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as\documents\CARES Act\"/>
    </mc:Choice>
  </mc:AlternateContent>
  <bookViews>
    <workbookView xWindow="0" yWindow="0" windowWidth="23040" windowHeight="8760" tabRatio="827"/>
  </bookViews>
  <sheets>
    <sheet name="Instructions Summary" sheetId="17" r:id="rId1"/>
    <sheet name="3.b1 ESSER Expenditures" sheetId="1" r:id="rId2"/>
    <sheet name="3.b2 ESSER Activities " sheetId="26" r:id="rId3"/>
    <sheet name="3.b4 Planned Uses Rem ESSER II" sheetId="8" r:id="rId4"/>
    <sheet name="3.b5 Planned Uses Rem ESSER III" sheetId="9" r:id="rId5"/>
    <sheet name="3.b6 Maint Safe In-Person Inst" sheetId="10" r:id="rId6"/>
    <sheet name="3.b7 Internet Access" sheetId="12" r:id="rId7"/>
    <sheet name="3.b8 Reengaging Students" sheetId="13" r:id="rId8"/>
    <sheet name="3.b10 Hiring and Retention " sheetId="27" r:id="rId9"/>
    <sheet name="3.c Allocation of Resources" sheetId="11" r:id="rId10"/>
    <sheet name="3.d3 20% Set Aside Activities" sheetId="25" r:id="rId11"/>
    <sheet name="4.b1 Activities by Subpop." sheetId="28" r:id="rId12"/>
    <sheet name="4.c1 Access to Select Staff" sheetId="29" r:id="rId13"/>
    <sheet name="5.a FTE Positions" sheetId="14" r:id="rId14"/>
    <sheet name="Concordance" sheetId="16" state="hidden" r:id="rId15"/>
  </sheets>
  <definedNames>
    <definedName name="_xlnm._FilterDatabase" localSheetId="9" hidden="1">'3.c Allocation of Resources'!$B$12:$D$21</definedName>
    <definedName name="_xlnm._FilterDatabase" localSheetId="10" hidden="1">'3.d3 20% Set Aside Activities'!$B$11:$D$26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9" l="1"/>
  <c r="B9" i="9"/>
  <c r="B9" i="8"/>
  <c r="D8" i="26"/>
  <c r="C8" i="26"/>
  <c r="B8" i="26"/>
  <c r="G14" i="9" l="1"/>
  <c r="G14" i="8"/>
  <c r="C2" i="26" l="1"/>
  <c r="F13" i="9" l="1"/>
  <c r="D20" i="27" l="1"/>
  <c r="B16" i="26" l="1"/>
  <c r="B5" i="29" l="1"/>
  <c r="B4" i="29"/>
  <c r="B3" i="29"/>
  <c r="C2" i="29"/>
  <c r="B2" i="29"/>
  <c r="B5" i="28"/>
  <c r="B4" i="28"/>
  <c r="B3" i="28"/>
  <c r="C2" i="28"/>
  <c r="B2" i="28"/>
  <c r="B5" i="27"/>
  <c r="B4" i="27"/>
  <c r="B3" i="27"/>
  <c r="C2" i="27"/>
  <c r="B2" i="27"/>
  <c r="D38" i="26" l="1"/>
  <c r="C38" i="26"/>
  <c r="B38" i="26"/>
  <c r="D36" i="26"/>
  <c r="C36" i="26"/>
  <c r="B36" i="26"/>
  <c r="D24" i="26"/>
  <c r="C24" i="26"/>
  <c r="B24" i="26"/>
  <c r="D16" i="26"/>
  <c r="C16" i="26"/>
  <c r="C5" i="26"/>
  <c r="C4" i="26"/>
  <c r="C3" i="26"/>
  <c r="B15" i="26" l="1"/>
  <c r="C15" i="26"/>
  <c r="D15" i="26"/>
  <c r="C5" i="1"/>
  <c r="C4" i="1"/>
  <c r="C3" i="1"/>
  <c r="C4" i="28" l="1"/>
  <c r="C4" i="29"/>
  <c r="C4" i="27"/>
  <c r="C5" i="29"/>
  <c r="C5" i="28"/>
  <c r="C5" i="27"/>
  <c r="C3" i="28"/>
  <c r="C3" i="29"/>
  <c r="C3" i="27"/>
  <c r="B5" i="25" l="1"/>
  <c r="B4" i="25"/>
  <c r="C3" i="25"/>
  <c r="B3" i="25"/>
  <c r="C2" i="25"/>
  <c r="B2" i="25"/>
  <c r="E36" i="1" l="1"/>
  <c r="B36" i="1"/>
  <c r="D26" i="1" l="1"/>
  <c r="B2" i="14" l="1"/>
  <c r="C2" i="14"/>
  <c r="B3" i="14"/>
  <c r="B4" i="14"/>
  <c r="B5" i="14"/>
  <c r="B2" i="11"/>
  <c r="C2" i="11"/>
  <c r="B3" i="11"/>
  <c r="B4" i="11"/>
  <c r="B5" i="11"/>
  <c r="B5" i="13"/>
  <c r="B4" i="13"/>
  <c r="B3" i="13"/>
  <c r="C2" i="13"/>
  <c r="B2" i="13"/>
  <c r="B5" i="12"/>
  <c r="B4" i="12"/>
  <c r="B3" i="12"/>
  <c r="C2" i="12"/>
  <c r="B2" i="12"/>
  <c r="B2" i="10"/>
  <c r="C2" i="10"/>
  <c r="B3" i="10"/>
  <c r="B4" i="10"/>
  <c r="B5" i="10"/>
  <c r="E13" i="9" l="1"/>
  <c r="D13" i="9"/>
  <c r="C13" i="9"/>
  <c r="B13" i="9"/>
  <c r="B5" i="9"/>
  <c r="B4" i="9"/>
  <c r="B3" i="9"/>
  <c r="C2" i="9"/>
  <c r="B2" i="9"/>
  <c r="B8" i="8"/>
  <c r="E13" i="8"/>
  <c r="D13" i="8"/>
  <c r="C13" i="8"/>
  <c r="B13" i="8"/>
  <c r="B5" i="8"/>
  <c r="B4" i="8"/>
  <c r="B3" i="8"/>
  <c r="C2" i="8"/>
  <c r="B2" i="8"/>
  <c r="C4" i="25"/>
  <c r="D16" i="1"/>
  <c r="C16" i="1"/>
  <c r="B16" i="1"/>
  <c r="E16" i="26" s="1"/>
  <c r="C5" i="25" l="1"/>
  <c r="C3" i="14"/>
  <c r="C4" i="14"/>
  <c r="C3" i="9"/>
  <c r="C3" i="11"/>
  <c r="C3" i="13"/>
  <c r="C3" i="12"/>
  <c r="C3" i="10"/>
  <c r="C4" i="13"/>
  <c r="C4" i="12"/>
  <c r="C4" i="11"/>
  <c r="C4" i="10"/>
  <c r="C4" i="9"/>
  <c r="C3" i="8"/>
  <c r="C4" i="8"/>
  <c r="C46" i="1"/>
  <c r="D46" i="1"/>
  <c r="B46" i="1"/>
  <c r="C36" i="1"/>
  <c r="D36" i="1"/>
  <c r="F36" i="1" s="1"/>
  <c r="E36" i="26" s="1"/>
  <c r="C26" i="1"/>
  <c r="E26" i="1"/>
  <c r="F26" i="1" s="1"/>
  <c r="B26" i="1"/>
  <c r="E24" i="26" l="1"/>
  <c r="E38" i="26"/>
  <c r="D15" i="1"/>
  <c r="E15" i="1"/>
  <c r="C15" i="1"/>
  <c r="B15" i="1"/>
  <c r="C5" i="9"/>
  <c r="C5" i="14"/>
  <c r="C5" i="8"/>
  <c r="C5" i="13"/>
  <c r="C5" i="12"/>
  <c r="C5" i="11"/>
  <c r="C5" i="10"/>
  <c r="B9" i="1" l="1"/>
  <c r="B9" i="26" s="1"/>
  <c r="C9" i="1"/>
  <c r="D9" i="1"/>
  <c r="B10" i="9" s="1"/>
  <c r="C10" i="1" l="1"/>
  <c r="B11" i="8" s="1"/>
  <c r="C11" i="8" s="1"/>
  <c r="B10" i="8"/>
  <c r="C9" i="26"/>
  <c r="D10" i="1"/>
  <c r="D9" i="26"/>
  <c r="B10" i="1"/>
  <c r="B10" i="26" s="1"/>
  <c r="C10" i="26" l="1"/>
  <c r="D10" i="26"/>
  <c r="B11" i="9"/>
  <c r="H14" i="8"/>
  <c r="I14" i="9"/>
</calcChain>
</file>

<file path=xl/sharedStrings.xml><?xml version="1.0" encoding="utf-8"?>
<sst xmlns="http://schemas.openxmlformats.org/spreadsheetml/2006/main" count="1532" uniqueCount="1362">
  <si>
    <t>Activities</t>
  </si>
  <si>
    <t>ESSER I (CARES)</t>
  </si>
  <si>
    <t>ESSER II (CRRSA)</t>
  </si>
  <si>
    <t>ESSER III (ARP)</t>
  </si>
  <si>
    <t>f. Supplies (6400s)</t>
  </si>
  <si>
    <t>i. Other (unlikely)</t>
  </si>
  <si>
    <t>e. Other Purchased Services (6320s and all other 6300s)</t>
  </si>
  <si>
    <t>Meeting Students' Academic, Social, Emotional, and Other Needs (Excluding Mental Health)</t>
  </si>
  <si>
    <t>Mental Health Supports for Students and Staff</t>
  </si>
  <si>
    <t>Expenses for the period:</t>
  </si>
  <si>
    <t>ESSER I</t>
  </si>
  <si>
    <t>ESSER II</t>
  </si>
  <si>
    <t>ESSER III</t>
  </si>
  <si>
    <t>County District Code</t>
  </si>
  <si>
    <t>LEA Name</t>
  </si>
  <si>
    <t>ACADEMIE LAFAYETTE</t>
  </si>
  <si>
    <t>ACADEMY FOR INTEGRATED ARTS</t>
  </si>
  <si>
    <t>ALTENBURG 48</t>
  </si>
  <si>
    <t>AVENUE CITY R-IX</t>
  </si>
  <si>
    <t>BISMARCK R-V</t>
  </si>
  <si>
    <t>BLACKWATER R-II</t>
  </si>
  <si>
    <t>BONCL R-X</t>
  </si>
  <si>
    <t>BOSWORTH R-V</t>
  </si>
  <si>
    <t>BRECKENRIDGE R-I</t>
  </si>
  <si>
    <t>BROOKSIDE CHARTER SCH.</t>
  </si>
  <si>
    <t>CAINSVILLE R-I</t>
  </si>
  <si>
    <t>CALLAO C-8</t>
  </si>
  <si>
    <t>CARTHAGE R-IX</t>
  </si>
  <si>
    <t>CHILLICOTHE R-II</t>
  </si>
  <si>
    <t>CITY GARDEN MONTESSORI</t>
  </si>
  <si>
    <t>CLARKSBURG C-2</t>
  </si>
  <si>
    <t>CONFLUENCE ACADEMIES</t>
  </si>
  <si>
    <t>COOPER CO. R-IV</t>
  </si>
  <si>
    <t>COWGILL R-VI</t>
  </si>
  <si>
    <t>CRAIG R-III</t>
  </si>
  <si>
    <t>DAVIS R-XII</t>
  </si>
  <si>
    <t>EAST LYNNE 40</t>
  </si>
  <si>
    <t>EXETER R-VI</t>
  </si>
  <si>
    <t>FAIRFAX R-III</t>
  </si>
  <si>
    <t>FRANKLIN CO. R-II</t>
  </si>
  <si>
    <t>GASCONADE CO. R-I</t>
  </si>
  <si>
    <t>GILLIAM C-4</t>
  </si>
  <si>
    <t>HARDEMAN R-X</t>
  </si>
  <si>
    <t>HOGAN PREPARATORY ACADEMY</t>
  </si>
  <si>
    <t>JAMESTOWN C-1</t>
  </si>
  <si>
    <t>JEFFERSON C-123</t>
  </si>
  <si>
    <t>KAIROS ACADEMIES</t>
  </si>
  <si>
    <t>KANSAS CITY 33</t>
  </si>
  <si>
    <t>KC INTERNATIONAL ACADEMY</t>
  </si>
  <si>
    <t>KELSO C-7</t>
  </si>
  <si>
    <t>KINGSTON 42</t>
  </si>
  <si>
    <t>LA PLATA R-II</t>
  </si>
  <si>
    <t>LACLEDE CO. C-5</t>
  </si>
  <si>
    <t>LATHROP R-II</t>
  </si>
  <si>
    <t>LEOPOLD R-III</t>
  </si>
  <si>
    <t>LINDBERGH SCHOOLS</t>
  </si>
  <si>
    <t>LINN CO. R-I</t>
  </si>
  <si>
    <t>MALTA BEND R-V</t>
  </si>
  <si>
    <t>MARK TWAIN R-VIII</t>
  </si>
  <si>
    <t>MIAMI R-I</t>
  </si>
  <si>
    <t>MILLER CO. R-III</t>
  </si>
  <si>
    <t>MILLER R-II</t>
  </si>
  <si>
    <t>MIRABILE C-1</t>
  </si>
  <si>
    <t>MISSOURI CITY 56</t>
  </si>
  <si>
    <t>MONTGOMERY CO. R-II</t>
  </si>
  <si>
    <t>MONTROSE R-XIV</t>
  </si>
  <si>
    <t>NELL HOLCOMB R-IV</t>
  </si>
  <si>
    <t>NEW HAVEN</t>
  </si>
  <si>
    <t>NEW YORK R-IV</t>
  </si>
  <si>
    <t>NIANGUA R-V</t>
  </si>
  <si>
    <t>NORMANDY SCHOOLS COLLABORATIVE</t>
  </si>
  <si>
    <t>NORTH NODAWAY CO. R-VI</t>
  </si>
  <si>
    <t>NORTH PLATTE CO. R-I</t>
  </si>
  <si>
    <t>OREARVILLE R-IV</t>
  </si>
  <si>
    <t>OREGON-HOWELL R-III</t>
  </si>
  <si>
    <t>OSBORN R-O</t>
  </si>
  <si>
    <t>PLAINVIEW R-VIII</t>
  </si>
  <si>
    <t>PLATO R-V</t>
  </si>
  <si>
    <t>PLEASANT VIEW R-VI</t>
  </si>
  <si>
    <t>POPLAR BLUFF R-I</t>
  </si>
  <si>
    <t>RALLS CO. R-II</t>
  </si>
  <si>
    <t>REEDS SPRING R-IV</t>
  </si>
  <si>
    <t>RICHARDS R-V</t>
  </si>
  <si>
    <t>SAVANNAH R-III</t>
  </si>
  <si>
    <t>SCHOOL OF THE OSAGE</t>
  </si>
  <si>
    <t>SCOTT CO. CENTRAL</t>
  </si>
  <si>
    <t>SCOTT CO. R-IV</t>
  </si>
  <si>
    <t>SCUOLA VITA NUOVA</t>
  </si>
  <si>
    <t>SHAWNEE R-III</t>
  </si>
  <si>
    <t>SOUTH NODAWAY CO. R-IV</t>
  </si>
  <si>
    <t>SOUTHERN BOONE CO. R-I</t>
  </si>
  <si>
    <t>SOUTHLAND C-9</t>
  </si>
  <si>
    <t>SPRING BLUFF R-XV</t>
  </si>
  <si>
    <t>ST. ELIZABETH R-IV</t>
  </si>
  <si>
    <t>ST. JOSEPH</t>
  </si>
  <si>
    <t>PREMIER CHARTER SCHOOL</t>
  </si>
  <si>
    <t>STEWARTSVILLE C-2</t>
  </si>
  <si>
    <t>SULLIVAN</t>
  </si>
  <si>
    <t>SWEDEBORG R-III</t>
  </si>
  <si>
    <t>THAYER R-II</t>
  </si>
  <si>
    <t>THE ARCH COMMUNITY SCHOOL</t>
  </si>
  <si>
    <t>THE SOULARD SCHOOL</t>
  </si>
  <si>
    <t>TINA-AVALON R-II</t>
  </si>
  <si>
    <t>TROY R-III</t>
  </si>
  <si>
    <t>TWIN RIVERS R-X</t>
  </si>
  <si>
    <t>VAN-FAR R-I</t>
  </si>
  <si>
    <t>WALNUT GROVE R-V</t>
  </si>
  <si>
    <t>WEST ST. FRANCOIS CO. R-IV</t>
  </si>
  <si>
    <t>WINDSOR C-1</t>
  </si>
  <si>
    <t>CDC</t>
  </si>
  <si>
    <t>F3LRGJ4RMU24</t>
  </si>
  <si>
    <t>KRLGMYNFMGR6</t>
  </si>
  <si>
    <t>Q6LNQWSVJXW1</t>
  </si>
  <si>
    <t>VR14EF9UB144</t>
  </si>
  <si>
    <t>XF4NJNRBAXY5</t>
  </si>
  <si>
    <t>NGYTWHXP39V7</t>
  </si>
  <si>
    <t>MWTUQ7FNPLN3</t>
  </si>
  <si>
    <t>LWGSZM5EQ1R5</t>
  </si>
  <si>
    <t>XF3CFFJBVNN8</t>
  </si>
  <si>
    <t>KKM4VL277BN9</t>
  </si>
  <si>
    <t>CAMNK2FA73Q4</t>
  </si>
  <si>
    <t>KD7GKZHM2FG5</t>
  </si>
  <si>
    <t>GTAAFMC9B2M8</t>
  </si>
  <si>
    <t>RYEXBA7ULCZ8</t>
  </si>
  <si>
    <t>F5ZYH57TNZF1</t>
  </si>
  <si>
    <t>TSW5M11772V5</t>
  </si>
  <si>
    <t>117565766</t>
  </si>
  <si>
    <t>VBSPD6CHFXA6</t>
  </si>
  <si>
    <t>YZVJENWJ95J7</t>
  </si>
  <si>
    <t>FDUNBBQF4KX8</t>
  </si>
  <si>
    <t>QLMTFFUEVZG6</t>
  </si>
  <si>
    <t>VBFMQK4LL8H3</t>
  </si>
  <si>
    <t>XUN4CAL5P187</t>
  </si>
  <si>
    <t>NKKQUH4A1H95</t>
  </si>
  <si>
    <t>UK5WETC7T8W3</t>
  </si>
  <si>
    <t>QD5MRVRAH731</t>
  </si>
  <si>
    <t>JNXDUT4RZK63</t>
  </si>
  <si>
    <t>C9M5M9BW5HJ4</t>
  </si>
  <si>
    <t>L9MGGQFN5181</t>
  </si>
  <si>
    <t>RJEAMQED9MY8</t>
  </si>
  <si>
    <t>EFXHAWCXLH17</t>
  </si>
  <si>
    <t>DNNEAZWM5MV9</t>
  </si>
  <si>
    <t>NR9CALU437N6</t>
  </si>
  <si>
    <t>RNDKW9KBYHK9</t>
  </si>
  <si>
    <t>GTVAYEJK2E57</t>
  </si>
  <si>
    <t>LH61J37GT6L5</t>
  </si>
  <si>
    <t>M19ZGCMFQ241</t>
  </si>
  <si>
    <t>HQ8PN71NWNE5</t>
  </si>
  <si>
    <t>KSSLCHMBAK37</t>
  </si>
  <si>
    <t>E5Y3TALJZBN9</t>
  </si>
  <si>
    <t>S4J3UB8LPF33</t>
  </si>
  <si>
    <t>ZDC3UNNF86N8</t>
  </si>
  <si>
    <t>M61PKFNE6JX5</t>
  </si>
  <si>
    <t>K2M7CKGCTEA3</t>
  </si>
  <si>
    <t>F3R5V6P3UH89</t>
  </si>
  <si>
    <t>ETX2JSGQJWK5</t>
  </si>
  <si>
    <t>QN4JFQ7RFYR9</t>
  </si>
  <si>
    <t>X9FJKVNPN9X4</t>
  </si>
  <si>
    <t>YF9TFYVQYEUS</t>
  </si>
  <si>
    <t>HNZALUZSNJF9</t>
  </si>
  <si>
    <t>NFX7DBA7GHV9</t>
  </si>
  <si>
    <t>ZUR2GFEAWRL8</t>
  </si>
  <si>
    <t>F6JABHQ5BNF6</t>
  </si>
  <si>
    <t>QCNKCBPUNZE5</t>
  </si>
  <si>
    <t>KJLFPNR3AKX7</t>
  </si>
  <si>
    <t>NPH5HFNSULG7</t>
  </si>
  <si>
    <t>EB31Q499FEJ6</t>
  </si>
  <si>
    <t>FFF5AAYUAT84</t>
  </si>
  <si>
    <t>YMZNNAXJXYA3</t>
  </si>
  <si>
    <t>CDGJX58EQLZ1</t>
  </si>
  <si>
    <t>JLLUVAFXC662</t>
  </si>
  <si>
    <t>Z5QQKC3ZHK23</t>
  </si>
  <si>
    <t>CLJCLEKFEGT9</t>
  </si>
  <si>
    <t>L4WTJ2BXK283</t>
  </si>
  <si>
    <t>LHC7ETCP3ZK1</t>
  </si>
  <si>
    <t>S13MLCT22ZG9</t>
  </si>
  <si>
    <t>MZUAHATY5BT9</t>
  </si>
  <si>
    <t>RLQVM3B2WWL9</t>
  </si>
  <si>
    <t>PYE1LZTZCV27</t>
  </si>
  <si>
    <t>U8TDAQ5ZVN41</t>
  </si>
  <si>
    <t>YP8KMAXHY6F3</t>
  </si>
  <si>
    <t>D6QBYLJUWNE7</t>
  </si>
  <si>
    <t>UNFLY3PVC7K8</t>
  </si>
  <si>
    <t>EHBFAGMGHMB5</t>
  </si>
  <si>
    <t>F2A5F3PL7ZR8</t>
  </si>
  <si>
    <t>HMRTGRFXNGM9</t>
  </si>
  <si>
    <t>MAQCU6559UD1</t>
  </si>
  <si>
    <t>MYCEK8LNJTN3</t>
  </si>
  <si>
    <t>HF32CF1V8GU3</t>
  </si>
  <si>
    <t>SXJFYJGH8CE6</t>
  </si>
  <si>
    <t>CRARS9SFN1M6</t>
  </si>
  <si>
    <t>LLPGJMA39HZ3</t>
  </si>
  <si>
    <t>K2W4LN9AL447</t>
  </si>
  <si>
    <t>F81NDL26KKC5</t>
  </si>
  <si>
    <t>T1M5MQGQQJK5</t>
  </si>
  <si>
    <t>C1RGJKN1VJZ7</t>
  </si>
  <si>
    <t>KE2MX21KSEF5</t>
  </si>
  <si>
    <t>LQGHC6AZPY79</t>
  </si>
  <si>
    <t>MMKCKAER2GF9</t>
  </si>
  <si>
    <t>XM7NDHEEHJM6</t>
  </si>
  <si>
    <t>FFG7L2K4FCY8</t>
  </si>
  <si>
    <t>GEC9G6MX59J7</t>
  </si>
  <si>
    <t>SY35U6K9HBT1</t>
  </si>
  <si>
    <t>EZ8JEVLGQX69</t>
  </si>
  <si>
    <t>KTR7Q2JW8FA8</t>
  </si>
  <si>
    <t>R715MNA5G7Z8</t>
  </si>
  <si>
    <t>X58PGNHDG6C7</t>
  </si>
  <si>
    <t>JUTSA4QFJG55</t>
  </si>
  <si>
    <t>GZC7KFV3Y2Z7</t>
  </si>
  <si>
    <t>KBAQB16BY9N4</t>
  </si>
  <si>
    <t>QCD4FAW57MV6</t>
  </si>
  <si>
    <t>ZMLYMCFZGBF3</t>
  </si>
  <si>
    <t>K5TMUZJR55D5</t>
  </si>
  <si>
    <t>PW9HDLJJK7T9</t>
  </si>
  <si>
    <t>W89ME9FAJN87</t>
  </si>
  <si>
    <t>DK1QHNVQNHZ3</t>
  </si>
  <si>
    <t>DUB3LALJAPC5</t>
  </si>
  <si>
    <t>R5U7MUU4FRQ3</t>
  </si>
  <si>
    <t>E1PSJT1NG584</t>
  </si>
  <si>
    <t>VGCWMNUJHK75</t>
  </si>
  <si>
    <t>UFTWHNFV7LK6</t>
  </si>
  <si>
    <t>GQABA6NUKM53</t>
  </si>
  <si>
    <t>UQW7GUC1P195</t>
  </si>
  <si>
    <t>S6GHPZ7U84L7</t>
  </si>
  <si>
    <t>L1JZCQBXG545</t>
  </si>
  <si>
    <t>H56MGZ5AKGS7</t>
  </si>
  <si>
    <t>QW1VK2F8KGA3</t>
  </si>
  <si>
    <t>E3DEKF8VBB86</t>
  </si>
  <si>
    <t>DNLPULKDGME6</t>
  </si>
  <si>
    <t>WD5LNGL51YH6</t>
  </si>
  <si>
    <t>JVDNENFWDQ83</t>
  </si>
  <si>
    <t>CAK9FFC7Q429</t>
  </si>
  <si>
    <t>SLDBP8GYWJY4</t>
  </si>
  <si>
    <t>HJKASYKFL5C4</t>
  </si>
  <si>
    <t>G9G2HM5FL8M6</t>
  </si>
  <si>
    <t>MVBPZRZNMVJ3</t>
  </si>
  <si>
    <t>NMS2D6UFLJ73</t>
  </si>
  <si>
    <t>F3NPUCMUC6Q4</t>
  </si>
  <si>
    <t>YFSRVNXT8889</t>
  </si>
  <si>
    <t>ZRJ2AXTB7CC8</t>
  </si>
  <si>
    <t>QYGRNXMFPH81</t>
  </si>
  <si>
    <t>VLZRZSXRVNS1</t>
  </si>
  <si>
    <t>MMECTSRLJAG3</t>
  </si>
  <si>
    <t>M4GRH8XVPT28</t>
  </si>
  <si>
    <t>F9SAJRJNJZT7</t>
  </si>
  <si>
    <t>Z7LHQZPGQDC4</t>
  </si>
  <si>
    <t>Q66ZCEQJ3ZN6</t>
  </si>
  <si>
    <t>FXSJRGR56T38</t>
  </si>
  <si>
    <t>MQZ9L7HNJSB7</t>
  </si>
  <si>
    <t>E9RKPLJLLEP4</t>
  </si>
  <si>
    <t>KK7FSKQK1UU8</t>
  </si>
  <si>
    <t>K5EEW2YK5KM6</t>
  </si>
  <si>
    <t>HKAQK3WGKAD9</t>
  </si>
  <si>
    <t>GJGFRREL87B3</t>
  </si>
  <si>
    <t>TJ3EUAD29PX1</t>
  </si>
  <si>
    <t>HZHBWSV2M1Y3</t>
  </si>
  <si>
    <t>ZCKAME1MXW73</t>
  </si>
  <si>
    <t>MJ9KR5DMASU6</t>
  </si>
  <si>
    <t>DNHMQMAEQJM3</t>
  </si>
  <si>
    <t>M22FYZCKULH8</t>
  </si>
  <si>
    <t>JNH5Z6DTKXY5</t>
  </si>
  <si>
    <t>C33BZ3N9Z657</t>
  </si>
  <si>
    <t>PN54N3F4FPV6</t>
  </si>
  <si>
    <t>WJ2DM42NEKV3</t>
  </si>
  <si>
    <t>HFUMDD2CW1L9</t>
  </si>
  <si>
    <t>N8Y8CFT4X445</t>
  </si>
  <si>
    <t>HGA1MP8T28E9</t>
  </si>
  <si>
    <t>X3YLGJFGLUZ8</t>
  </si>
  <si>
    <t>UZHSEKNV1X29</t>
  </si>
  <si>
    <t>F3XAU11PJDL3</t>
  </si>
  <si>
    <t>Z4J4D94LB989</t>
  </si>
  <si>
    <t>DD66QPTTBH64</t>
  </si>
  <si>
    <t>JPCDZLFRG7A9</t>
  </si>
  <si>
    <t>LN9MXGRUVV59</t>
  </si>
  <si>
    <t>P9YGUTGQFT58</t>
  </si>
  <si>
    <t>HNXNTYHUZ8K6</t>
  </si>
  <si>
    <t>NCASLJUH7JF3</t>
  </si>
  <si>
    <t>T9JRDCBRNXJ3</t>
  </si>
  <si>
    <t>RZZ3BXJWE757</t>
  </si>
  <si>
    <t>LR1HFNKSVFM3</t>
  </si>
  <si>
    <t>TKDLFZ5TBFA1</t>
  </si>
  <si>
    <t>NL7TXMJRUB66</t>
  </si>
  <si>
    <t>H9EJJDQ4DD54</t>
  </si>
  <si>
    <t>PS82GG2RYB53</t>
  </si>
  <si>
    <t>HRZMNB4DTZ57</t>
  </si>
  <si>
    <t>SH1TN1KZKK73</t>
  </si>
  <si>
    <t>CSJ7KFQNMY23</t>
  </si>
  <si>
    <t>P2LMN188G5H6</t>
  </si>
  <si>
    <t>DNGLKM1T23K9</t>
  </si>
  <si>
    <t>YZ9AP8AT9L99</t>
  </si>
  <si>
    <t>C9MRFNRSGTN3</t>
  </si>
  <si>
    <t>KBMVDMM663J3</t>
  </si>
  <si>
    <t>Z37EPDWK6LT4</t>
  </si>
  <si>
    <t>LJ8CQE7FWQX5</t>
  </si>
  <si>
    <t>CCT1HKNJYR31</t>
  </si>
  <si>
    <t>NN1HHGFH23B8</t>
  </si>
  <si>
    <t>H5WLJQA55XD1</t>
  </si>
  <si>
    <t>QNM9Y99EKC34</t>
  </si>
  <si>
    <t>CNWFCVLHP7C4</t>
  </si>
  <si>
    <t>VA4NCNKNGXB7</t>
  </si>
  <si>
    <t>PFF4DGGHSXH5</t>
  </si>
  <si>
    <t>E3Y7LEMLMH66</t>
  </si>
  <si>
    <t>XAAXJJMFSDV6</t>
  </si>
  <si>
    <t>FEPXWYEJHJW3</t>
  </si>
  <si>
    <t>CSG9MJJN6PJ5</t>
  </si>
  <si>
    <t>VJDELEYJJAT1</t>
  </si>
  <si>
    <t>XNUFZ5LPXW99</t>
  </si>
  <si>
    <t>EYK8C1FNL6L5</t>
  </si>
  <si>
    <t>JMV1KLTPY3Z8</t>
  </si>
  <si>
    <t>MGFKSNK9E7S7</t>
  </si>
  <si>
    <t>H9MZP9DBGU27</t>
  </si>
  <si>
    <t>KS92RTGF8G26</t>
  </si>
  <si>
    <t>ZUCEA22AF675</t>
  </si>
  <si>
    <t>SG8YGQBC83L1</t>
  </si>
  <si>
    <t>KQAPRJ5MZGL1</t>
  </si>
  <si>
    <t>HJXMDW2AQMT7</t>
  </si>
  <si>
    <t>L281SJRFKWV5</t>
  </si>
  <si>
    <t>Q5T6R449NW21</t>
  </si>
  <si>
    <t>CJN2MDPUBGL8</t>
  </si>
  <si>
    <t>R5WVE4CR3WS8</t>
  </si>
  <si>
    <t>CE2EMK7NMLC4</t>
  </si>
  <si>
    <t>NJ6WSMYLBN73</t>
  </si>
  <si>
    <t>WN2MVJNM9624</t>
  </si>
  <si>
    <t>V3BNZKXJWKU3</t>
  </si>
  <si>
    <t>UTGDL3KNJVH6</t>
  </si>
  <si>
    <t>DGJLTBBZ8B17</t>
  </si>
  <si>
    <t>YW1AGSMX9BW7</t>
  </si>
  <si>
    <t>GX5XMWMM7DX3</t>
  </si>
  <si>
    <t>DNNEEN828MX7</t>
  </si>
  <si>
    <t>FPBFG8H3JP95</t>
  </si>
  <si>
    <t>U1DKPTBHL9Y8</t>
  </si>
  <si>
    <t>VMT2ENN8HCC7</t>
  </si>
  <si>
    <t>JYRYTMNNSU44</t>
  </si>
  <si>
    <t>DEL7CUAA2269</t>
  </si>
  <si>
    <t>GN1NPE7WJZ81</t>
  </si>
  <si>
    <t>HGM6RN7EW395</t>
  </si>
  <si>
    <t>MPFAM5CD6NK5</t>
  </si>
  <si>
    <t>CNHYNU3FTV29</t>
  </si>
  <si>
    <t>EL5JT7AVHJE7</t>
  </si>
  <si>
    <t>XEC1PQGMECL5</t>
  </si>
  <si>
    <t>MK6KLL655KY1</t>
  </si>
  <si>
    <t>DTJZCZDNMPF5</t>
  </si>
  <si>
    <t>FFAKXMUZFCE4</t>
  </si>
  <si>
    <t>SXZMBX7RJDW5</t>
  </si>
  <si>
    <t>DET1D4MUM5U1</t>
  </si>
  <si>
    <t>MW9ES85GG4A9</t>
  </si>
  <si>
    <t>RTCPYKVM3HF9</t>
  </si>
  <si>
    <t>DZ3RHBHZPZY9</t>
  </si>
  <si>
    <t>FMGKMTJM1JK5</t>
  </si>
  <si>
    <t>CEXMHN8Y31F1</t>
  </si>
  <si>
    <t>HETEMMXDG9B5</t>
  </si>
  <si>
    <t>M47JBEFXL969</t>
  </si>
  <si>
    <t>PF1LDWN18TF2</t>
  </si>
  <si>
    <t>MRF8ATM9TPB7</t>
  </si>
  <si>
    <t>WV12JEMKVHR3</t>
  </si>
  <si>
    <t>KK7CVA4LZQ35</t>
  </si>
  <si>
    <t>NKS1K218JAS1</t>
  </si>
  <si>
    <t>ENSBYDVL24L9</t>
  </si>
  <si>
    <t>JP6LTQAK4M95</t>
  </si>
  <si>
    <t>DDAETS4MEAM7</t>
  </si>
  <si>
    <t>WMPHNPLYMJ75</t>
  </si>
  <si>
    <t>H6VCR2RNML66</t>
  </si>
  <si>
    <t>NXXLEDPF3S13</t>
  </si>
  <si>
    <t>MSSQRKLLEN66</t>
  </si>
  <si>
    <t>CDB7QHQRK565</t>
  </si>
  <si>
    <t>KX6JNSPPJUP9</t>
  </si>
  <si>
    <t>WSG7SPLZUYQ1</t>
  </si>
  <si>
    <t>KNGAKD4G1BL6</t>
  </si>
  <si>
    <t>JV1AZL84J7P9</t>
  </si>
  <si>
    <t>PFDBRU8L3Q38</t>
  </si>
  <si>
    <t>GVSXJ6CPBC75</t>
  </si>
  <si>
    <t>ZEDGRP9JUW16</t>
  </si>
  <si>
    <t>F7UYKMBYZ3X3</t>
  </si>
  <si>
    <t>M2F2SMENHM21</t>
  </si>
  <si>
    <t>NQMKYQW8TDQ6</t>
  </si>
  <si>
    <t>YY9LG587XHL4</t>
  </si>
  <si>
    <t>DAKWH6BDKDB8</t>
  </si>
  <si>
    <t>ZKNKHTKQVDL5</t>
  </si>
  <si>
    <t>FHUPTTDJ4XK3</t>
  </si>
  <si>
    <t>DZM7WJNUHZK7</t>
  </si>
  <si>
    <t>YFULGCRUAGS7</t>
  </si>
  <si>
    <t>UMR4KMG6LLA1</t>
  </si>
  <si>
    <t>XHLRKQ2C64Y6</t>
  </si>
  <si>
    <t>KJE9ENE4VDX1</t>
  </si>
  <si>
    <t>K2MTH82HCA41</t>
  </si>
  <si>
    <t>KHNUU9MLXMH6</t>
  </si>
  <si>
    <t>GYJBF3RKP3K3</t>
  </si>
  <si>
    <t>KDQTDVX1KGM6</t>
  </si>
  <si>
    <t>MALYTJJ1HCC5</t>
  </si>
  <si>
    <t>HQE8Q33VNNC5</t>
  </si>
  <si>
    <t>FKJJCVMJH9L5</t>
  </si>
  <si>
    <t>PEDZN4AB1X28</t>
  </si>
  <si>
    <t>D8EEKUJXYML8</t>
  </si>
  <si>
    <t>N7V5YKTDMUK1</t>
  </si>
  <si>
    <t>GEL4FWDE6J15</t>
  </si>
  <si>
    <t>T73UMHUPLA54</t>
  </si>
  <si>
    <t>HVNXD37NL4S7</t>
  </si>
  <si>
    <t>MDS1L68B9DL7</t>
  </si>
  <si>
    <t>DG4FMF8M1NG5</t>
  </si>
  <si>
    <t>FT2ZEBRM76N8</t>
  </si>
  <si>
    <t>N1DDQMLH3PG8</t>
  </si>
  <si>
    <t>SNT3R7M1CHT9</t>
  </si>
  <si>
    <t>DSF2M44TD369</t>
  </si>
  <si>
    <t>KQRDEBBFHVM1</t>
  </si>
  <si>
    <t>MJSAJ7KMXAZ7</t>
  </si>
  <si>
    <t>LBMGANNLJHL9</t>
  </si>
  <si>
    <t>M4L8J4SXC6G3</t>
  </si>
  <si>
    <t>WXEDLAXY9L55</t>
  </si>
  <si>
    <t>JVGKF2CQWVM5</t>
  </si>
  <si>
    <t>L9AHDALUWW67</t>
  </si>
  <si>
    <t>W9JFV9LFPKU6</t>
  </si>
  <si>
    <t>GE7FWXWESWL7</t>
  </si>
  <si>
    <t>CF5MWWT5VG79</t>
  </si>
  <si>
    <t>R2FJE91ZGTU7</t>
  </si>
  <si>
    <t>CK43X4K1HXM6</t>
  </si>
  <si>
    <t>GG46GDVCSLQ5</t>
  </si>
  <si>
    <t>DNLHG2N2QYC9</t>
  </si>
  <si>
    <t>J7APXZKAV1T6</t>
  </si>
  <si>
    <t>FZJJVGEEEDA2</t>
  </si>
  <si>
    <t>N23EAZWHSDE3</t>
  </si>
  <si>
    <t>PRXEKJJF49C6</t>
  </si>
  <si>
    <t>G72CELP8NMX9</t>
  </si>
  <si>
    <t>LN2TBML51DS3</t>
  </si>
  <si>
    <t>LKKHDNAKUV39</t>
  </si>
  <si>
    <t>CK64D4NJJQL3</t>
  </si>
  <si>
    <t>JGGYZ4Z5MVN7</t>
  </si>
  <si>
    <t>TMHHKJRXJAM9</t>
  </si>
  <si>
    <t>VSH9ADKMN5U9</t>
  </si>
  <si>
    <t>LVVGFKVEN787</t>
  </si>
  <si>
    <t>XEWFL32EAK63</t>
  </si>
  <si>
    <t>SH6EALC7YG37</t>
  </si>
  <si>
    <t>JCRKBKAC2873</t>
  </si>
  <si>
    <t>RCJ7XBD83EN4</t>
  </si>
  <si>
    <t>F4ZLT5CVU5H4</t>
  </si>
  <si>
    <t>M19LD18S7V86</t>
  </si>
  <si>
    <t>N83BTH9YNGW3</t>
  </si>
  <si>
    <t>F8Y6CVXGCPM5</t>
  </si>
  <si>
    <t>PVLHPFWNVN74</t>
  </si>
  <si>
    <t>FMJ2ZNNWPDJ3</t>
  </si>
  <si>
    <t>FT99EFNS1JX6</t>
  </si>
  <si>
    <t>KSYSSQED16P3</t>
  </si>
  <si>
    <t>MKE6ELVF2L94</t>
  </si>
  <si>
    <t>C5FJVSJK4DB5</t>
  </si>
  <si>
    <t>HYVKY6DD4E99</t>
  </si>
  <si>
    <t>CWQJJA9G4NN3</t>
  </si>
  <si>
    <t>LNFFQKSGTUS3</t>
  </si>
  <si>
    <t>E48CAD3AU8F7</t>
  </si>
  <si>
    <t>C5HPBN8LJJ71</t>
  </si>
  <si>
    <t>F7YTDBS4SX79</t>
  </si>
  <si>
    <t>PYHJCKLD8EK4</t>
  </si>
  <si>
    <t>D72TLS2F1R42</t>
  </si>
  <si>
    <t>KYCVLM8TLNP8</t>
  </si>
  <si>
    <t>G8GJQJBACMZ4</t>
  </si>
  <si>
    <t>M9AMHW7Y1P84</t>
  </si>
  <si>
    <t>MNTCYX2LMDJ7</t>
  </si>
  <si>
    <t>EYFWL5GSH129</t>
  </si>
  <si>
    <t>CKEJFJ7KYRM7</t>
  </si>
  <si>
    <t>N6KNL8KBNCQ4</t>
  </si>
  <si>
    <t>CTWLFT15M9D8</t>
  </si>
  <si>
    <t>WLX7PKMVNBJ5</t>
  </si>
  <si>
    <t>KDQ1BF4VGWJ5</t>
  </si>
  <si>
    <t>Q363KSJ7HBS6</t>
  </si>
  <si>
    <t>JQ56NNSNR3M5</t>
  </si>
  <si>
    <t>D7EGKAJA9935</t>
  </si>
  <si>
    <t>DA4YRJNUEJR9</t>
  </si>
  <si>
    <t>MCRFZJBCNNE4</t>
  </si>
  <si>
    <t>2KM5D6GS7J42</t>
  </si>
  <si>
    <t>SMZLHCT9UKF7</t>
  </si>
  <si>
    <t>Q2YMZLN4HRA8</t>
  </si>
  <si>
    <t>JJRLS7H2DUS5</t>
  </si>
  <si>
    <t>ZKSGX7UP5BN9</t>
  </si>
  <si>
    <t>H6ZMWGKM5X67</t>
  </si>
  <si>
    <t>PD4CEJ1ARNJ5</t>
  </si>
  <si>
    <t>FN8WMCX562L7</t>
  </si>
  <si>
    <t>NNM9LZRLUZ51</t>
  </si>
  <si>
    <t>VRGPZLJ3MQZ9</t>
  </si>
  <si>
    <t>CTCAMNQQFPQ4</t>
  </si>
  <si>
    <t>KZM4S6A5WL15</t>
  </si>
  <si>
    <t>EGYUYFNQMG65</t>
  </si>
  <si>
    <t>JXJCDAQCP755</t>
  </si>
  <si>
    <t>XZNXAJMR76J8</t>
  </si>
  <si>
    <t>N3UJFGFYZYJ9</t>
  </si>
  <si>
    <t>TJQRTC7VDK51</t>
  </si>
  <si>
    <t>C16AD5WQ83N7</t>
  </si>
  <si>
    <t>H2QKJBMTCKN9</t>
  </si>
  <si>
    <t>DHFXBSDEQBC6</t>
  </si>
  <si>
    <t>LDD5NNWMGDC9</t>
  </si>
  <si>
    <t>JF8WTC1LCKV8</t>
  </si>
  <si>
    <t>D712LYHF5J85</t>
  </si>
  <si>
    <t>ZM1TC4SFJM53</t>
  </si>
  <si>
    <t>DXMNZELR3WJ8</t>
  </si>
  <si>
    <t>WJNLAMTS2YL1</t>
  </si>
  <si>
    <t>HY1GVJM5T1R6</t>
  </si>
  <si>
    <t>KC5BABMJGKT9</t>
  </si>
  <si>
    <t>WCBBNGHU4XE5</t>
  </si>
  <si>
    <t>C59JRG4ECCV6</t>
  </si>
  <si>
    <t>F1PVDH47JCX7</t>
  </si>
  <si>
    <t>YH7QT3JKMFQ4</t>
  </si>
  <si>
    <t>RUWRM34R78M5</t>
  </si>
  <si>
    <t>ETTBB7K8C6Y1</t>
  </si>
  <si>
    <t>FJPEUKXLL3G9</t>
  </si>
  <si>
    <t>YHP2GAJUA3Q7</t>
  </si>
  <si>
    <t>HSJQUJKB7WY5</t>
  </si>
  <si>
    <t>SNCLSVSLCLY6</t>
  </si>
  <si>
    <t>MJSP2MNP72C5</t>
  </si>
  <si>
    <t>KB1DDLJRH1J1</t>
  </si>
  <si>
    <t>WHXDNLH8D6N4</t>
  </si>
  <si>
    <t>NZ12KWVMG458</t>
  </si>
  <si>
    <t>CR48R5SMK8D5</t>
  </si>
  <si>
    <t>C9SVXZAC74Z4</t>
  </si>
  <si>
    <t>VYKYSKN6GPN5</t>
  </si>
  <si>
    <t>NVUNC59U94K8</t>
  </si>
  <si>
    <t>CMZUK26LT394</t>
  </si>
  <si>
    <t>WB2BWJAM9914</t>
  </si>
  <si>
    <t>DPTKMXSMMGQ3</t>
  </si>
  <si>
    <t>CPKSF8ZF66J3</t>
  </si>
  <si>
    <t>W3CYKK7D2B85</t>
  </si>
  <si>
    <t>EUVMJ7GCFKW4</t>
  </si>
  <si>
    <t>RB1CGLKM8QK5</t>
  </si>
  <si>
    <t>NEA7LVK98PV1</t>
  </si>
  <si>
    <t>U4G3BEWNSSL6</t>
  </si>
  <si>
    <t>J5DJTPB518L9</t>
  </si>
  <si>
    <t>NMMVKERALLN8</t>
  </si>
  <si>
    <t>QHB2QY6JKJH3</t>
  </si>
  <si>
    <t>MQR4DS26K6T8</t>
  </si>
  <si>
    <t>JTAGLJEZGF27</t>
  </si>
  <si>
    <t>NMN4MLDAMSL5</t>
  </si>
  <si>
    <t>NFWMT8NWGHN9</t>
  </si>
  <si>
    <t>M536GXM6YAN5</t>
  </si>
  <si>
    <t>KZJNWNN6JSK6</t>
  </si>
  <si>
    <t>XXG2S63VLZG6</t>
  </si>
  <si>
    <t>SMU1FQUMU3Y5</t>
  </si>
  <si>
    <t>S3T2HM9J3E21</t>
  </si>
  <si>
    <t>FDNJPKTXTA57</t>
  </si>
  <si>
    <t>EUV7NMNACD31</t>
  </si>
  <si>
    <t>DLFRQKUB2GV8</t>
  </si>
  <si>
    <t>X8EBLKRAGC73</t>
  </si>
  <si>
    <t>J1J5NJYJPGL5</t>
  </si>
  <si>
    <t>D6RFXANT7YD1</t>
  </si>
  <si>
    <t>S39UDGUYMZT4</t>
  </si>
  <si>
    <t>CA66LN3873B5</t>
  </si>
  <si>
    <t>MCCFXW8JZMB1</t>
  </si>
  <si>
    <t>J1QKE47MKUK1</t>
  </si>
  <si>
    <t>YSK3BRKZWGT9</t>
  </si>
  <si>
    <t>JNTMLPTBRM25</t>
  </si>
  <si>
    <t>HQPTKJMW21L4</t>
  </si>
  <si>
    <t>EAQ3W2ZSYCK5</t>
  </si>
  <si>
    <t>EC74FXBNMQQ5</t>
  </si>
  <si>
    <t>C6ULL637MTH4</t>
  </si>
  <si>
    <t>UCF3VMWVGEL8</t>
  </si>
  <si>
    <t>XF4THC8HHX71</t>
  </si>
  <si>
    <t>ZA8JNDX6KFN1</t>
  </si>
  <si>
    <t>MAR2N7V8QU65</t>
  </si>
  <si>
    <t>Z2FQGA9CNL24</t>
  </si>
  <si>
    <t>N3FKVM8EA7E3</t>
  </si>
  <si>
    <t>M9F5BKMFHK59</t>
  </si>
  <si>
    <t>GX3ZCA726SA5</t>
  </si>
  <si>
    <t>LDJWVH3K4KH6</t>
  </si>
  <si>
    <t>WJRJFEB3JJB3</t>
  </si>
  <si>
    <t>RP9HANJUM2B6</t>
  </si>
  <si>
    <t>P5WQPVHRX321</t>
  </si>
  <si>
    <t>HW7NMAKKR1A5</t>
  </si>
  <si>
    <t>KXCCAHK7MHH7</t>
  </si>
  <si>
    <t>F4DGNMDR18V9</t>
  </si>
  <si>
    <t>M5UZYCLCE784</t>
  </si>
  <si>
    <t>CLVYJM7DA4P3</t>
  </si>
  <si>
    <t>YL9LK4QLLKB1</t>
  </si>
  <si>
    <t>C1M6UFJ7L6L4</t>
  </si>
  <si>
    <t>D1HZRLH5SGK1</t>
  </si>
  <si>
    <t>D2RREW4S3P15</t>
  </si>
  <si>
    <t>HBGKXZN4H353</t>
  </si>
  <si>
    <t>UXECZBZSTLM5</t>
  </si>
  <si>
    <t>MM3MZZL1EL89</t>
  </si>
  <si>
    <t>CF3XBAU58BE3</t>
  </si>
  <si>
    <t>K734TYYENRL9</t>
  </si>
  <si>
    <t>RC94SSDDJAR6</t>
  </si>
  <si>
    <t>M7HKGKUU8VS3</t>
  </si>
  <si>
    <t>J17LLW285Q85</t>
  </si>
  <si>
    <t>VLW9KZ24EXN7</t>
  </si>
  <si>
    <t>DFRRH1N552K1</t>
  </si>
  <si>
    <t>JSD6AKGKXXN8</t>
  </si>
  <si>
    <t>GUTGL57DHFK7</t>
  </si>
  <si>
    <t>LZQDZGB4EAL7</t>
  </si>
  <si>
    <t>VE6TKW6A4FM9</t>
  </si>
  <si>
    <t>JH1MZX3E2PW8</t>
  </si>
  <si>
    <t>H1LEHLPC3665</t>
  </si>
  <si>
    <t>KSKVVTAB3EM3</t>
  </si>
  <si>
    <t>EMUDM5DEZMH1</t>
  </si>
  <si>
    <t>S4PQBJK3QMC5</t>
  </si>
  <si>
    <t>H28MURA8K4N7</t>
  </si>
  <si>
    <t>TJCEFJGN9FH3</t>
  </si>
  <si>
    <t>HKYECW94YK85</t>
  </si>
  <si>
    <t>SL6NCYAAYEA1</t>
  </si>
  <si>
    <t>CBCGW61SVPS7</t>
  </si>
  <si>
    <t>KSAZCPTPXPW9</t>
  </si>
  <si>
    <t>VTVNARBBL5U5</t>
  </si>
  <si>
    <t>NTJQFA7KSNP3</t>
  </si>
  <si>
    <t>GEMFNPMAJN13</t>
  </si>
  <si>
    <t>XEDSWJS32JD1</t>
  </si>
  <si>
    <t>LWCLH3AZKBN3</t>
  </si>
  <si>
    <t>KKLKTLUDA4E8</t>
  </si>
  <si>
    <t>MMDEX727MW32</t>
  </si>
  <si>
    <t>GZ6VC89T9239</t>
  </si>
  <si>
    <t>TLSMYF3JESR4</t>
  </si>
  <si>
    <t>D168EL74H8Y8</t>
  </si>
  <si>
    <t>SH5NNNZ1X5W7</t>
  </si>
  <si>
    <t>HH5NHZ8CACF3</t>
  </si>
  <si>
    <t>LKKRFN67YZD5</t>
  </si>
  <si>
    <t>SS58RG73B2S1</t>
  </si>
  <si>
    <t>YC6CANS13NN7</t>
  </si>
  <si>
    <t>TV1JR9Q1M6L3</t>
  </si>
  <si>
    <t>SUM5J86DLB79</t>
  </si>
  <si>
    <t>LSRLNQ5H7NW8</t>
  </si>
  <si>
    <t>LFVNUCHKFPD3</t>
  </si>
  <si>
    <t>TYBGMNGZW1Z8</t>
  </si>
  <si>
    <t>H31XKCJA6S33</t>
  </si>
  <si>
    <t>WM14PMZFK8D6</t>
  </si>
  <si>
    <t>UY9XZHAULZ41</t>
  </si>
  <si>
    <t>K4H4GQY6HAJ7</t>
  </si>
  <si>
    <t>H3MKSHVJNCC2</t>
  </si>
  <si>
    <t>TJFKL8KM9GS3</t>
  </si>
  <si>
    <t>Z57KBM64N2C5</t>
  </si>
  <si>
    <t>VVRNFPG5B8F5</t>
  </si>
  <si>
    <t>SWBKZ7KCH5Y1</t>
  </si>
  <si>
    <t>Y98KZDPC9ZN6</t>
  </si>
  <si>
    <t>S8BNF2DVH3M5</t>
  </si>
  <si>
    <t>RS7LKQE186L1</t>
  </si>
  <si>
    <t>KKJRKPBE2F71</t>
  </si>
  <si>
    <t>DFWNDMFL2636</t>
  </si>
  <si>
    <t>T3NAJ6KGPHN3</t>
  </si>
  <si>
    <t>P1FKJN3MN9M9</t>
  </si>
  <si>
    <t>XKP3LCNA9D78</t>
  </si>
  <si>
    <t>NECRQAZ33KK9</t>
  </si>
  <si>
    <t>TH3CD543UEU5</t>
  </si>
  <si>
    <t>NB13YJBCWYF6</t>
  </si>
  <si>
    <t>F6XFJK6F9D93</t>
  </si>
  <si>
    <t>XLJTRYM1NGN1</t>
  </si>
  <si>
    <t>CCCEF8615R76</t>
  </si>
  <si>
    <t>CJUHHRE1QWX9</t>
  </si>
  <si>
    <t>P2GWRXVXHTJ7</t>
  </si>
  <si>
    <t>M552VQLKZKU3</t>
  </si>
  <si>
    <t>TGFJKNMFR4Y7</t>
  </si>
  <si>
    <t>MUETVF8JQV55</t>
  </si>
  <si>
    <t>JEB1TLMM68L7</t>
  </si>
  <si>
    <t>KDX5JJ7JEBC5</t>
  </si>
  <si>
    <t>DK81XLCDFR76</t>
  </si>
  <si>
    <t>T44KFD5E9TL3</t>
  </si>
  <si>
    <t>KG34NRVL6HY4</t>
  </si>
  <si>
    <t>ZLF1TL7UA1W5</t>
  </si>
  <si>
    <t>REAEQJCVQZ95</t>
  </si>
  <si>
    <t>UALEYUHM75Q4</t>
  </si>
  <si>
    <t>M535T4FE3KV7</t>
  </si>
  <si>
    <t>LLUXNAGZX444</t>
  </si>
  <si>
    <t>MJ8NEZ4UKZA5</t>
  </si>
  <si>
    <t>CUNMPNUJF0V4</t>
  </si>
  <si>
    <t>LF5FDHFD3AF3</t>
  </si>
  <si>
    <t>CPN7DKHFL368</t>
  </si>
  <si>
    <t>GFZ2QPKKNUH1</t>
  </si>
  <si>
    <t>JMZQPUJBS386</t>
  </si>
  <si>
    <t>LLXNVD5UUKU9</t>
  </si>
  <si>
    <t>H9UXCM3BBUQ4</t>
  </si>
  <si>
    <t>ZDD5KM6GH7W5</t>
  </si>
  <si>
    <t>DJNETVF1HKW5</t>
  </si>
  <si>
    <t>DUNS</t>
  </si>
  <si>
    <t>UEI</t>
  </si>
  <si>
    <t>Operational Continuity and Other Allowed Uses</t>
  </si>
  <si>
    <t>Enter Percentage in Each Area</t>
  </si>
  <si>
    <t>Not Yet Planned for Specific Use</t>
  </si>
  <si>
    <t>Promoting vaccination</t>
  </si>
  <si>
    <t>Consistent and correct mask use</t>
  </si>
  <si>
    <t>Physical distancing</t>
  </si>
  <si>
    <t>Screening testing to promptly identify cases, clusters, and outbreaks</t>
  </si>
  <si>
    <t>Ventilation</t>
  </si>
  <si>
    <t>Handwashing and respiratory etiquette</t>
  </si>
  <si>
    <t>Contact tracing</t>
  </si>
  <si>
    <t>Cleaning and disinfection</t>
  </si>
  <si>
    <t>Mobile hotspots with paid data plans</t>
  </si>
  <si>
    <t>Internet connected devices with paid data plans</t>
  </si>
  <si>
    <t>Full-time equivalent (FTE) positions as of September 30, 2018</t>
  </si>
  <si>
    <t>Full-time equivalent (FTE) positions as of September 30, 2019</t>
  </si>
  <si>
    <t>Full-time equivalent (FTE) positions as of September 30, 2020</t>
  </si>
  <si>
    <t>Full-time equivalent (FTE) positions as of September 30, 2021</t>
  </si>
  <si>
    <t>g. Property (Capital; 6500s)</t>
  </si>
  <si>
    <t>Atlas Public School</t>
  </si>
  <si>
    <t>THE LEADERSHIP SCHOOL</t>
  </si>
  <si>
    <t>ADAIR CO. R-I</t>
  </si>
  <si>
    <t>KIRKSVILLE R-III</t>
  </si>
  <si>
    <t>ADAIR CO. R-II</t>
  </si>
  <si>
    <t>NORTH ANDREW CO. R-VI</t>
  </si>
  <si>
    <t>TARKIO R-I</t>
  </si>
  <si>
    <t>ROCK PORT R-II</t>
  </si>
  <si>
    <t>COMMUNITY R-VI</t>
  </si>
  <si>
    <t>MEXICO 59</t>
  </si>
  <si>
    <t>WHEATON R-III</t>
  </si>
  <si>
    <t>SOUTHWEST R-V</t>
  </si>
  <si>
    <t>CASSVILLE R-IV</t>
  </si>
  <si>
    <t>PURDY R-II</t>
  </si>
  <si>
    <t>SHELL KNOB 78</t>
  </si>
  <si>
    <t>MONETT R-I</t>
  </si>
  <si>
    <t>LIBERAL R-II</t>
  </si>
  <si>
    <t>GOLDEN CITY R-III</t>
  </si>
  <si>
    <t>LAMAR R-I</t>
  </si>
  <si>
    <t>BALLARD R-II</t>
  </si>
  <si>
    <t>ADRIAN R-III</t>
  </si>
  <si>
    <t>RICH HILL R-IV</t>
  </si>
  <si>
    <t>HUME R-VIII</t>
  </si>
  <si>
    <t>HUDSON R-IX</t>
  </si>
  <si>
    <t>BUTLER R-V</t>
  </si>
  <si>
    <t>LINCOLN R-II</t>
  </si>
  <si>
    <t>WARSAW R-IX</t>
  </si>
  <si>
    <t>COLE CAMP R-I</t>
  </si>
  <si>
    <t>MEADOW HEIGHTS R-II</t>
  </si>
  <si>
    <t>ZALMA R-V</t>
  </si>
  <si>
    <t>WOODLAND R-IV</t>
  </si>
  <si>
    <t>HALLSVILLE R-IV</t>
  </si>
  <si>
    <t>STURGEON R-V</t>
  </si>
  <si>
    <t>CENTRALIA R-VI</t>
  </si>
  <si>
    <t>HARRISBURG R-VIII</t>
  </si>
  <si>
    <t>COLUMBIA 93</t>
  </si>
  <si>
    <t>EAST BUCHANAN CO. C-1</t>
  </si>
  <si>
    <t>MID-BUCHANAN CO. R-V</t>
  </si>
  <si>
    <t>BUCHANAN CO. R-IV</t>
  </si>
  <si>
    <t>NEELYVILLE R-IV</t>
  </si>
  <si>
    <t>HAMILTON R-II</t>
  </si>
  <si>
    <t>POLO R-VII</t>
  </si>
  <si>
    <t>BRAYMER C-4</t>
  </si>
  <si>
    <t>NORTH CALLAWAY CO. R-I</t>
  </si>
  <si>
    <t>NEW BLOOMFIELD R-III</t>
  </si>
  <si>
    <t>FULTON 58</t>
  </si>
  <si>
    <t>SOUTH CALLAWAY CO. R-II</t>
  </si>
  <si>
    <t>STOUTLAND R-II</t>
  </si>
  <si>
    <t>CAMDENTON R-III</t>
  </si>
  <si>
    <t>CLIMAX SPRINGS R-IV</t>
  </si>
  <si>
    <t>MACKS CREEK R-V</t>
  </si>
  <si>
    <t>JACKSON R-II</t>
  </si>
  <si>
    <t>DELTA R-V</t>
  </si>
  <si>
    <t>OAK RIDGE R-VI</t>
  </si>
  <si>
    <t>CAPE GIRARDEAU 63</t>
  </si>
  <si>
    <t>HALE R-I</t>
  </si>
  <si>
    <t>CARROLLTON R-VII</t>
  </si>
  <si>
    <t>NORBORNE R-VIII</t>
  </si>
  <si>
    <t>EAST CARTER CO. R-II</t>
  </si>
  <si>
    <t>VAN BUREN R-I</t>
  </si>
  <si>
    <t>ARCHIE R-V</t>
  </si>
  <si>
    <t>STRASBURG C-3</t>
  </si>
  <si>
    <t>RAYMORE-PECULIAR R-II</t>
  </si>
  <si>
    <t>SHERWOOD CASS R-VIII</t>
  </si>
  <si>
    <t>PLEASANT HILL R-III</t>
  </si>
  <si>
    <t>pvcdjyu2u9f9</t>
  </si>
  <si>
    <t>HARRISONVILLE R-IX</t>
  </si>
  <si>
    <t>DREXEL R-IV</t>
  </si>
  <si>
    <t>MIDWAY R-I</t>
  </si>
  <si>
    <t>BELTON 124</t>
  </si>
  <si>
    <t>STOCKTON R-I</t>
  </si>
  <si>
    <t>EL DORADO SPRINGS R-II</t>
  </si>
  <si>
    <t>NORTHWESTERN R-I</t>
  </si>
  <si>
    <t>BRUNSWICK R-II</t>
  </si>
  <si>
    <t>KEYTESVILLE R-III</t>
  </si>
  <si>
    <t>SALISBURY R-IV</t>
  </si>
  <si>
    <t>CHADWICK R-I</t>
  </si>
  <si>
    <t>NIXA PUBLIC SCHOOLS</t>
  </si>
  <si>
    <t>SPARTA R-III</t>
  </si>
  <si>
    <t>BILLINGS R-IV</t>
  </si>
  <si>
    <t>CLEVER R-V</t>
  </si>
  <si>
    <t>OZARK R-VI</t>
  </si>
  <si>
    <t>SPOKANE R-VII</t>
  </si>
  <si>
    <t>CLARK CO. R-I</t>
  </si>
  <si>
    <t>KEARNEY R-I</t>
  </si>
  <si>
    <t>SMITHVILLE R-II</t>
  </si>
  <si>
    <t>EXCELSIOR SPRINGS 40</t>
  </si>
  <si>
    <t>LIBERTY 53</t>
  </si>
  <si>
    <t>NORTH KANSAS CITY 74</t>
  </si>
  <si>
    <t>CAMERON R-I</t>
  </si>
  <si>
    <t>CLINTON CO. R-III</t>
  </si>
  <si>
    <t>COLE CO. R-I</t>
  </si>
  <si>
    <t>BLAIR OAKS R-II</t>
  </si>
  <si>
    <t>COLE CO. R-V</t>
  </si>
  <si>
    <t>JEFFERSON CITY</t>
  </si>
  <si>
    <t>PRAIRIE HOME R-V</t>
  </si>
  <si>
    <t>OTTERVILLE R-VI</t>
  </si>
  <si>
    <t>PILOT GROVE C-4</t>
  </si>
  <si>
    <t>BOONVILLE R-I</t>
  </si>
  <si>
    <t>CRAWFORD CO. R-I</t>
  </si>
  <si>
    <t>CRAWFORD CO. R-II</t>
  </si>
  <si>
    <t>STEELVILLE R-III</t>
  </si>
  <si>
    <t>LOCKWOOD R-I</t>
  </si>
  <si>
    <t>DADEVILLE R-II</t>
  </si>
  <si>
    <t>EVERTON R-III</t>
  </si>
  <si>
    <t>GREENFIELD R-IV</t>
  </si>
  <si>
    <t>DALLAS CO. R-I</t>
  </si>
  <si>
    <t>PATTONSBURG R-II</t>
  </si>
  <si>
    <t>WINSTON R-VI</t>
  </si>
  <si>
    <t>NORTH DAVIESS R-III</t>
  </si>
  <si>
    <t>GALLATIN R-V</t>
  </si>
  <si>
    <t>TRI-COUNTY R-VII</t>
  </si>
  <si>
    <t>MAYSVILLE R-I</t>
  </si>
  <si>
    <t>UNION STAR R-II</t>
  </si>
  <si>
    <t>SALEM R-80</t>
  </si>
  <si>
    <t>OAK HILL R-I</t>
  </si>
  <si>
    <t>GREEN FOREST R-II</t>
  </si>
  <si>
    <t>DENT-PHELPS R-III</t>
  </si>
  <si>
    <t>NORTH WOOD R-IV</t>
  </si>
  <si>
    <t>SKYLINE R-II</t>
  </si>
  <si>
    <t>AVA R-I</t>
  </si>
  <si>
    <t>MALDEN R-I</t>
  </si>
  <si>
    <t>CAMPBELL R-II</t>
  </si>
  <si>
    <t>HOLCOMB R-III</t>
  </si>
  <si>
    <t>CLARKTON C-4</t>
  </si>
  <si>
    <t>SENATH-HORNERSVILLE C-8</t>
  </si>
  <si>
    <t>KENNETT 39</t>
  </si>
  <si>
    <t>MERAMEC VALLEY R-III</t>
  </si>
  <si>
    <t>UNION R-XI</t>
  </si>
  <si>
    <t>LONEDELL R-14</t>
  </si>
  <si>
    <t>STRAIN-JAPAN R-XVI</t>
  </si>
  <si>
    <t>ST. CLAIR R-XIII</t>
  </si>
  <si>
    <t>WASHINGTON</t>
  </si>
  <si>
    <t>GASCONADE CO. R-II</t>
  </si>
  <si>
    <t>KING CITY R-I</t>
  </si>
  <si>
    <t>STANBERRY R-II</t>
  </si>
  <si>
    <t>ALBANY R-III</t>
  </si>
  <si>
    <t>WILLARD R-II</t>
  </si>
  <si>
    <t>REPUBLIC R-III</t>
  </si>
  <si>
    <t>ASH GROVE R-IV</t>
  </si>
  <si>
    <t>STRAFFORD R-VI</t>
  </si>
  <si>
    <t>LOGAN-ROGERSVILLE R-VIII</t>
  </si>
  <si>
    <t>SPRINGFIELD R-XII</t>
  </si>
  <si>
    <t>FAIR GROVE R-X</t>
  </si>
  <si>
    <t>GRUNDY CO. R-V</t>
  </si>
  <si>
    <t>SPICKARD R-II</t>
  </si>
  <si>
    <t>LAREDO R-VII</t>
  </si>
  <si>
    <t>TRENTON R-IX</t>
  </si>
  <si>
    <t>SOUTH HARRISON CO. R-II</t>
  </si>
  <si>
    <t>NORTH HARRISON R-III</t>
  </si>
  <si>
    <t>GILMAN CITY R-IV</t>
  </si>
  <si>
    <t>RIDGEWAY R-V</t>
  </si>
  <si>
    <t>HENRY CO. R-I</t>
  </si>
  <si>
    <t>CALHOUN R-VIII</t>
  </si>
  <si>
    <t>LEESVILLE R-IX</t>
  </si>
  <si>
    <t>CLINTON</t>
  </si>
  <si>
    <t>HICKORY CO. R-I</t>
  </si>
  <si>
    <t>WHEATLAND R-II</t>
  </si>
  <si>
    <t>WEAUBLEAU R-III</t>
  </si>
  <si>
    <t>HERMITAGE R-IV</t>
  </si>
  <si>
    <t>MOUND CITY R-II</t>
  </si>
  <si>
    <t>SOUTH HOLT CO. R-I</t>
  </si>
  <si>
    <t>NEW FRANKLIN R-I</t>
  </si>
  <si>
    <t>FAYETTE R-III</t>
  </si>
  <si>
    <t>GLASGOW</t>
  </si>
  <si>
    <t>HOWELL VALLEY R-I</t>
  </si>
  <si>
    <t>MOUNTAIN VIEW-BIRCH TREE R-III</t>
  </si>
  <si>
    <t>WILLOW SPRINGS R-IV</t>
  </si>
  <si>
    <t>WEST PLAINS R-VII</t>
  </si>
  <si>
    <t>GLENWOOD R-VIII</t>
  </si>
  <si>
    <t>JUNCTION HILL C-12</t>
  </si>
  <si>
    <t>FAIRVIEW R-XI</t>
  </si>
  <si>
    <t>SOUTH IRON CO. R-I</t>
  </si>
  <si>
    <t>ARCADIA VALLEY R-II</t>
  </si>
  <si>
    <t>BELLEVIEW R-III</t>
  </si>
  <si>
    <t>IRON CO. C-4</t>
  </si>
  <si>
    <t>FORT OSAGE R-I</t>
  </si>
  <si>
    <t>BLUE SPRINGS R-IV</t>
  </si>
  <si>
    <t>GRAIN VALLEY R-V</t>
  </si>
  <si>
    <t>OAK GROVE R-VI</t>
  </si>
  <si>
    <t>LEE'S SUMMIT R-VII</t>
  </si>
  <si>
    <t>HICKMAN MILLS C-1</t>
  </si>
  <si>
    <t>RAYTOWN C-2</t>
  </si>
  <si>
    <t>GRANDVIEW C-4</t>
  </si>
  <si>
    <t>LONE JACK C-6</t>
  </si>
  <si>
    <t>INDEPENDENCE 30</t>
  </si>
  <si>
    <t>CENTER 58</t>
  </si>
  <si>
    <t>UNIVERSITY ACADEMY</t>
  </si>
  <si>
    <t>GUADALUPE CENTERS SCHOOLS</t>
  </si>
  <si>
    <t>GENESIS SCHOOL INC.</t>
  </si>
  <si>
    <t>ALLEN VILLAGE</t>
  </si>
  <si>
    <t>LEE A. TOLBERT COM. ACADEMY</t>
  </si>
  <si>
    <t>GORDON PARKS ELEM.</t>
  </si>
  <si>
    <t>KIPP: ENDEAVOR ACADEMY</t>
  </si>
  <si>
    <t>FRONTIER SCHOOLS</t>
  </si>
  <si>
    <t>DELASALLE CHARTER SCHOOL</t>
  </si>
  <si>
    <t>EWING MARION KAUFFMAN SCHOOL</t>
  </si>
  <si>
    <t>HOPE LEADERSHIP ACADEMY</t>
  </si>
  <si>
    <t>CROSSROADS CHARTER SCHOOLS</t>
  </si>
  <si>
    <t>CITIZENS OF THE WORLD CHARTER</t>
  </si>
  <si>
    <t>KANSAS CITY GIRLS PREP ACADEMY</t>
  </si>
  <si>
    <t>CARL JUNCTION R-I</t>
  </si>
  <si>
    <t>AVILLA R-XIII</t>
  </si>
  <si>
    <t>JASPER CO. R-V</t>
  </si>
  <si>
    <t>SARCOXIE R-II</t>
  </si>
  <si>
    <t>WEBB CITY R-VII</t>
  </si>
  <si>
    <t>JOPLIN SCHOOLS</t>
  </si>
  <si>
    <t>NORTHWEST R-I</t>
  </si>
  <si>
    <t>GRANDVIEW R-II</t>
  </si>
  <si>
    <t>HILLSBORO R-III</t>
  </si>
  <si>
    <t>DUNKLIN R-V</t>
  </si>
  <si>
    <t>FESTUS R-VI</t>
  </si>
  <si>
    <t>JEFFERSON CO. R-VII</t>
  </si>
  <si>
    <t>SUNRISE R-IX</t>
  </si>
  <si>
    <t>FOX C-6</t>
  </si>
  <si>
    <t>CRYSTAL CITY 47</t>
  </si>
  <si>
    <t>DESOTO 73</t>
  </si>
  <si>
    <t>KINGSVILLE R-I</t>
  </si>
  <si>
    <t>HOLDEN R-III</t>
  </si>
  <si>
    <t>CHILHOWEE R-IV</t>
  </si>
  <si>
    <t>JOHNSON CO. R-VII</t>
  </si>
  <si>
    <t>KNOB NOSTER R-VIII</t>
  </si>
  <si>
    <t>LEETON R-X</t>
  </si>
  <si>
    <t>WARRENSBURG R-VI</t>
  </si>
  <si>
    <t>KNOX CO. R-I</t>
  </si>
  <si>
    <t>LACLEDE CO. R-I</t>
  </si>
  <si>
    <t>GASCONADE C-4</t>
  </si>
  <si>
    <t>LEBANON R-III</t>
  </si>
  <si>
    <t>CONCORDIA R-II</t>
  </si>
  <si>
    <t>LAFAYETTE CO. C-1</t>
  </si>
  <si>
    <t>ODESSA R-VII</t>
  </si>
  <si>
    <t>SANTA FE R-X</t>
  </si>
  <si>
    <t>WELLINGTON-NAPOLEON R-IX</t>
  </si>
  <si>
    <t>LEXINGTON R-V</t>
  </si>
  <si>
    <t>PIERCE CITY R-VI</t>
  </si>
  <si>
    <t>MARIONVILLE R-IX</t>
  </si>
  <si>
    <t>MT. VERNON R-V</t>
  </si>
  <si>
    <t>AURORA R-VIII</t>
  </si>
  <si>
    <t>VERONA R-VII</t>
  </si>
  <si>
    <t>CANTON R-V</t>
  </si>
  <si>
    <t>LEWIS CO. C-1</t>
  </si>
  <si>
    <t>SILEX R-I</t>
  </si>
  <si>
    <t>ELSBERRY R-II</t>
  </si>
  <si>
    <t>MJX6zsfl1dv1</t>
  </si>
  <si>
    <t>WINFIELD R-IV</t>
  </si>
  <si>
    <t>BUCKLIN R-II</t>
  </si>
  <si>
    <t>MEADVILLE R-IV</t>
  </si>
  <si>
    <t>MARCELINE R-V</t>
  </si>
  <si>
    <t>BROOKFIELD R-III</t>
  </si>
  <si>
    <t>SOUTHWEST LIVINGSTON CO. R-I</t>
  </si>
  <si>
    <t>LIVINGSTON CO. R-III</t>
  </si>
  <si>
    <t>MCDONALD CO. R-I</t>
  </si>
  <si>
    <t>ATLANTA C-3</t>
  </si>
  <si>
    <t>BEVIER C-4</t>
  </si>
  <si>
    <t>MACON CO. R-I</t>
  </si>
  <si>
    <t>MACON CO. R-IV</t>
  </si>
  <si>
    <t>MARQUAND-ZION R-VI</t>
  </si>
  <si>
    <t>FREDERICKTOWN R-I</t>
  </si>
  <si>
    <t>MARIES CO. R-I</t>
  </si>
  <si>
    <t>MARIES CO. R-II</t>
  </si>
  <si>
    <t>MARION CO. R-II</t>
  </si>
  <si>
    <t>PALMYRA R-I</t>
  </si>
  <si>
    <t>HANNIBAL 60</t>
  </si>
  <si>
    <t>NORTH MERCER CO. R-III</t>
  </si>
  <si>
    <t>PRINCETON R-V</t>
  </si>
  <si>
    <t>ELDON R-I</t>
  </si>
  <si>
    <t>IBERIA R-V</t>
  </si>
  <si>
    <t>EAST PRAIRIE R-II</t>
  </si>
  <si>
    <t>CHARLESTON R-I</t>
  </si>
  <si>
    <t>MONITEAU CO. R-I</t>
  </si>
  <si>
    <t>HIGH POINT R-III</t>
  </si>
  <si>
    <t>MONITEAU CO. R-V</t>
  </si>
  <si>
    <t>TIPTON R-VI</t>
  </si>
  <si>
    <t>MIDDLE GROVE C-1</t>
  </si>
  <si>
    <t>MONROE CITY R-I</t>
  </si>
  <si>
    <t>HOLLIDAY C-2</t>
  </si>
  <si>
    <t>MADISON C-3</t>
  </si>
  <si>
    <t>PARIS R-II</t>
  </si>
  <si>
    <t>WELLSVILLE MIDDLETOWN R-I</t>
  </si>
  <si>
    <t>MORGAN CO. R-I</t>
  </si>
  <si>
    <t>MORGAN CO. R-II</t>
  </si>
  <si>
    <t>RISCO R-II</t>
  </si>
  <si>
    <t>PORTAGEVILLE</t>
  </si>
  <si>
    <t>GIDEON 37</t>
  </si>
  <si>
    <t>NEW MADRID CO. R-I</t>
  </si>
  <si>
    <t>EAST NEWTON CO. R-VI</t>
  </si>
  <si>
    <t>DIAMOND R-IV</t>
  </si>
  <si>
    <t>WESTVIEW C-6</t>
  </si>
  <si>
    <t>SENECA R-VII</t>
  </si>
  <si>
    <t>NEOSHO SCHOOL DISTRICT</t>
  </si>
  <si>
    <t>NODAWAY-HOLT R-VII</t>
  </si>
  <si>
    <t>WEST NODAWAY CO. R-I</t>
  </si>
  <si>
    <t>NORTHEAST NODAWAY CO. R-V</t>
  </si>
  <si>
    <t>MARYVILLE R-II</t>
  </si>
  <si>
    <t>COUCH R-I</t>
  </si>
  <si>
    <t>ALTON R-IV</t>
  </si>
  <si>
    <t>OSAGE CO. R-I</t>
  </si>
  <si>
    <t>OSAGE CO. R-II</t>
  </si>
  <si>
    <t>OSAGE CO. R-III</t>
  </si>
  <si>
    <t>THORNFIELD R-I</t>
  </si>
  <si>
    <t>BAKERSFIELD R-IV</t>
  </si>
  <si>
    <t>GAINESVILLE R-V</t>
  </si>
  <si>
    <t>DORA R-III</t>
  </si>
  <si>
    <t>LUTIE R-VI</t>
  </si>
  <si>
    <t>NORTH PEMISCOT CO. R-I</t>
  </si>
  <si>
    <t>HAYTI R-II</t>
  </si>
  <si>
    <t>PEMISCOT CO. R-III</t>
  </si>
  <si>
    <t>COOTER R-IV</t>
  </si>
  <si>
    <t>SOUTH PEMISCOT CO. R-V</t>
  </si>
  <si>
    <t>DELTA C-7</t>
  </si>
  <si>
    <t>CARUTHERSVILLE 18</t>
  </si>
  <si>
    <t>PERRY CO. 32</t>
  </si>
  <si>
    <t>PETTIS CO. R-V</t>
  </si>
  <si>
    <t>LA MONTE R-IV</t>
  </si>
  <si>
    <t>SMITHTON R-VI</t>
  </si>
  <si>
    <t>GREEN RIDGE R-VIII</t>
  </si>
  <si>
    <t>PETTIS CO. R-XII</t>
  </si>
  <si>
    <t>SEDALIA 200</t>
  </si>
  <si>
    <t>ST. JAMES R-I</t>
  </si>
  <si>
    <t>NEWBURG R-II</t>
  </si>
  <si>
    <t>ROLLA 31</t>
  </si>
  <si>
    <t>PHELPS CO. R-III</t>
  </si>
  <si>
    <t>BOWLING GREEN R-I</t>
  </si>
  <si>
    <t>PIKE CO. R-III</t>
  </si>
  <si>
    <t>LOUISIANA R-II</t>
  </si>
  <si>
    <t>WEST PLATTE CO. R-II</t>
  </si>
  <si>
    <t>PLATTE CO. R-III</t>
  </si>
  <si>
    <t>PARK HILL</t>
  </si>
  <si>
    <t>BOLIVAR R-I</t>
  </si>
  <si>
    <t>FAIR PLAY R-II</t>
  </si>
  <si>
    <t>HALFWAY R-III</t>
  </si>
  <si>
    <t>HUMANSVILLE R-IV</t>
  </si>
  <si>
    <t>MARION C. EARLY R-V</t>
  </si>
  <si>
    <t>PLEASANT HOPE R-VI</t>
  </si>
  <si>
    <t>RICHLAND R-IV</t>
  </si>
  <si>
    <t>LAQUEY R-V</t>
  </si>
  <si>
    <t>WAYNESVILLE R-VI</t>
  </si>
  <si>
    <t>DIXON R-I</t>
  </si>
  <si>
    <t>CROCKER R-II</t>
  </si>
  <si>
    <t>PUTNAM CO. R-I</t>
  </si>
  <si>
    <t>NORTHEAST RANDOLPH CO. R-IV</t>
  </si>
  <si>
    <t>RENICK R-V</t>
  </si>
  <si>
    <t>HIGBEE R-VIII</t>
  </si>
  <si>
    <t>WESTRAN R-I</t>
  </si>
  <si>
    <t>MOBERLY</t>
  </si>
  <si>
    <t>LAWSON R-XIV</t>
  </si>
  <si>
    <t>ORRICK R-XI</t>
  </si>
  <si>
    <t>HARDIN-CENTRAL C-2</t>
  </si>
  <si>
    <t>RICHMOND R-XVI</t>
  </si>
  <si>
    <t>CENTERVILLE R-I</t>
  </si>
  <si>
    <t>SOUTHERN REYNOLDS CO. R-II</t>
  </si>
  <si>
    <t>BUNKER R-III</t>
  </si>
  <si>
    <t>LESTERVILLE R-IV</t>
  </si>
  <si>
    <t>NAYLOR R-II</t>
  </si>
  <si>
    <t>DONIPHAN R-I</t>
  </si>
  <si>
    <t>RIPLEY CO. R-IV</t>
  </si>
  <si>
    <t>RIPLEY CO. R-III</t>
  </si>
  <si>
    <t>FT. ZUMWALT R-II</t>
  </si>
  <si>
    <t>FRANCIS HOWELL R-III</t>
  </si>
  <si>
    <t>WENTZVILLE R-IV</t>
  </si>
  <si>
    <t>ST. CHARLES R-VI</t>
  </si>
  <si>
    <t>ORCHARD FARM R-V</t>
  </si>
  <si>
    <t>APPLETON CITY R-II</t>
  </si>
  <si>
    <t>ROSCOE C-1</t>
  </si>
  <si>
    <t>LAKELAND R-III</t>
  </si>
  <si>
    <t>OSCEOLA</t>
  </si>
  <si>
    <t>FARMINGTON R-VII</t>
  </si>
  <si>
    <t>NORTH ST. FRANCOIS CO. R-I</t>
  </si>
  <si>
    <t>CENTRAL R-III</t>
  </si>
  <si>
    <t>STE. GENEVIEVE CO. R-II</t>
  </si>
  <si>
    <t>HAZELWOOD</t>
  </si>
  <si>
    <t>FERGUSON-FLORISSANT R-II</t>
  </si>
  <si>
    <t>PATTONVILLE R-III</t>
  </si>
  <si>
    <t>ROCKWOOD R-VI</t>
  </si>
  <si>
    <t>KIRKWOOD R-VII</t>
  </si>
  <si>
    <t>MEHLVILLE R-IX</t>
  </si>
  <si>
    <t>PARKWAY C-2</t>
  </si>
  <si>
    <t>AFFTON 101</t>
  </si>
  <si>
    <t>BAYLESS</t>
  </si>
  <si>
    <t>BRENTWOOD</t>
  </si>
  <si>
    <t>CLAYTON</t>
  </si>
  <si>
    <t>HANCOCK PLACE</t>
  </si>
  <si>
    <t>JENNINGS</t>
  </si>
  <si>
    <t>LADUE</t>
  </si>
  <si>
    <t>MAPLEWOOD-RICHMOND HEIGHTS</t>
  </si>
  <si>
    <t>RITENOUR</t>
  </si>
  <si>
    <t>RIVERVIEW GARDENS</t>
  </si>
  <si>
    <t>UNIVERSITY CITY</t>
  </si>
  <si>
    <t>VALLEY PARK</t>
  </si>
  <si>
    <t>WEBSTER GROVES</t>
  </si>
  <si>
    <t>SPECL. SCH. DST. ST. LOUIS CO.</t>
  </si>
  <si>
    <t>MARSHALL</t>
  </si>
  <si>
    <t>SLATER</t>
  </si>
  <si>
    <t>SWEET SPRINGS R-VII</t>
  </si>
  <si>
    <t>SCHUYLER CO. R-I</t>
  </si>
  <si>
    <t>SCOTLAND CO. R-I</t>
  </si>
  <si>
    <t>SCOTT CITY R-I</t>
  </si>
  <si>
    <t>CHAFFEE R-II</t>
  </si>
  <si>
    <t>SIKESTON R-6</t>
  </si>
  <si>
    <t>ORAN R-III</t>
  </si>
  <si>
    <t>WINONA R-III</t>
  </si>
  <si>
    <t>EMINENCE R-I</t>
  </si>
  <si>
    <t>NORTH SHELBY</t>
  </si>
  <si>
    <t>SHELBY CO. R-IV</t>
  </si>
  <si>
    <t>RICHLAND R-I</t>
  </si>
  <si>
    <t>BELL CITY R-II</t>
  </si>
  <si>
    <t>ADVANCE R-IV</t>
  </si>
  <si>
    <t>PUXICO R-VIII</t>
  </si>
  <si>
    <t>BLOOMFIELD R-XIV</t>
  </si>
  <si>
    <t>DEXTER R-XI</t>
  </si>
  <si>
    <t>BERNIE R-XIII</t>
  </si>
  <si>
    <t>HURLEY R-I</t>
  </si>
  <si>
    <t>GALENA R-II</t>
  </si>
  <si>
    <t>CRANE R-III</t>
  </si>
  <si>
    <t>BLUE EYE R-V</t>
  </si>
  <si>
    <t>GREEN CITY R-I</t>
  </si>
  <si>
    <t>MILAN C-2</t>
  </si>
  <si>
    <t>NEWTOWN-HARRIS R-III</t>
  </si>
  <si>
    <t>BRADLEYVILLE R-I</t>
  </si>
  <si>
    <t>TANEYVILLE R-II</t>
  </si>
  <si>
    <t>FORSYTH R-III</t>
  </si>
  <si>
    <t>BRANSON R-IV</t>
  </si>
  <si>
    <t>HOLLISTER R-V</t>
  </si>
  <si>
    <t>KIRBYVILLE R-VI</t>
  </si>
  <si>
    <t>SUCCESS R-VI</t>
  </si>
  <si>
    <t>HOUSTON R-I</t>
  </si>
  <si>
    <t>SUMMERSVILLE R-II</t>
  </si>
  <si>
    <t>LICKING R-VIII</t>
  </si>
  <si>
    <t>CABOOL R-IV</t>
  </si>
  <si>
    <t>RAYMONDVILLE R-VII</t>
  </si>
  <si>
    <t>NEVADA R-V</t>
  </si>
  <si>
    <t>BRONAUGH R-VII</t>
  </si>
  <si>
    <t>SHELDON R-VIII</t>
  </si>
  <si>
    <t>NORTHEAST VERNON CO. R-I</t>
  </si>
  <si>
    <t>WRIGHT CITY R-II OF WARREN CO.</t>
  </si>
  <si>
    <t>WARREN CO. R-III</t>
  </si>
  <si>
    <t>KINGSTON K-14</t>
  </si>
  <si>
    <t>POTOSI R-III</t>
  </si>
  <si>
    <t>RICHWOODS R-VII</t>
  </si>
  <si>
    <t>VALLEY R-VI</t>
  </si>
  <si>
    <t>GREENVILLE R-II</t>
  </si>
  <si>
    <t>CLEARWATER R-I</t>
  </si>
  <si>
    <t>FORDLAND R-III</t>
  </si>
  <si>
    <t>MARSHFIELD R-I</t>
  </si>
  <si>
    <t>SEYMOUR R-II</t>
  </si>
  <si>
    <t>WORTH CO. R-III</t>
  </si>
  <si>
    <t>NORWOOD R-I</t>
  </si>
  <si>
    <t>HARTVILLE R-II</t>
  </si>
  <si>
    <t>MOUNTAIN GROVE R-III</t>
  </si>
  <si>
    <t>MANSFIELD R-IV</t>
  </si>
  <si>
    <t>MANES R-V</t>
  </si>
  <si>
    <t>ST. LOUIS CITY</t>
  </si>
  <si>
    <t>LIFT FOR LIFE ACADEMY</t>
  </si>
  <si>
    <t>ST. LOUIS LANG IMMERSION SCH</t>
  </si>
  <si>
    <t>NORTH SIDE COMMUNITY SCHOOL</t>
  </si>
  <si>
    <t>KIPP ST LOUIS PUBLIC SCHOOLS</t>
  </si>
  <si>
    <t>GATEWAY SCIENCE ACAD/ST LOUIS</t>
  </si>
  <si>
    <t>EAGLE COLLEGE PREP ENDEAVOR</t>
  </si>
  <si>
    <t>LAFAYETTE PREPARATORY ACADEMY</t>
  </si>
  <si>
    <t>HAWTHORN LEADERSHIP SCHL GIRLS</t>
  </si>
  <si>
    <t>THE BIOME</t>
  </si>
  <si>
    <t>LA SALLE CHARTER SCHOOL</t>
  </si>
  <si>
    <t>Total Amount Expended by Activity</t>
  </si>
  <si>
    <t>Total Amount Expended by Activity (not including Set-Aside for Learning Loss)</t>
  </si>
  <si>
    <t>Total Amount Expended by Activity Toward Required Set-Aside for Learning Loss</t>
  </si>
  <si>
    <t>a. Personnel Services - Salaries (6100s)</t>
  </si>
  <si>
    <t>b. Personnel Services - Benefits (6200s)</t>
  </si>
  <si>
    <t>c. Purchased Professional and Technical Services (631Xs)</t>
  </si>
  <si>
    <t>d. Purchased Property Services (633Xs)</t>
  </si>
  <si>
    <t>h. Debt Service and Miscellaneous (6600s)</t>
  </si>
  <si>
    <t>Addressing Physical Health and Safety</t>
  </si>
  <si>
    <t>Staying home when sick and getting tested</t>
  </si>
  <si>
    <t>District provided home Internet access through district-managed wireless network</t>
  </si>
  <si>
    <t>3.b1</t>
  </si>
  <si>
    <t>3.b4</t>
  </si>
  <si>
    <t>General</t>
  </si>
  <si>
    <t>Step</t>
  </si>
  <si>
    <t>3.b5</t>
  </si>
  <si>
    <t>3.b6</t>
  </si>
  <si>
    <t>3.b7</t>
  </si>
  <si>
    <t>Answer Y or N to the first question. A dropdown list is provided.</t>
  </si>
  <si>
    <t>3.b8</t>
  </si>
  <si>
    <t>5.a</t>
  </si>
  <si>
    <t>Paraprofessionals</t>
  </si>
  <si>
    <t>Bilingual or English as a second language educators</t>
  </si>
  <si>
    <t>School counselors, school psychologists and/or social workers</t>
  </si>
  <si>
    <t>Nurses</t>
  </si>
  <si>
    <t>Short term contractors</t>
  </si>
  <si>
    <t>Classroom educators, not covered by previous categories</t>
  </si>
  <si>
    <t>Support personnel, not covered by previous categories</t>
  </si>
  <si>
    <t>Administrative staff, not covered by previous categories</t>
  </si>
  <si>
    <t>3.b2</t>
  </si>
  <si>
    <t>Worksheet Reference</t>
  </si>
  <si>
    <t>Answer (Y/N)</t>
  </si>
  <si>
    <t>LEA paid cost of home internet subscription for a student</t>
  </si>
  <si>
    <t>If the answer in Step 1 is Y, then answer the additional questions with Y or N. A dropdown list is provided. The item of 'Other' is for narrative explanation, if applicable.</t>
  </si>
  <si>
    <t>Direct Outreach to families</t>
  </si>
  <si>
    <t>Engaging LEA's Homeless Liaison</t>
  </si>
  <si>
    <t>Implementing new curricular strategies to improve student engagement</t>
  </si>
  <si>
    <t>Offering home internet services and/or devices</t>
  </si>
  <si>
    <t>Partnering with community-based organizations</t>
  </si>
  <si>
    <t>Offering credit recovery and/or acceleration strategies</t>
  </si>
  <si>
    <t>Flat amount per school or per pupil</t>
  </si>
  <si>
    <t>Number or proportion of students at the school with specific curricular needs, such as students with disabilities or English language learners</t>
  </si>
  <si>
    <t>Measure(s) of lost instructional time ("learning loss")</t>
  </si>
  <si>
    <t>Stakeholder or community input</t>
  </si>
  <si>
    <t>Title I status</t>
  </si>
  <si>
    <t>a</t>
  </si>
  <si>
    <t>Full-time equivalent (FTE) positions as of March 30, 2020</t>
  </si>
  <si>
    <t>Number or proportion of students at the school who are eligible for Free or Reduced-Price Lunch and/or other indicators of low-income background</t>
  </si>
  <si>
    <t>Summer learning or summer enrichment</t>
  </si>
  <si>
    <t>Afterschool programs</t>
  </si>
  <si>
    <t>Extended instructional time (school day, school week, or school year)</t>
  </si>
  <si>
    <t>Tutoring</t>
  </si>
  <si>
    <t>Additional classroom teachers</t>
  </si>
  <si>
    <t>Other additional staffing and/or activities to assess and support social-emotional well-being for students, educators and/or families.</t>
  </si>
  <si>
    <t>Other additional staffing and/or activities to assess and support mental health needs, for students, educators and/or families.</t>
  </si>
  <si>
    <t>Other additional staffing and/or activities to identify and/or respond to unique student needs and/or provide targeted support for vulnerable students.</t>
  </si>
  <si>
    <t>Universal screening, academic assessments, and intervention data systems, such as early warning systems and/or opportunity to learn data systems.</t>
  </si>
  <si>
    <t>Early childhood programs</t>
  </si>
  <si>
    <t>Curriculum adoption and learning materials</t>
  </si>
  <si>
    <t>Core staff capacity building/training to increase instructional quality and advance investments in talent pipelines for teachers and/or classified staff.</t>
  </si>
  <si>
    <t>Improved coordination of services for students with multiple types of needs, such as full-service community schools or improved coordination with partner agencies, such as foster care services.</t>
  </si>
  <si>
    <t>3.c</t>
  </si>
  <si>
    <t>3.d3</t>
  </si>
  <si>
    <t>Please explain how the selected activities address the disproportionate impact of COVID-19 on underserved students.</t>
  </si>
  <si>
    <t>3.d4</t>
  </si>
  <si>
    <t>ESSER III 20% Set Aside</t>
  </si>
  <si>
    <t>ESSER III 80%</t>
  </si>
  <si>
    <t xml:space="preserve">Total Amount Expended by Activity </t>
  </si>
  <si>
    <t>b. Assistance with meals for students</t>
  </si>
  <si>
    <t>d. Temporary classroom space to support social distancing</t>
  </si>
  <si>
    <t>a. Extended learning and/or summer learning</t>
  </si>
  <si>
    <t>b. Tutoring</t>
  </si>
  <si>
    <t>f. Early childhood programs</t>
  </si>
  <si>
    <t>h.Wi-Fi, broadband, or other connectivity</t>
  </si>
  <si>
    <t>i. Curriculum adoption and learning materials</t>
  </si>
  <si>
    <t>July 1, 2022 - June 30, 2023</t>
  </si>
  <si>
    <t>a. Any activity not described above that is authorized by the McKinney-Vento Homeless Assistance Act</t>
  </si>
  <si>
    <t>b. Any activity not described above that is authorized by the Elementary and Secondary Education Act of 1965</t>
  </si>
  <si>
    <t>c. Any activity not described above that is authorized by the Individuals with Disabilities Education Act</t>
  </si>
  <si>
    <t>d. Any activity not described above that is authorized by the Adult Education and Family Literacy Act</t>
  </si>
  <si>
    <r>
      <t xml:space="preserve">During the </t>
    </r>
    <r>
      <rPr>
        <b/>
        <sz val="11"/>
        <color theme="1"/>
        <rFont val="Calibri"/>
        <family val="2"/>
        <scheme val="minor"/>
      </rPr>
      <t xml:space="preserve">current reporting period (between July 1, 2022 and June 30, 2023), </t>
    </r>
    <r>
      <rPr>
        <sz val="11"/>
        <color theme="1"/>
        <rFont val="Calibri"/>
        <family val="2"/>
        <scheme val="minor"/>
      </rPr>
      <t>did the LEA spend ESSER funds on:  (Place a Y or N as appropriate)</t>
    </r>
  </si>
  <si>
    <r>
      <t xml:space="preserve">During the </t>
    </r>
    <r>
      <rPr>
        <b/>
        <sz val="11"/>
        <color theme="1"/>
        <rFont val="Calibri"/>
        <family val="2"/>
        <scheme val="minor"/>
      </rPr>
      <t xml:space="preserve">current reporting period (between July 1, 2022 and June 30, 2023), </t>
    </r>
    <r>
      <rPr>
        <sz val="11"/>
        <color theme="1"/>
        <rFont val="Calibri"/>
        <family val="2"/>
        <scheme val="minor"/>
      </rPr>
      <t xml:space="preserve">did the LEA spend ESSER funds to provide </t>
    </r>
    <r>
      <rPr>
        <b/>
        <sz val="11"/>
        <color theme="1"/>
        <rFont val="Calibri"/>
        <family val="2"/>
        <scheme val="minor"/>
      </rPr>
      <t>students with</t>
    </r>
    <r>
      <rPr>
        <sz val="11"/>
        <color theme="1"/>
        <rFont val="Calibri"/>
        <family val="2"/>
        <scheme val="minor"/>
      </rPr>
      <t xml:space="preserve"> home internet connectivity?</t>
    </r>
  </si>
  <si>
    <t>Did the LEA allocate some portion of ESSER funds to schools in this reporting period (July 1, 202 - June 30, 2023)?</t>
  </si>
  <si>
    <t>Report expenditures for each activity or intervention the LEA implement to satisfy the LEA's mandatory set-aside requirements of ARP ESSER funds, which respond to students' academic, social, and emotional needs and address the disproportionate impact of COVID-19 on underserved student groups.</t>
  </si>
  <si>
    <t>Full-time equivalent (FTE) positions as of September 30, 2023*</t>
  </si>
  <si>
    <t>Full-time equivalent (FTE) positions as of September 30, 2022</t>
  </si>
  <si>
    <t>Provide an explanation of how activities in 3.d3 addressed underserved students (3000 character limit).</t>
  </si>
  <si>
    <t>Enter ESSER III expenditures in column C for the applicable activities.</t>
  </si>
  <si>
    <t>Position</t>
  </si>
  <si>
    <t>Special educators and related service personnel</t>
  </si>
  <si>
    <t>How did the LEA use ESSER (ESSER, I, II, and III) funds to support learning recovery or acceleration for student groups who were disproportionately impacted by COVID-19?</t>
  </si>
  <si>
    <t>Is this program available to all students?</t>
  </si>
  <si>
    <t>If no, indicate the number of eligible students this program serves at full capacity.</t>
  </si>
  <si>
    <t>Number of eligible students in subgroup participating</t>
  </si>
  <si>
    <t>a. Students with one or more diabilities</t>
  </si>
  <si>
    <t>b. low-income students</t>
  </si>
  <si>
    <t>c. English learners</t>
  </si>
  <si>
    <t>d. Students in foster care</t>
  </si>
  <si>
    <t>e. Migratory students</t>
  </si>
  <si>
    <t>f. Students experiencing homelessness</t>
  </si>
  <si>
    <t>g. American Indian or Alaska Native</t>
  </si>
  <si>
    <t>h. Asian</t>
  </si>
  <si>
    <t>i. Black or African American</t>
  </si>
  <si>
    <t>j. Hispanic/Latino</t>
  </si>
  <si>
    <t>k. Native Hawaiian or Other Pacific Islander</t>
  </si>
  <si>
    <t>l. White</t>
  </si>
  <si>
    <t>m. Two or more races</t>
  </si>
  <si>
    <t>n. Other student Subpopulation 
(Please Specify):</t>
  </si>
  <si>
    <t>If no, indicate the number of eligible students this program serves at full capacity:</t>
  </si>
  <si>
    <t>Did the LEA expand its early childhood program?</t>
  </si>
  <si>
    <t>Did the LEA enhance its early childhood program?</t>
  </si>
  <si>
    <t>Indicate below the number of students from each student group enrolled  in an early childhood education program within the LEA.</t>
  </si>
  <si>
    <t>How many new or additional full-service community schools were launched using ESSER I, II, or III funds in the LEA?</t>
  </si>
  <si>
    <t>How many current full-service community schools receieved additional services and/or support using ESSER I, II, or III funds?</t>
  </si>
  <si>
    <t>Was educational technology purchased for all students?</t>
  </si>
  <si>
    <t>If no, indicate the number of eligible students for whom educational technology was purchased:</t>
  </si>
  <si>
    <t>Number of eligible students in subgroup receiving or supported by the educational technology</t>
  </si>
  <si>
    <t>n. Other student subpopulation 
(Please specify):</t>
  </si>
  <si>
    <t>Is extended instructional time in place at all schools within the LEA?</t>
  </si>
  <si>
    <t>1. Evidence-based summer learning or summer enrichment programs</t>
  </si>
  <si>
    <t>2. Evidence-based after school programs</t>
  </si>
  <si>
    <t>4. Evidence-based high dosage tutoring</t>
  </si>
  <si>
    <t>5. Early childhood education program expansion or enhancement</t>
  </si>
  <si>
    <t>6. Full-Service Community Schools</t>
  </si>
  <si>
    <t>7. Purchasing educational technology</t>
  </si>
  <si>
    <t>If yes, skip to item 4, evidence-based high dosage tutoring.</t>
  </si>
  <si>
    <r>
      <t xml:space="preserve">If LEA did expand, how many </t>
    </r>
    <r>
      <rPr>
        <b/>
        <i/>
        <sz val="11"/>
        <color theme="1"/>
        <rFont val="Calibri"/>
        <family val="2"/>
        <scheme val="minor"/>
      </rPr>
      <t xml:space="preserve">additional </t>
    </r>
    <r>
      <rPr>
        <b/>
        <sz val="11"/>
        <color theme="1"/>
        <rFont val="Calibri"/>
        <family val="2"/>
        <scheme val="minor"/>
      </rPr>
      <t>students or slots were funded, including partially, with ESSER I, II, or III funds in the most recent school year?</t>
    </r>
  </si>
  <si>
    <t>School Building Name:</t>
  </si>
  <si>
    <t>School Building Number:</t>
  </si>
  <si>
    <t>Staff Type</t>
  </si>
  <si>
    <t>Special educators and related personnel, including paraprofessionals</t>
  </si>
  <si>
    <t>Bilingual educators or English as a second language educators</t>
  </si>
  <si>
    <t>School counselors, social workers, or school psychologists</t>
  </si>
  <si>
    <t>Count FTE Type
(to the nearest tenth)</t>
  </si>
  <si>
    <t>4.b1</t>
  </si>
  <si>
    <t>3.b10</t>
  </si>
  <si>
    <t xml:space="preserve">Enter the cumulative amount of ESSER funds expended for each staff type. </t>
  </si>
  <si>
    <t>Enter the number of FTE for each staff type.</t>
  </si>
  <si>
    <t>Number of FTE Positions Supported</t>
  </si>
  <si>
    <r>
      <t xml:space="preserve">If no, indicate the the </t>
    </r>
    <r>
      <rPr>
        <b/>
        <i/>
        <sz val="11"/>
        <color theme="1"/>
        <rFont val="Calibri"/>
        <family val="2"/>
        <scheme val="minor"/>
      </rPr>
      <t>unique</t>
    </r>
    <r>
      <rPr>
        <b/>
        <sz val="11"/>
        <color theme="1"/>
        <rFont val="Calibri"/>
        <family val="2"/>
        <scheme val="minor"/>
      </rPr>
      <t xml:space="preserve"> headcount of students enrolled in schools within the LEA with mandatory instructional time: </t>
    </r>
  </si>
  <si>
    <t>4.c1</t>
  </si>
  <si>
    <t>Report number of FTE per staff type rounded to the nearest tenth.</t>
  </si>
  <si>
    <t>Answer each question related to the individual intervention/method. Data will need to be reported for all seven interventions/methods.</t>
  </si>
  <si>
    <t>Report enrollment and participation data for the intervention/method, if applicable.</t>
  </si>
  <si>
    <t xml:space="preserve">Input school building name and building code. </t>
  </si>
  <si>
    <t>Answer each prompt with a Y or N, based on the reporting period of July 1, 2022 through June 30, 2023. A dropdown list is provided.</t>
  </si>
  <si>
    <t>c. Cleaning and/or sanitization supplies</t>
  </si>
  <si>
    <r>
      <t xml:space="preserve">Report the total amount of ESSER funds expended during  </t>
    </r>
    <r>
      <rPr>
        <b/>
        <sz val="11"/>
        <color theme="1"/>
        <rFont val="Calibri"/>
        <family val="2"/>
        <scheme val="minor"/>
      </rPr>
      <t>the current reporting period (between July 1, 2022 and June 30, 2023) and</t>
    </r>
    <r>
      <rPr>
        <sz val="11"/>
        <color theme="1"/>
        <rFont val="Calibri"/>
        <family val="2"/>
        <scheme val="minor"/>
      </rPr>
      <t xml:space="preserve"> the total number of FTE of these specific positions supported by ESSER funds.</t>
    </r>
  </si>
  <si>
    <r>
      <t xml:space="preserve">During the </t>
    </r>
    <r>
      <rPr>
        <b/>
        <sz val="11"/>
        <color theme="1"/>
        <rFont val="Calibri"/>
        <family val="2"/>
        <scheme val="minor"/>
      </rPr>
      <t xml:space="preserve">current reporting period (between July 1, 2022 and June 30, 2023), </t>
    </r>
    <r>
      <rPr>
        <sz val="11"/>
        <color theme="1"/>
        <rFont val="Calibri"/>
        <family val="2"/>
        <scheme val="minor"/>
      </rPr>
      <t>did the LEA reengage students with poor attendance or participation?</t>
    </r>
  </si>
  <si>
    <t>What is the total enrollment in full-service community service schools supported with ESSER I, II, or III funds within the LEA?</t>
  </si>
  <si>
    <r>
      <t xml:space="preserve">Total </t>
    </r>
    <r>
      <rPr>
        <b/>
        <i/>
        <sz val="11"/>
        <color theme="1"/>
        <rFont val="Calibri"/>
        <family val="2"/>
        <scheme val="minor"/>
      </rPr>
      <t xml:space="preserve">unique </t>
    </r>
    <r>
      <rPr>
        <b/>
        <sz val="11"/>
        <color theme="1"/>
        <rFont val="Calibri"/>
        <family val="2"/>
        <scheme val="minor"/>
      </rPr>
      <t>headcount of students enrolled in an early childhood program within the LEA:</t>
    </r>
  </si>
  <si>
    <r>
      <t xml:space="preserve">Indicate below the number of eligible students within each of the following students groups and the number of eligible students from the student group who </t>
    </r>
    <r>
      <rPr>
        <b/>
        <sz val="11"/>
        <color theme="1"/>
        <rFont val="Calibri"/>
        <family val="2"/>
        <scheme val="minor"/>
      </rPr>
      <t>participated</t>
    </r>
    <r>
      <rPr>
        <sz val="11"/>
        <color theme="1"/>
        <rFont val="Calibri"/>
        <family val="2"/>
        <scheme val="minor"/>
      </rPr>
      <t xml:space="preserve"> in this activity.
</t>
    </r>
    <r>
      <rPr>
        <b/>
        <sz val="11"/>
        <color theme="1"/>
        <rFont val="Calibri"/>
        <family val="2"/>
        <scheme val="minor"/>
      </rPr>
      <t>Eligible</t>
    </r>
    <r>
      <rPr>
        <sz val="11"/>
        <color theme="1"/>
        <rFont val="Calibri"/>
        <family val="2"/>
        <scheme val="minor"/>
      </rPr>
      <t xml:space="preserve"> refers to students within the student group  who meet eligibility critieria for participation, such as belonging to the appropriate grade for the activity.</t>
    </r>
  </si>
  <si>
    <r>
      <t xml:space="preserve">Indicate below the number of eligible students within each of the following students groups and the number of eligible students from the student group who </t>
    </r>
    <r>
      <rPr>
        <b/>
        <sz val="11"/>
        <color theme="1"/>
        <rFont val="Calibri"/>
        <family val="2"/>
        <scheme val="minor"/>
      </rPr>
      <t>participated</t>
    </r>
    <r>
      <rPr>
        <sz val="11"/>
        <color theme="1"/>
        <rFont val="Calibri"/>
        <family val="2"/>
        <scheme val="minor"/>
      </rPr>
      <t xml:space="preserve"> in this activity.
</t>
    </r>
    <r>
      <rPr>
        <b/>
        <sz val="11"/>
        <color theme="1"/>
        <rFont val="Calibri"/>
        <family val="2"/>
        <scheme val="minor"/>
      </rPr>
      <t>Eligible</t>
    </r>
    <r>
      <rPr>
        <sz val="11"/>
        <color theme="1"/>
        <rFont val="Calibri"/>
        <family val="2"/>
        <scheme val="minor"/>
      </rPr>
      <t xml:space="preserve"> refers to students within the student group who meet eligibility critieria for participation, such as belonging to the appropriate grade for the activity.</t>
    </r>
  </si>
  <si>
    <t xml:space="preserve">Indicate below the number of students from that student group enrolled in schools with extended instructional time. </t>
  </si>
  <si>
    <t>Number of enrolled eligible students at LEA in subgroup</t>
  </si>
  <si>
    <r>
      <t xml:space="preserve">Student group
</t>
    </r>
    <r>
      <rPr>
        <sz val="10"/>
        <color theme="1"/>
        <rFont val="Calibri"/>
        <family val="2"/>
        <scheme val="minor"/>
      </rPr>
      <t>(Note, the total unique headcount does not need to equal the sum of rows a--n , as a student may be counted in multiple rows.)</t>
    </r>
  </si>
  <si>
    <t>Number of students enrolled in schools with mandatory extended instructional time</t>
  </si>
  <si>
    <t>3. Extended instructional time (including extended school day, school week, or school year)</t>
  </si>
  <si>
    <r>
      <t xml:space="preserve">Total </t>
    </r>
    <r>
      <rPr>
        <b/>
        <i/>
        <sz val="11"/>
        <color theme="1"/>
        <rFont val="Calibri"/>
        <family val="2"/>
        <scheme val="minor"/>
      </rPr>
      <t xml:space="preserve">unique </t>
    </r>
    <r>
      <rPr>
        <b/>
        <sz val="11"/>
        <color theme="1"/>
        <rFont val="Calibri"/>
        <family val="2"/>
        <scheme val="minor"/>
      </rPr>
      <t>headcount of students who participated in this activity:</t>
    </r>
  </si>
  <si>
    <t xml:space="preserve">Number of enrolled students </t>
  </si>
  <si>
    <r>
      <t xml:space="preserve">Indicate below the number of eligible students within each of the following students groups and the number of eligible students from the student group who </t>
    </r>
    <r>
      <rPr>
        <b/>
        <sz val="11"/>
        <color theme="1"/>
        <rFont val="Calibri"/>
        <family val="2"/>
        <scheme val="minor"/>
      </rPr>
      <t>received or were directly supported by the educational technology.</t>
    </r>
    <r>
      <rPr>
        <sz val="11"/>
        <color theme="1"/>
        <rFont val="Calibri"/>
        <family val="2"/>
        <scheme val="minor"/>
      </rPr>
      <t xml:space="preserve">
</t>
    </r>
    <r>
      <rPr>
        <b/>
        <sz val="11"/>
        <color theme="1"/>
        <rFont val="Calibri"/>
        <family val="2"/>
        <scheme val="minor"/>
      </rPr>
      <t>Eligible</t>
    </r>
    <r>
      <rPr>
        <sz val="11"/>
        <color theme="1"/>
        <rFont val="Calibri"/>
        <family val="2"/>
        <scheme val="minor"/>
      </rPr>
      <t xml:space="preserve"> refers to students within the student group  who meet eligibility criteria fo the educational technology, such as belonging to an appropriate grade and/or having a specific need for the educational technology.</t>
    </r>
  </si>
  <si>
    <t>a. Building and facilities upgrades and maintenance, including HVAC and new construction</t>
  </si>
  <si>
    <t>g. Hardware and software</t>
  </si>
  <si>
    <t>k. investments in talent pipelines for teachers and/or classified staff</t>
  </si>
  <si>
    <t>e. Any activity not described above that is authorized by the Carl D. Perkins Career and Technical Education Act of 2006</t>
  </si>
  <si>
    <t>e. Temporary or additional transportation services to support social distancing</t>
  </si>
  <si>
    <t>f. Capacity building to improve disaster preparedness and response efforts</t>
  </si>
  <si>
    <r>
      <t xml:space="preserve">g. Other health protocols </t>
    </r>
    <r>
      <rPr>
        <b/>
        <sz val="11"/>
        <color theme="1"/>
        <rFont val="Calibri"/>
        <family val="2"/>
        <scheme val="minor"/>
      </rPr>
      <t>not listed above</t>
    </r>
    <r>
      <rPr>
        <sz val="11"/>
        <color theme="1"/>
        <rFont val="Calibri"/>
        <family val="2"/>
        <scheme val="minor"/>
      </rPr>
      <t xml:space="preserve"> and aligned to guidance from Centers for Disease Control and  Prevention (CDC)</t>
    </r>
  </si>
  <si>
    <t>c. Additional staffing to support underserved student groups</t>
  </si>
  <si>
    <t>d. Universal screenings, assessments, and intervention data systems</t>
  </si>
  <si>
    <t>e. Improved coordination of services for students with multiple types of needs</t>
  </si>
  <si>
    <t>j. Core staff capacity building/training to increase instructional quality</t>
  </si>
  <si>
    <t>a. Additional staffing and/or activities to assess and support social-emotional well-being, including mental health</t>
  </si>
  <si>
    <r>
      <t xml:space="preserve">f. Other activities </t>
    </r>
    <r>
      <rPr>
        <b/>
        <sz val="11"/>
        <color theme="1"/>
        <rFont val="Calibri"/>
        <family val="2"/>
        <scheme val="minor"/>
      </rPr>
      <t>not described above</t>
    </r>
    <r>
      <rPr>
        <sz val="11"/>
        <color theme="1"/>
        <rFont val="Calibri"/>
        <family val="2"/>
        <scheme val="minor"/>
      </rPr>
      <t xml:space="preserve"> that are necessary to maintain the operation of and continuity of services in local education agencies</t>
    </r>
  </si>
  <si>
    <t>ESSER III 20% Set Aside Expenditures</t>
  </si>
  <si>
    <r>
      <t xml:space="preserve">If the answer is </t>
    </r>
    <r>
      <rPr>
        <b/>
        <sz val="11"/>
        <color theme="1"/>
        <rFont val="Calibri"/>
        <family val="2"/>
        <scheme val="minor"/>
      </rPr>
      <t>'Y' in cell C8, complete the below with if the funds were spent.</t>
    </r>
  </si>
  <si>
    <r>
      <t xml:space="preserve">Report correct data for </t>
    </r>
    <r>
      <rPr>
        <b/>
        <sz val="11"/>
        <rFont val="Calibri"/>
        <family val="2"/>
        <scheme val="minor"/>
      </rPr>
      <t>each school building</t>
    </r>
    <r>
      <rPr>
        <sz val="11"/>
        <rFont val="Calibri"/>
        <family val="2"/>
        <scheme val="minor"/>
      </rPr>
      <t>.</t>
    </r>
  </si>
  <si>
    <t>*Provide the number of full-time equivalent (FTE) positions for the LEA, or non-LEA Entity as of the listed date. The number of FTE positions includes all staff, regardless of whether the position is funded by Federal, State, local or other funds - and equals the sum of the number of full-time positions plus the full-time equivalent of the number of part-time positions.</t>
  </si>
  <si>
    <r>
      <t xml:space="preserve">If the answer is </t>
    </r>
    <r>
      <rPr>
        <b/>
        <sz val="11"/>
        <color theme="1"/>
        <rFont val="Calibri"/>
        <family val="2"/>
        <scheme val="minor"/>
      </rPr>
      <t>'Y' in cell C8, complete the below with how the funds were spent.</t>
    </r>
  </si>
  <si>
    <r>
      <t xml:space="preserve">If the answer is </t>
    </r>
    <r>
      <rPr>
        <b/>
        <sz val="11"/>
        <color theme="1"/>
        <rFont val="Calibri"/>
        <family val="2"/>
        <scheme val="minor"/>
      </rPr>
      <t>'Y' in cell C8, complete the below regardless if ESSER funds were spent on the activities below.</t>
    </r>
  </si>
  <si>
    <t>Other (describe):</t>
  </si>
  <si>
    <t>Amount of ESSER Funds Expended</t>
  </si>
  <si>
    <t>Other data (describe):</t>
  </si>
  <si>
    <r>
      <rPr>
        <b/>
        <sz val="11"/>
        <color theme="1"/>
        <rFont val="Calibri"/>
        <family val="2"/>
        <scheme val="minor"/>
      </rPr>
      <t xml:space="preserve">Provide data for the following methods/interventions: </t>
    </r>
    <r>
      <rPr>
        <sz val="11"/>
        <color theme="1"/>
        <rFont val="Calibri"/>
        <family val="2"/>
        <scheme val="minor"/>
      </rPr>
      <t xml:space="preserve">
1. Evidence-based summer learning or summer enrichment programs
2. Evidence-based afterschool programs
3. Extended instructional time
4. Evidence-based high dosage tutoring
5. Early childhood education program expansion or enhancement
6. Full-Service Community Schools
7. Purchasing educational technology</t>
    </r>
  </si>
  <si>
    <t>Total:</t>
  </si>
  <si>
    <t>Total Percentages</t>
  </si>
  <si>
    <t>Planned uses as of July 1, 2023</t>
  </si>
  <si>
    <t>Planned Uses as of July 1, 2023</t>
  </si>
  <si>
    <r>
      <t xml:space="preserve">Full-service community school: </t>
    </r>
    <r>
      <rPr>
        <sz val="11"/>
        <color theme="1"/>
        <rFont val="Calibri"/>
        <family val="2"/>
        <scheme val="minor"/>
      </rPr>
      <t>refers to a public elementary school or secondary school that participates in a community-based effort to coordinate and integrate educational, developmental, family, health, and other comprehensive services through community-based organizations and public and private partnerships; and provides access to such services in school to students, families, and the community, such as access during the school year (including before- and after-school hours and weekends), as well as during the summer.</t>
    </r>
  </si>
  <si>
    <t>July 1, 2022 - September 30, 2022</t>
  </si>
  <si>
    <t>Instructions Summary</t>
  </si>
  <si>
    <t>Year 4 Workbook Template Instructions</t>
  </si>
  <si>
    <r>
      <t xml:space="preserve">Total Expenditures for </t>
    </r>
    <r>
      <rPr>
        <b/>
        <sz val="11"/>
        <color theme="1"/>
        <rFont val="Calibri"/>
        <family val="2"/>
        <scheme val="minor"/>
      </rPr>
      <t>Year 4 Reporting</t>
    </r>
  </si>
  <si>
    <t>Unspent Funds for Year 5 Reporting</t>
  </si>
  <si>
    <r>
      <t xml:space="preserve">Remaining Funds at end of </t>
    </r>
    <r>
      <rPr>
        <b/>
        <sz val="11"/>
        <color theme="1"/>
        <rFont val="Calibri"/>
        <family val="2"/>
        <scheme val="minor"/>
      </rPr>
      <t>Year 3 Reporting (in Compliance Plan)</t>
    </r>
  </si>
  <si>
    <r>
      <t xml:space="preserve">Total Expenditures for </t>
    </r>
    <r>
      <rPr>
        <b/>
        <sz val="11"/>
        <color theme="1"/>
        <rFont val="Calibri"/>
        <family val="2"/>
        <scheme val="minor"/>
      </rPr>
      <t xml:space="preserve">Year 4 Reporting </t>
    </r>
  </si>
  <si>
    <r>
      <t>Remaning Funds at end of</t>
    </r>
    <r>
      <rPr>
        <b/>
        <sz val="11"/>
        <color theme="1"/>
        <rFont val="Calibri"/>
        <family val="2"/>
        <scheme val="minor"/>
      </rPr>
      <t xml:space="preserve"> Year 3 Reporting (in Compliance Plans)</t>
    </r>
  </si>
  <si>
    <t>The percentage of planned uses reflects the Remaining ESSER III Funds identified in cell B11. The total percentages cannot be greater than 100%. You must complete this table.  If you have spent all of the ESSER III funds, then enter all zeros.</t>
  </si>
  <si>
    <t>The percentage of planned uses reflects the Remaining ESSER II Funds identified in cell B11. The total percentages cannot be greater than 100%. You must complete this table.  If you have spent all of the ESSER II funds, then enter all zeros.</t>
  </si>
  <si>
    <r>
      <t xml:space="preserve">Enter the remaining funds at </t>
    </r>
    <r>
      <rPr>
        <b/>
        <sz val="11"/>
        <color theme="1"/>
        <rFont val="Calibri"/>
        <family val="2"/>
        <scheme val="minor"/>
      </rPr>
      <t>the end of Year 3 from Compliance Plans.</t>
    </r>
  </si>
  <si>
    <r>
      <t xml:space="preserve">The remaining ESSER III funds as of June 30, 2022 are shown in cell B11, based on expenditures entered in the activities listed in 3.b1. Please enter the planned use of funds, expressed as a percentage, in each activity's category. </t>
    </r>
    <r>
      <rPr>
        <b/>
        <sz val="11"/>
        <color theme="1"/>
        <rFont val="Calibri"/>
        <family val="2"/>
        <scheme val="minor"/>
      </rPr>
      <t>Planned uses are as of July 1, 2023</t>
    </r>
    <r>
      <rPr>
        <sz val="11"/>
        <color theme="1"/>
        <rFont val="Calibri"/>
        <family val="2"/>
        <scheme val="minor"/>
      </rPr>
      <t>. If no funds remain, enter all zeros.</t>
    </r>
  </si>
  <si>
    <r>
      <t xml:space="preserve">The remaining ESSER II funds as of June 30, 2022 are shown in cell B11, based on expenditures entered in the activities listed in 3.b1. Please enter the planned use of funds, expressed as a percentage, in each activity's category. </t>
    </r>
    <r>
      <rPr>
        <b/>
        <sz val="11"/>
        <color theme="1"/>
        <rFont val="Calibri"/>
        <family val="2"/>
        <scheme val="minor"/>
      </rPr>
      <t>Planned uses are as of July 1, 2023</t>
    </r>
    <r>
      <rPr>
        <sz val="11"/>
        <color theme="1"/>
        <rFont val="Calibri"/>
        <family val="2"/>
        <scheme val="minor"/>
      </rPr>
      <t>. If no funds remain, enter all zeros.</t>
    </r>
  </si>
  <si>
    <t>For detailed instructions, see - - - - -&gt;</t>
  </si>
  <si>
    <t>The workbook will auto populate the total expenditures for Year 4 reporting.</t>
  </si>
  <si>
    <t>The workbook will auto populate the unspent funds for Year 5 reporting.</t>
  </si>
  <si>
    <t xml:space="preserve">Select your district's County District Code from the list in cell C2.  </t>
  </si>
  <si>
    <t>Supply the total FTE positions by the LEA on September 30, 2023.</t>
  </si>
  <si>
    <t>REVISED 4/25/2023</t>
  </si>
  <si>
    <r>
      <t xml:space="preserve">Enter ESSER I expenses in Column B by activity and object codes. Please note that expenditures are subtotaled at the activity level and totaled by the ESSER generation on line 15. The total on line 15 cannot exceed the amount of funds in cell B8. Cell B10 will turn </t>
    </r>
    <r>
      <rPr>
        <sz val="11"/>
        <color rgb="FFFF0000"/>
        <rFont val="Calibri"/>
        <family val="2"/>
        <scheme val="minor"/>
      </rPr>
      <t>red</t>
    </r>
    <r>
      <rPr>
        <sz val="11"/>
        <color theme="1"/>
        <rFont val="Calibri"/>
        <family val="2"/>
        <scheme val="minor"/>
      </rPr>
      <t xml:space="preserve"> if cell B15 is greater than B8.</t>
    </r>
  </si>
  <si>
    <r>
      <t xml:space="preserve">Enter ESSER II expenses in Column C by activity and object codes. Please note that expenditures are subtotaled at the activity level and totaled by the ESSER generation on line 15. The total on line 15 cannot exceed the amount of funds in cell C8. Cell C10 will turn </t>
    </r>
    <r>
      <rPr>
        <sz val="11"/>
        <color rgb="FFFF0000"/>
        <rFont val="Calibri"/>
        <family val="2"/>
        <scheme val="minor"/>
      </rPr>
      <t>red</t>
    </r>
    <r>
      <rPr>
        <sz val="11"/>
        <color theme="1"/>
        <rFont val="Calibri"/>
        <family val="2"/>
        <scheme val="minor"/>
      </rPr>
      <t xml:space="preserve"> if cell C15 is greater than C8.</t>
    </r>
  </si>
  <si>
    <r>
      <t xml:space="preserve">Enter ESSER III expenses in Column D by activity and object codes. Please note that expenditures are subtotaled at the activity level and totaled by the ESSER generation on line 15. The total on line 15 cannot exceed the amount of funds in cell D8. Cell D15 will turn </t>
    </r>
    <r>
      <rPr>
        <sz val="11"/>
        <color rgb="FFFF0000"/>
        <rFont val="Calibri"/>
        <family val="2"/>
        <scheme val="minor"/>
      </rPr>
      <t>red</t>
    </r>
    <r>
      <rPr>
        <sz val="11"/>
        <color theme="1"/>
        <rFont val="Calibri"/>
        <family val="2"/>
        <scheme val="minor"/>
      </rPr>
      <t xml:space="preserve"> if cell D10 is greater than D8.
Please note that ESSER III expenditures must be divided between the mandatory reserve for learning loss (often referred to the 20%) and the remaining funds (often referred to as the other 80%). Expenditures must be entered only in one of the two ESSER III columns, D or E. 
The areas of Health and Physical Safety and Operational Continuity and Other Allowed Uses are closed for the learning loss column because expenditures in these areas are not part of addressing learning loss.</t>
    </r>
  </si>
  <si>
    <r>
      <t xml:space="preserve">Enter ESSER I expenses in Column B by activity. Please note that expenditures are subtotaled at the activity level and totaled by the ESSER generation on line 15. The total on line 15 cannot exceed the amount of funds in cell B8. Cell B10 will turn </t>
    </r>
    <r>
      <rPr>
        <sz val="11"/>
        <color rgb="FFFF0000"/>
        <rFont val="Calibri"/>
        <family val="2"/>
        <scheme val="minor"/>
      </rPr>
      <t>red</t>
    </r>
    <r>
      <rPr>
        <sz val="11"/>
        <color theme="1"/>
        <rFont val="Calibri"/>
        <family val="2"/>
        <scheme val="minor"/>
      </rPr>
      <t xml:space="preserve"> if cell B15 is greater than B8.</t>
    </r>
  </si>
  <si>
    <r>
      <t xml:space="preserve">Enter ESSER II expenses in Column C by activity. Please note that expenditures are subtotaled at the activity level and totaled by the ESSER generation on line 15. The total on line 15 cannot exceed the amount of funds in cell C8. Cell C10 will turn </t>
    </r>
    <r>
      <rPr>
        <sz val="11"/>
        <color rgb="FFFF0000"/>
        <rFont val="Calibri"/>
        <family val="2"/>
        <scheme val="minor"/>
      </rPr>
      <t>red</t>
    </r>
    <r>
      <rPr>
        <sz val="11"/>
        <color theme="1"/>
        <rFont val="Calibri"/>
        <family val="2"/>
        <scheme val="minor"/>
      </rPr>
      <t xml:space="preserve"> if cell C15 is greater than C8.</t>
    </r>
  </si>
  <si>
    <r>
      <t xml:space="preserve">Enter ESSER III expenses in Column D by activity. Please note that expenditures are subtotaled at the activity level and totaled by the ESSER generation on line 15. The total on line 15 cannot exceed the amount of funds in cell D8. Cell D10 will turn </t>
    </r>
    <r>
      <rPr>
        <sz val="11"/>
        <color rgb="FFFF0000"/>
        <rFont val="Calibri"/>
        <family val="2"/>
        <scheme val="minor"/>
      </rPr>
      <t>red</t>
    </r>
    <r>
      <rPr>
        <sz val="11"/>
        <color theme="1"/>
        <rFont val="Calibri"/>
        <family val="2"/>
        <scheme val="minor"/>
      </rPr>
      <t xml:space="preserve"> if cell D15 is greater than D8.
Please note that ESSER III expenditures will </t>
    </r>
    <r>
      <rPr>
        <b/>
        <sz val="11"/>
        <color theme="1"/>
        <rFont val="Calibri"/>
        <family val="2"/>
        <scheme val="minor"/>
      </rPr>
      <t>not</t>
    </r>
    <r>
      <rPr>
        <sz val="11"/>
        <color theme="1"/>
        <rFont val="Calibri"/>
        <family val="2"/>
        <scheme val="minor"/>
      </rPr>
      <t xml:space="preserve"> be divided between the mandatory reserve for learning loss (often referred to the 20%) and the remaining funds (often referred to as the other 80%). These expenditures will be combined in Column D.</t>
    </r>
  </si>
  <si>
    <t>Duplicate the grid for the number of schools in the LEA.</t>
  </si>
  <si>
    <r>
      <t xml:space="preserve">Report the count of FTE staff assigned to serve </t>
    </r>
    <r>
      <rPr>
        <b/>
        <sz val="11"/>
        <color theme="1"/>
        <rFont val="Calibri"/>
        <family val="2"/>
        <scheme val="minor"/>
      </rPr>
      <t>in each school building</t>
    </r>
    <r>
      <rPr>
        <sz val="11"/>
        <color theme="1"/>
        <rFont val="Calibri"/>
        <family val="2"/>
        <scheme val="minor"/>
      </rPr>
      <t>, regardless of funding source as of September 30, 2022. For example, if five school buildings within an LEA share one full-time nurse equally, allocate 0.2 for each school served.
LEAs will duplicate the table as needed.</t>
    </r>
  </si>
  <si>
    <r>
      <t>All data are in regard to the reporting period of July 1, 2022 through June 30, 2023.</t>
    </r>
    <r>
      <rPr>
        <b/>
        <sz val="11"/>
        <color theme="1"/>
        <rFont val="Calibri"/>
        <family val="2"/>
        <scheme val="minor"/>
      </rPr>
      <t xml:space="preserve"> ESSER I funds needed to be obligation by September 30, 2022.</t>
    </r>
    <r>
      <rPr>
        <sz val="11"/>
        <color theme="1"/>
        <rFont val="Calibri"/>
        <family val="2"/>
        <scheme val="minor"/>
      </rPr>
      <t xml:space="preserve"> Expenditures must have occurred during the period. Planned uses are remaining funds as of July 1, 2023. Enter information on each worksheet. The information in column A depicts the reference to each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</si>
</sst>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0\-000"/>
    <numFmt numFmtId="165" formatCode="_(* #,##0.0_);_(* \(#,##0.0\);_(* &quot;-&quot;??_);_(@_)"/>
    <numFmt numFmtId="166" formatCode="0.0"/>
    <numFmt numFmtId="167" formatCode="&quot;$&quot;#,##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5"/>
      <color rgb="FF000000"/>
      <name val="Calibri"/>
      <family val="2"/>
    </font>
    <font>
      <b/>
      <sz val="8.5"/>
      <name val="Calibri"/>
      <family val="2"/>
    </font>
    <font>
      <sz val="8.5"/>
      <name val="Calibri"/>
      <family val="2"/>
    </font>
    <font>
      <b/>
      <sz val="8.5"/>
      <color rgb="FF000000"/>
      <name val="Calibri"/>
      <family val="2"/>
    </font>
    <font>
      <sz val="11"/>
      <color rgb="FFFF0000"/>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sz val="12"/>
      <color theme="1"/>
      <name val="Calibri"/>
      <family val="2"/>
      <scheme val="minor"/>
    </font>
    <font>
      <b/>
      <i/>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u/>
      <sz val="11"/>
      <name val="Calibri"/>
      <family val="2"/>
      <scheme val="minor"/>
    </font>
  </fonts>
  <fills count="16">
    <fill>
      <patternFill patternType="none"/>
    </fill>
    <fill>
      <patternFill patternType="gray125"/>
    </fill>
    <fill>
      <patternFill patternType="solid">
        <fgColor rgb="FFFFC0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9"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rgb="FFFFFF00"/>
        <bgColor indexed="64"/>
      </patternFill>
    </fill>
    <fill>
      <patternFill patternType="solid">
        <fgColor rgb="FFE0B6D4"/>
        <bgColor indexed="64"/>
      </patternFill>
    </fill>
    <fill>
      <patternFill patternType="solid">
        <fgColor rgb="FFDDDDDD"/>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cellStyleXfs>
  <cellXfs count="253">
    <xf numFmtId="0" fontId="0" fillId="0" borderId="0" xfId="0"/>
    <xf numFmtId="0" fontId="0" fillId="2" borderId="1" xfId="0" applyFill="1" applyBorder="1" applyAlignment="1">
      <alignment horizontal="center"/>
    </xf>
    <xf numFmtId="0" fontId="0" fillId="4" borderId="1" xfId="0" applyFill="1" applyBorder="1" applyAlignment="1">
      <alignment horizontal="center"/>
    </xf>
    <xf numFmtId="0" fontId="0" fillId="2"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wrapText="1"/>
    </xf>
    <xf numFmtId="43" fontId="0" fillId="5" borderId="1" xfId="1" applyFont="1" applyFill="1" applyBorder="1" applyAlignment="1"/>
    <xf numFmtId="0" fontId="0" fillId="0" borderId="1" xfId="0" applyBorder="1" applyAlignment="1">
      <alignment wrapText="1"/>
    </xf>
    <xf numFmtId="0" fontId="0" fillId="0" borderId="1" xfId="0" applyBorder="1" applyAlignment="1">
      <alignment horizontal="center" vertical="center"/>
    </xf>
    <xf numFmtId="43" fontId="0" fillId="2" borderId="1" xfId="1" applyFont="1" applyFill="1" applyBorder="1" applyAlignment="1">
      <alignment horizontal="center" wrapText="1"/>
    </xf>
    <xf numFmtId="43" fontId="0" fillId="4" borderId="1" xfId="1" applyFont="1" applyFill="1" applyBorder="1" applyAlignment="1">
      <alignment horizontal="center" wrapText="1"/>
    </xf>
    <xf numFmtId="0" fontId="0" fillId="0" borderId="0" xfId="0" applyAlignment="1">
      <alignment horizontal="right"/>
    </xf>
    <xf numFmtId="43" fontId="0" fillId="4" borderId="1" xfId="1" applyFont="1" applyFill="1" applyBorder="1" applyAlignment="1">
      <alignment horizontal="right"/>
    </xf>
    <xf numFmtId="0" fontId="2" fillId="0" borderId="1" xfId="0" applyFont="1" applyBorder="1" applyAlignment="1">
      <alignment horizontal="center" vertical="top" wrapText="1"/>
    </xf>
    <xf numFmtId="0" fontId="0" fillId="0" borderId="0" xfId="0" applyAlignment="1">
      <alignment wrapText="1"/>
    </xf>
    <xf numFmtId="43" fontId="0" fillId="4" borderId="1" xfId="1" applyFont="1" applyFill="1" applyBorder="1" applyAlignment="1">
      <alignment horizontal="center"/>
    </xf>
    <xf numFmtId="0" fontId="0" fillId="0" borderId="1" xfId="0" applyBorder="1"/>
    <xf numFmtId="43" fontId="2" fillId="4" borderId="1" xfId="1" applyFont="1" applyFill="1" applyBorder="1" applyAlignment="1">
      <alignment horizontal="right"/>
    </xf>
    <xf numFmtId="43" fontId="0" fillId="4" borderId="1" xfId="1" applyFont="1" applyFill="1" applyBorder="1" applyAlignment="1">
      <alignment horizontal="center" vertical="center" wrapText="1"/>
    </xf>
    <xf numFmtId="43" fontId="0" fillId="10" borderId="1" xfId="1" applyFont="1" applyFill="1" applyBorder="1" applyAlignment="1">
      <alignment horizontal="center" vertical="center" wrapText="1"/>
    </xf>
    <xf numFmtId="0" fontId="0" fillId="10" borderId="1" xfId="0" applyFill="1" applyBorder="1" applyAlignment="1">
      <alignment horizontal="center" wrapText="1"/>
    </xf>
    <xf numFmtId="43" fontId="0" fillId="10" borderId="1" xfId="1" applyFont="1" applyFill="1" applyBorder="1" applyAlignment="1">
      <alignment horizontal="center" wrapText="1"/>
    </xf>
    <xf numFmtId="164" fontId="3" fillId="0" borderId="0" xfId="0" applyNumberFormat="1" applyFont="1" applyFill="1" applyBorder="1" applyAlignment="1">
      <alignment horizontal="left" vertical="top" shrinkToFit="1"/>
    </xf>
    <xf numFmtId="0" fontId="4" fillId="0" borderId="0" xfId="0" applyFont="1" applyFill="1" applyBorder="1" applyAlignment="1">
      <alignment horizontal="center" vertical="center" wrapText="1"/>
    </xf>
    <xf numFmtId="0" fontId="0" fillId="0" borderId="0" xfId="0" applyFill="1" applyBorder="1"/>
    <xf numFmtId="164" fontId="6" fillId="0" borderId="0" xfId="0" applyNumberFormat="1" applyFont="1" applyFill="1" applyBorder="1" applyAlignment="1">
      <alignment horizontal="center" vertical="center" shrinkToFit="1"/>
    </xf>
    <xf numFmtId="0" fontId="4" fillId="0" borderId="0" xfId="0" applyFont="1" applyFill="1" applyBorder="1" applyAlignment="1">
      <alignment horizontal="center" vertical="center"/>
    </xf>
    <xf numFmtId="0" fontId="5" fillId="0" borderId="0" xfId="0" applyFont="1" applyFill="1" applyBorder="1" applyAlignment="1">
      <alignment horizontal="left" vertical="top"/>
    </xf>
    <xf numFmtId="0" fontId="0" fillId="0" borderId="0" xfId="0" applyAlignment="1"/>
    <xf numFmtId="0" fontId="0" fillId="12" borderId="1" xfId="0" applyFill="1" applyBorder="1" applyAlignment="1">
      <alignment horizontal="center"/>
    </xf>
    <xf numFmtId="0" fontId="0" fillId="0" borderId="0" xfId="0" applyBorder="1" applyAlignment="1">
      <alignment horizontal="center"/>
    </xf>
    <xf numFmtId="0" fontId="0" fillId="0" borderId="0" xfId="0" applyBorder="1"/>
    <xf numFmtId="0" fontId="0" fillId="0" borderId="0" xfId="0" applyBorder="1" applyAlignment="1">
      <alignment wrapText="1"/>
    </xf>
    <xf numFmtId="0" fontId="0" fillId="10" borderId="1" xfId="0" applyFill="1" applyBorder="1" applyAlignment="1">
      <alignment horizontal="center"/>
    </xf>
    <xf numFmtId="43" fontId="0" fillId="8" borderId="1" xfId="1" applyFont="1" applyFill="1" applyBorder="1"/>
    <xf numFmtId="43" fontId="0" fillId="8" borderId="1" xfId="1" applyFont="1" applyFill="1" applyBorder="1" applyAlignment="1"/>
    <xf numFmtId="0" fontId="0" fillId="0" borderId="0" xfId="0" applyAlignment="1">
      <alignment vertical="top"/>
    </xf>
    <xf numFmtId="0" fontId="0" fillId="0" borderId="0" xfId="0" applyAlignment="1">
      <alignment horizontal="left" wrapText="1"/>
    </xf>
    <xf numFmtId="0" fontId="0" fillId="0" borderId="0" xfId="0" applyFill="1" applyBorder="1" applyAlignment="1">
      <alignment horizontal="center"/>
    </xf>
    <xf numFmtId="0" fontId="0" fillId="0" borderId="0" xfId="0" applyBorder="1" applyAlignment="1"/>
    <xf numFmtId="0" fontId="0" fillId="0" borderId="1" xfId="0" applyBorder="1" applyAlignment="1">
      <alignment vertical="top"/>
    </xf>
    <xf numFmtId="0" fontId="8" fillId="8" borderId="1" xfId="0" applyFont="1" applyFill="1" applyBorder="1" applyAlignment="1">
      <alignment vertical="top"/>
    </xf>
    <xf numFmtId="0" fontId="8" fillId="8" borderId="1" xfId="0" applyFont="1" applyFill="1" applyBorder="1" applyAlignment="1">
      <alignment horizontal="left" wrapText="1"/>
    </xf>
    <xf numFmtId="0" fontId="8" fillId="8" borderId="1" xfId="0" applyFont="1" applyFill="1" applyBorder="1" applyAlignment="1">
      <alignment horizontal="center" vertical="top"/>
    </xf>
    <xf numFmtId="43" fontId="0" fillId="0" borderId="0" xfId="0" applyNumberFormat="1"/>
    <xf numFmtId="0" fontId="0" fillId="0" borderId="0" xfId="0"/>
    <xf numFmtId="43" fontId="0" fillId="6" borderId="1" xfId="1" applyFont="1" applyFill="1" applyBorder="1" applyProtection="1">
      <protection locked="0"/>
    </xf>
    <xf numFmtId="43" fontId="0" fillId="7" borderId="1" xfId="1" applyFont="1" applyFill="1" applyBorder="1" applyProtection="1">
      <protection locked="0"/>
    </xf>
    <xf numFmtId="43" fontId="0" fillId="3" borderId="1" xfId="1" applyFont="1" applyFill="1" applyBorder="1" applyProtection="1">
      <protection locked="0"/>
    </xf>
    <xf numFmtId="0" fontId="0" fillId="0" borderId="1" xfId="0" applyBorder="1" applyProtection="1">
      <protection locked="0"/>
    </xf>
    <xf numFmtId="0" fontId="10" fillId="0" borderId="1" xfId="0" applyFont="1" applyBorder="1" applyAlignment="1">
      <alignment vertical="top"/>
    </xf>
    <xf numFmtId="0" fontId="8" fillId="8" borderId="1" xfId="0" applyFont="1" applyFill="1" applyBorder="1" applyAlignment="1">
      <alignment horizontal="center" vertical="top" wrapText="1"/>
    </xf>
    <xf numFmtId="0" fontId="0" fillId="14" borderId="1" xfId="0" applyFill="1" applyBorder="1" applyAlignment="1">
      <alignment horizontal="center" wrapText="1"/>
    </xf>
    <xf numFmtId="43" fontId="0" fillId="0" borderId="0" xfId="1" applyFont="1" applyFill="1" applyBorder="1" applyProtection="1">
      <protection locked="0"/>
    </xf>
    <xf numFmtId="0" fontId="0" fillId="0" borderId="0" xfId="0" applyFill="1"/>
    <xf numFmtId="165" fontId="0" fillId="0" borderId="1" xfId="1" applyNumberFormat="1" applyFont="1" applyBorder="1" applyProtection="1">
      <protection locked="0"/>
    </xf>
    <xf numFmtId="0" fontId="0" fillId="0" borderId="1" xfId="0" applyFont="1" applyBorder="1" applyAlignment="1">
      <alignment horizontal="left" wrapText="1"/>
    </xf>
    <xf numFmtId="0" fontId="0" fillId="15" borderId="1" xfId="0" applyFill="1" applyBorder="1" applyAlignment="1">
      <alignment vertical="top"/>
    </xf>
    <xf numFmtId="0" fontId="10" fillId="15" borderId="1" xfId="0" applyFont="1" applyFill="1" applyBorder="1" applyAlignment="1">
      <alignment vertical="top"/>
    </xf>
    <xf numFmtId="0" fontId="0" fillId="0" borderId="1" xfId="0" applyFont="1" applyBorder="1" applyAlignment="1">
      <alignment horizontal="left" vertical="top" wrapText="1"/>
    </xf>
    <xf numFmtId="0" fontId="11" fillId="0" borderId="10" xfId="0" applyFont="1" applyBorder="1" applyAlignment="1">
      <alignment horizontal="right"/>
    </xf>
    <xf numFmtId="0" fontId="0" fillId="0" borderId="10" xfId="0" applyBorder="1" applyAlignment="1">
      <alignment vertical="top"/>
    </xf>
    <xf numFmtId="0" fontId="0" fillId="0" borderId="10" xfId="0" applyBorder="1" applyAlignment="1"/>
    <xf numFmtId="0" fontId="0" fillId="0" borderId="0" xfId="0" applyProtection="1"/>
    <xf numFmtId="0" fontId="0" fillId="12" borderId="1" xfId="0" applyFill="1" applyBorder="1" applyAlignment="1" applyProtection="1">
      <alignment horizontal="center"/>
    </xf>
    <xf numFmtId="0" fontId="0" fillId="0" borderId="0" xfId="0" applyFill="1" applyBorder="1" applyAlignment="1" applyProtection="1">
      <alignment horizontal="center"/>
    </xf>
    <xf numFmtId="0" fontId="0" fillId="0" borderId="0" xfId="0" applyBorder="1" applyProtection="1"/>
    <xf numFmtId="0" fontId="0" fillId="0" borderId="0" xfId="0" applyBorder="1" applyAlignment="1" applyProtection="1">
      <alignment wrapText="1"/>
    </xf>
    <xf numFmtId="0" fontId="0" fillId="10" borderId="1" xfId="0" applyFill="1" applyBorder="1" applyAlignment="1">
      <alignment horizontal="center"/>
    </xf>
    <xf numFmtId="0" fontId="0" fillId="0" borderId="0" xfId="0" applyBorder="1" applyAlignment="1">
      <alignment horizont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4" xfId="0" applyBorder="1" applyAlignment="1">
      <alignment horizontal="left" wrapText="1"/>
    </xf>
    <xf numFmtId="0" fontId="0" fillId="0" borderId="4" xfId="0" applyFill="1" applyBorder="1" applyAlignment="1">
      <alignment horizontal="left" wrapText="1"/>
    </xf>
    <xf numFmtId="0" fontId="2" fillId="0" borderId="0" xfId="0" applyFont="1" applyBorder="1" applyAlignment="1">
      <alignment horizontal="center" vertical="top" wrapText="1"/>
    </xf>
    <xf numFmtId="0" fontId="2" fillId="0" borderId="0" xfId="0" applyFont="1" applyFill="1" applyBorder="1" applyAlignment="1">
      <alignment horizontal="center" vertical="top" wrapText="1"/>
    </xf>
    <xf numFmtId="0" fontId="0" fillId="0" borderId="0" xfId="0" applyFont="1" applyAlignment="1"/>
    <xf numFmtId="0" fontId="2" fillId="0" borderId="1" xfId="0" applyFont="1" applyBorder="1" applyAlignment="1">
      <alignment horizontal="center" wrapText="1"/>
    </xf>
    <xf numFmtId="0" fontId="2" fillId="0" borderId="1" xfId="0" applyFont="1" applyFill="1" applyBorder="1" applyAlignment="1">
      <alignment horizontal="center" vertical="top" wrapText="1"/>
    </xf>
    <xf numFmtId="0" fontId="0" fillId="0" borderId="1" xfId="0" applyFont="1" applyBorder="1" applyAlignment="1">
      <alignment wrapText="1"/>
    </xf>
    <xf numFmtId="0" fontId="2" fillId="0" borderId="1" xfId="0" applyFont="1" applyBorder="1" applyAlignment="1">
      <alignment horizontal="center" vertical="top" wrapText="1"/>
    </xf>
    <xf numFmtId="0" fontId="0" fillId="0" borderId="2" xfId="0" applyBorder="1" applyProtection="1">
      <protection locked="0"/>
    </xf>
    <xf numFmtId="0" fontId="12" fillId="0" borderId="1" xfId="0" applyFont="1" applyBorder="1" applyAlignment="1">
      <alignment horizontal="center" vertical="top" wrapText="1"/>
    </xf>
    <xf numFmtId="0" fontId="0" fillId="15" borderId="2" xfId="0" applyFill="1" applyBorder="1"/>
    <xf numFmtId="0" fontId="0" fillId="15" borderId="8" xfId="0" applyFill="1" applyBorder="1"/>
    <xf numFmtId="0" fontId="0" fillId="15" borderId="6" xfId="0" applyFill="1" applyBorder="1"/>
    <xf numFmtId="0" fontId="10" fillId="0" borderId="1" xfId="0" applyFont="1" applyFill="1" applyBorder="1" applyAlignment="1">
      <alignment vertical="top"/>
    </xf>
    <xf numFmtId="0" fontId="0" fillId="0" borderId="1" xfId="0" applyFill="1" applyBorder="1" applyAlignment="1">
      <alignment vertical="top"/>
    </xf>
    <xf numFmtId="0" fontId="8" fillId="8" borderId="1" xfId="0" applyFont="1" applyFill="1" applyBorder="1" applyAlignment="1">
      <alignment horizontal="left" vertical="top" wrapText="1"/>
    </xf>
    <xf numFmtId="0" fontId="2" fillId="10" borderId="4" xfId="0" applyFont="1" applyFill="1" applyBorder="1" applyAlignment="1">
      <alignment horizontal="center" wrapText="1"/>
    </xf>
    <xf numFmtId="0" fontId="2" fillId="0" borderId="0" xfId="0" applyFont="1" applyBorder="1" applyAlignment="1">
      <alignment vertical="top"/>
    </xf>
    <xf numFmtId="0" fontId="0" fillId="0" borderId="0" xfId="0" applyAlignment="1">
      <alignment horizontal="left" wrapText="1"/>
    </xf>
    <xf numFmtId="0" fontId="0" fillId="0" borderId="0" xfId="0" applyBorder="1" applyProtection="1">
      <protection locked="0"/>
    </xf>
    <xf numFmtId="0" fontId="0" fillId="15" borderId="16" xfId="0" applyFill="1" applyBorder="1"/>
    <xf numFmtId="0" fontId="0" fillId="15" borderId="18" xfId="0" applyFill="1" applyBorder="1"/>
    <xf numFmtId="0" fontId="0" fillId="15" borderId="20" xfId="0" applyFill="1" applyBorder="1"/>
    <xf numFmtId="164" fontId="0" fillId="15" borderId="16" xfId="0" applyNumberFormat="1" applyFill="1" applyBorder="1"/>
    <xf numFmtId="164" fontId="0" fillId="15" borderId="18" xfId="0" applyNumberFormat="1" applyFill="1" applyBorder="1"/>
    <xf numFmtId="164" fontId="0" fillId="15" borderId="20" xfId="0" applyNumberFormat="1" applyFill="1" applyBorder="1"/>
    <xf numFmtId="164" fontId="0" fillId="15" borderId="17" xfId="0" applyNumberFormat="1" applyFill="1" applyBorder="1" applyAlignment="1" applyProtection="1">
      <alignment horizontal="right"/>
      <protection locked="0"/>
    </xf>
    <xf numFmtId="164" fontId="0" fillId="15" borderId="19" xfId="0" applyNumberFormat="1" applyFill="1" applyBorder="1" applyAlignment="1">
      <alignment horizontal="right"/>
    </xf>
    <xf numFmtId="1" fontId="0" fillId="15" borderId="19" xfId="0" applyNumberFormat="1" applyFill="1" applyBorder="1" applyAlignment="1">
      <alignment horizontal="right"/>
    </xf>
    <xf numFmtId="164" fontId="0" fillId="15" borderId="21" xfId="0" applyNumberFormat="1" applyFill="1" applyBorder="1" applyAlignment="1">
      <alignment horizontal="right"/>
    </xf>
    <xf numFmtId="0" fontId="0" fillId="15"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0" fillId="0" borderId="2" xfId="0" applyBorder="1"/>
    <xf numFmtId="0" fontId="0" fillId="0" borderId="8" xfId="0" applyBorder="1"/>
    <xf numFmtId="164" fontId="0" fillId="15" borderId="17" xfId="0" applyNumberFormat="1" applyFill="1" applyBorder="1" applyAlignment="1">
      <alignment horizontal="right"/>
    </xf>
    <xf numFmtId="0" fontId="0" fillId="15" borderId="19" xfId="0" applyFill="1" applyBorder="1" applyAlignment="1">
      <alignment horizontal="right"/>
    </xf>
    <xf numFmtId="0" fontId="0" fillId="15" borderId="21" xfId="0" applyFill="1" applyBorder="1" applyAlignment="1">
      <alignment horizontal="right"/>
    </xf>
    <xf numFmtId="0" fontId="0" fillId="0" borderId="0" xfId="0" applyBorder="1" applyAlignment="1">
      <alignment horizontal="left" wrapText="1"/>
    </xf>
    <xf numFmtId="0" fontId="0" fillId="15" borderId="16" xfId="0" applyFill="1" applyBorder="1" applyProtection="1"/>
    <xf numFmtId="0" fontId="0" fillId="15" borderId="18" xfId="0" applyFill="1" applyBorder="1" applyProtection="1"/>
    <xf numFmtId="0" fontId="0" fillId="15" borderId="20" xfId="0" applyFill="1" applyBorder="1" applyProtection="1"/>
    <xf numFmtId="164" fontId="0" fillId="15" borderId="17" xfId="0" applyNumberFormat="1" applyFill="1" applyBorder="1" applyAlignment="1" applyProtection="1">
      <alignment horizontal="right"/>
    </xf>
    <xf numFmtId="0" fontId="0" fillId="15" borderId="19" xfId="0" applyFill="1" applyBorder="1" applyAlignment="1" applyProtection="1">
      <alignment horizontal="right"/>
    </xf>
    <xf numFmtId="0" fontId="0" fillId="15" borderId="21" xfId="0" applyFill="1" applyBorder="1" applyAlignment="1" applyProtection="1">
      <alignment horizontal="right"/>
    </xf>
    <xf numFmtId="0" fontId="0" fillId="0" borderId="0" xfId="0" applyAlignment="1" applyProtection="1">
      <alignment horizontal="left" wrapText="1"/>
    </xf>
    <xf numFmtId="0" fontId="0" fillId="0" borderId="0" xfId="0" applyBorder="1" applyAlignment="1" applyProtection="1">
      <alignment horizontal="left" wrapText="1"/>
    </xf>
    <xf numFmtId="0" fontId="0" fillId="0" borderId="0" xfId="0" applyBorder="1" applyAlignment="1">
      <alignment horizontal="left" vertical="top" wrapText="1"/>
    </xf>
    <xf numFmtId="0" fontId="0" fillId="13" borderId="1" xfId="0" applyFill="1" applyBorder="1" applyAlignment="1">
      <alignment wrapText="1"/>
    </xf>
    <xf numFmtId="0" fontId="0" fillId="13" borderId="8" xfId="0" applyFill="1" applyBorder="1" applyAlignment="1">
      <alignment wrapText="1"/>
    </xf>
    <xf numFmtId="165" fontId="0" fillId="0" borderId="5" xfId="1" applyNumberFormat="1" applyFont="1" applyBorder="1"/>
    <xf numFmtId="165" fontId="0" fillId="0" borderId="5" xfId="1" applyNumberFormat="1" applyFont="1" applyBorder="1" applyProtection="1">
      <protection locked="0"/>
    </xf>
    <xf numFmtId="165" fontId="0" fillId="0" borderId="0" xfId="1" applyNumberFormat="1" applyFont="1" applyBorder="1" applyProtection="1">
      <protection locked="0"/>
    </xf>
    <xf numFmtId="0" fontId="0" fillId="15" borderId="1" xfId="0" applyFill="1" applyBorder="1"/>
    <xf numFmtId="0" fontId="2" fillId="0" borderId="0" xfId="0" applyFont="1" applyAlignment="1">
      <alignment horizontal="right" wrapText="1"/>
    </xf>
    <xf numFmtId="0" fontId="0" fillId="0" borderId="1" xfId="0" applyBorder="1" applyAlignment="1" applyProtection="1">
      <alignment horizontal="left" wrapText="1"/>
    </xf>
    <xf numFmtId="0" fontId="0" fillId="0" borderId="0" xfId="0" applyBorder="1" applyAlignment="1">
      <alignment horizontal="center"/>
    </xf>
    <xf numFmtId="164" fontId="0" fillId="15" borderId="17" xfId="0" applyNumberFormat="1" applyFill="1" applyBorder="1"/>
    <xf numFmtId="43" fontId="0" fillId="0" borderId="1" xfId="0" applyNumberFormat="1" applyBorder="1" applyAlignment="1">
      <alignment vertical="center"/>
    </xf>
    <xf numFmtId="2" fontId="0" fillId="3" borderId="1" xfId="1" applyNumberFormat="1" applyFont="1" applyFill="1" applyBorder="1" applyProtection="1">
      <protection locked="0"/>
    </xf>
    <xf numFmtId="0" fontId="0" fillId="0" borderId="0" xfId="0" applyFill="1" applyBorder="1" applyAlignment="1"/>
    <xf numFmtId="166" fontId="0" fillId="0" borderId="1" xfId="0" applyNumberFormat="1" applyFill="1" applyBorder="1"/>
    <xf numFmtId="2" fontId="0" fillId="9" borderId="1" xfId="1" applyNumberFormat="1" applyFont="1" applyFill="1" applyBorder="1" applyProtection="1">
      <protection locked="0"/>
    </xf>
    <xf numFmtId="2" fontId="0" fillId="9" borderId="1" xfId="1" applyNumberFormat="1" applyFont="1" applyFill="1" applyBorder="1"/>
    <xf numFmtId="2" fontId="0" fillId="3" borderId="0" xfId="0" applyNumberFormat="1" applyFill="1"/>
    <xf numFmtId="0" fontId="2" fillId="0" borderId="2" xfId="0" applyFont="1" applyBorder="1" applyAlignment="1">
      <alignment horizontal="center" vertical="center" wrapText="1"/>
    </xf>
    <xf numFmtId="44" fontId="0" fillId="0" borderId="6" xfId="2" applyFont="1" applyBorder="1"/>
    <xf numFmtId="44" fontId="0" fillId="15" borderId="2" xfId="2" applyFont="1" applyFill="1" applyBorder="1"/>
    <xf numFmtId="44" fontId="0" fillId="15" borderId="8" xfId="2" applyFont="1" applyFill="1" applyBorder="1"/>
    <xf numFmtId="44" fontId="0" fillId="15" borderId="6" xfId="2" applyFont="1" applyFill="1" applyBorder="1"/>
    <xf numFmtId="0" fontId="0" fillId="10" borderId="1" xfId="0" applyFill="1" applyBorder="1" applyAlignment="1">
      <alignment horizontal="center"/>
    </xf>
    <xf numFmtId="0" fontId="0" fillId="10" borderId="2" xfId="0" applyFill="1" applyBorder="1" applyAlignment="1" applyProtection="1">
      <alignment horizontal="center"/>
    </xf>
    <xf numFmtId="43" fontId="0" fillId="10" borderId="1" xfId="1" applyFont="1" applyFill="1" applyBorder="1" applyAlignment="1" applyProtection="1">
      <alignment horizontal="center"/>
    </xf>
    <xf numFmtId="0" fontId="0" fillId="0" borderId="4" xfId="0" applyBorder="1" applyAlignment="1" applyProtection="1">
      <alignment wrapText="1"/>
      <protection locked="0"/>
    </xf>
    <xf numFmtId="166" fontId="0" fillId="0" borderId="1" xfId="0" applyNumberFormat="1" applyBorder="1" applyProtection="1">
      <protection locked="0"/>
    </xf>
    <xf numFmtId="44" fontId="0" fillId="0" borderId="4" xfId="2" applyFont="1" applyBorder="1" applyProtection="1">
      <protection locked="0"/>
    </xf>
    <xf numFmtId="0" fontId="0" fillId="0" borderId="1" xfId="0" applyFont="1" applyBorder="1" applyAlignment="1" applyProtection="1">
      <alignment horizontal="center" vertical="top" wrapText="1"/>
      <protection locked="0"/>
    </xf>
    <xf numFmtId="0" fontId="0" fillId="0" borderId="1" xfId="0" applyFont="1" applyFill="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43" fontId="8" fillId="0" borderId="0" xfId="0" applyNumberFormat="1" applyFont="1"/>
    <xf numFmtId="2" fontId="8" fillId="0" borderId="0" xfId="0" applyNumberFormat="1" applyFont="1"/>
    <xf numFmtId="0" fontId="2" fillId="0" borderId="6" xfId="0" applyFont="1" applyBorder="1" applyAlignment="1">
      <alignment wrapText="1"/>
    </xf>
    <xf numFmtId="0" fontId="0" fillId="0" borderId="8" xfId="0" applyBorder="1" applyAlignment="1">
      <alignment wrapText="1"/>
    </xf>
    <xf numFmtId="167" fontId="0" fillId="2" borderId="1" xfId="1" applyNumberFormat="1" applyFont="1" applyFill="1" applyBorder="1" applyAlignment="1">
      <alignment horizontal="right"/>
    </xf>
    <xf numFmtId="167" fontId="0" fillId="4" borderId="1" xfId="1" applyNumberFormat="1" applyFont="1" applyFill="1" applyBorder="1" applyAlignment="1">
      <alignment horizontal="right"/>
    </xf>
    <xf numFmtId="167" fontId="0" fillId="10" borderId="1" xfId="1" applyNumberFormat="1" applyFont="1" applyFill="1" applyBorder="1" applyAlignment="1">
      <alignment horizontal="right"/>
    </xf>
    <xf numFmtId="167" fontId="0" fillId="2" borderId="1" xfId="2" applyNumberFormat="1" applyFont="1" applyFill="1" applyBorder="1" applyAlignment="1">
      <alignment horizontal="right"/>
    </xf>
    <xf numFmtId="167" fontId="0" fillId="4" borderId="1" xfId="2" applyNumberFormat="1" applyFont="1" applyFill="1" applyBorder="1" applyAlignment="1">
      <alignment horizontal="right"/>
    </xf>
    <xf numFmtId="167" fontId="0" fillId="10" borderId="1" xfId="2" applyNumberFormat="1" applyFont="1" applyFill="1" applyBorder="1" applyAlignment="1">
      <alignment horizontal="right"/>
    </xf>
    <xf numFmtId="167" fontId="0" fillId="2" borderId="1" xfId="2" applyNumberFormat="1" applyFont="1" applyFill="1" applyBorder="1" applyAlignment="1" applyProtection="1">
      <alignment horizontal="right"/>
    </xf>
    <xf numFmtId="167" fontId="0" fillId="4" borderId="1" xfId="2" applyNumberFormat="1" applyFont="1" applyFill="1" applyBorder="1" applyAlignment="1" applyProtection="1">
      <alignment horizontal="right"/>
    </xf>
    <xf numFmtId="167" fontId="0" fillId="2" borderId="1" xfId="2" applyNumberFormat="1" applyFont="1" applyFill="1" applyBorder="1" applyAlignment="1" applyProtection="1">
      <alignment horizontal="right"/>
      <protection locked="0"/>
    </xf>
    <xf numFmtId="167" fontId="1" fillId="2" borderId="1" xfId="2" applyNumberFormat="1" applyFont="1" applyFill="1" applyBorder="1" applyAlignment="1" applyProtection="1">
      <alignment horizontal="right"/>
    </xf>
    <xf numFmtId="167" fontId="1" fillId="4" borderId="1" xfId="2" applyNumberFormat="1" applyFont="1" applyFill="1" applyBorder="1" applyAlignment="1" applyProtection="1">
      <alignment horizontal="right"/>
    </xf>
    <xf numFmtId="167" fontId="0" fillId="4" borderId="1" xfId="2" applyNumberFormat="1" applyFont="1" applyFill="1" applyBorder="1" applyAlignment="1" applyProtection="1">
      <alignment horizontal="right"/>
      <protection locked="0"/>
    </xf>
    <xf numFmtId="0" fontId="2" fillId="0" borderId="1" xfId="0" applyFont="1" applyBorder="1" applyAlignment="1">
      <alignment wrapText="1"/>
    </xf>
    <xf numFmtId="0" fontId="0" fillId="4" borderId="15" xfId="0" applyFill="1" applyBorder="1" applyAlignment="1">
      <alignment horizontal="center"/>
    </xf>
    <xf numFmtId="0" fontId="0" fillId="0" borderId="0" xfId="0" applyProtection="1">
      <protection locked="0"/>
    </xf>
    <xf numFmtId="0" fontId="0" fillId="0" borderId="0" xfId="0" applyAlignment="1" applyProtection="1">
      <alignment horizontal="right"/>
      <protection locked="0"/>
    </xf>
    <xf numFmtId="0" fontId="0" fillId="0" borderId="0" xfId="0" applyFill="1" applyBorder="1" applyAlignment="1" applyProtection="1">
      <alignment horizontal="center"/>
      <protection locked="0"/>
    </xf>
    <xf numFmtId="0" fontId="0" fillId="0" borderId="0" xfId="0" applyAlignment="1" applyProtection="1">
      <alignment vertical="top" wrapText="1"/>
      <protection locked="0"/>
    </xf>
    <xf numFmtId="0" fontId="2" fillId="0" borderId="1" xfId="0" applyFont="1" applyFill="1" applyBorder="1" applyProtection="1">
      <protection locked="0"/>
    </xf>
    <xf numFmtId="0" fontId="2" fillId="15" borderId="1" xfId="0" applyFont="1" applyFill="1" applyBorder="1" applyAlignment="1" applyProtection="1">
      <alignment horizontal="center" vertical="top"/>
      <protection locked="0"/>
    </xf>
    <xf numFmtId="0" fontId="2" fillId="15" borderId="1" xfId="0" applyFont="1" applyFill="1" applyBorder="1" applyAlignment="1" applyProtection="1">
      <alignment horizontal="center" vertical="top" wrapText="1"/>
      <protection locked="0"/>
    </xf>
    <xf numFmtId="0" fontId="0" fillId="0" borderId="1" xfId="0" applyFill="1" applyBorder="1" applyAlignment="1" applyProtection="1">
      <alignment vertical="top" wrapText="1"/>
      <protection locked="0"/>
    </xf>
    <xf numFmtId="0" fontId="0" fillId="0" borderId="1" xfId="0" applyFill="1" applyBorder="1" applyAlignment="1" applyProtection="1">
      <alignment wrapText="1"/>
      <protection locked="0"/>
    </xf>
    <xf numFmtId="0" fontId="0" fillId="0" borderId="0" xfId="0" applyBorder="1" applyAlignment="1" applyProtection="1">
      <alignment vertical="top"/>
      <protection locked="0"/>
    </xf>
    <xf numFmtId="0" fontId="15" fillId="0" borderId="0" xfId="3" applyAlignment="1">
      <alignment vertical="top"/>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vertical="top"/>
    </xf>
    <xf numFmtId="0" fontId="0" fillId="0" borderId="10" xfId="0" applyBorder="1" applyAlignment="1"/>
    <xf numFmtId="0" fontId="14" fillId="0" borderId="3" xfId="3" applyFont="1" applyFill="1" applyBorder="1" applyAlignment="1">
      <alignment horizontal="left" vertical="top" wrapText="1"/>
    </xf>
    <xf numFmtId="0" fontId="16" fillId="0" borderId="7" xfId="3" applyFont="1" applyFill="1" applyBorder="1" applyAlignment="1">
      <alignment horizontal="left" vertical="top" wrapText="1"/>
    </xf>
    <xf numFmtId="0" fontId="0" fillId="10" borderId="1" xfId="0" applyFill="1" applyBorder="1" applyAlignment="1">
      <alignment horizontal="center"/>
    </xf>
    <xf numFmtId="167" fontId="1" fillId="10" borderId="3" xfId="2" applyNumberFormat="1" applyFont="1" applyFill="1" applyBorder="1" applyAlignment="1" applyProtection="1">
      <alignment horizontal="right"/>
    </xf>
    <xf numFmtId="167" fontId="1" fillId="10" borderId="4" xfId="2" applyNumberFormat="1" applyFont="1" applyFill="1" applyBorder="1" applyAlignment="1" applyProtection="1">
      <alignment horizontal="right"/>
    </xf>
    <xf numFmtId="167" fontId="0" fillId="10" borderId="3" xfId="2" applyNumberFormat="1" applyFont="1" applyFill="1" applyBorder="1" applyAlignment="1" applyProtection="1">
      <alignment horizontal="right"/>
      <protection locked="0"/>
    </xf>
    <xf numFmtId="167" fontId="0" fillId="10" borderId="4" xfId="2" applyNumberFormat="1" applyFont="1" applyFill="1" applyBorder="1" applyAlignment="1" applyProtection="1">
      <alignment horizontal="right"/>
      <protection locked="0"/>
    </xf>
    <xf numFmtId="167" fontId="0" fillId="10" borderId="3" xfId="2" applyNumberFormat="1" applyFont="1" applyFill="1" applyBorder="1" applyAlignment="1" applyProtection="1">
      <alignment horizontal="right"/>
    </xf>
    <xf numFmtId="167" fontId="0" fillId="10" borderId="4" xfId="2" applyNumberFormat="1" applyFont="1" applyFill="1" applyBorder="1" applyAlignment="1" applyProtection="1">
      <alignment horizontal="right"/>
    </xf>
    <xf numFmtId="0" fontId="0" fillId="11" borderId="5" xfId="0" applyFill="1" applyBorder="1" applyAlignment="1">
      <alignment wrapText="1"/>
    </xf>
    <xf numFmtId="0" fontId="0" fillId="11" borderId="5" xfId="0" applyFill="1" applyBorder="1" applyAlignment="1"/>
    <xf numFmtId="0" fontId="0" fillId="0" borderId="12" xfId="0" applyBorder="1" applyAlignment="1">
      <alignment horizontal="center"/>
    </xf>
    <xf numFmtId="0" fontId="0" fillId="0" borderId="0" xfId="0" applyBorder="1" applyAlignment="1">
      <alignment horizontal="center"/>
    </xf>
    <xf numFmtId="0" fontId="0" fillId="11" borderId="5" xfId="0" applyFill="1" applyBorder="1" applyAlignment="1">
      <alignment horizontal="left" wrapText="1"/>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wrapText="1"/>
    </xf>
    <xf numFmtId="0" fontId="0" fillId="0" borderId="13" xfId="0" applyBorder="1" applyAlignment="1">
      <alignment horizontal="left" wrapText="1"/>
    </xf>
    <xf numFmtId="0" fontId="0" fillId="0" borderId="0" xfId="0" applyBorder="1" applyAlignment="1">
      <alignment horizontal="left" wrapText="1"/>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horizontal="left"/>
    </xf>
    <xf numFmtId="0" fontId="0" fillId="0" borderId="1" xfId="0" applyBorder="1" applyAlignment="1" applyProtection="1">
      <alignment horizontal="left" wrapText="1"/>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0" xfId="0" applyAlignment="1" applyProtection="1">
      <alignment horizontal="left" wrapText="1"/>
    </xf>
    <xf numFmtId="0" fontId="0" fillId="0" borderId="13" xfId="0" applyBorder="1" applyAlignment="1" applyProtection="1">
      <alignment horizontal="left" wrapText="1"/>
    </xf>
    <xf numFmtId="0" fontId="0" fillId="0" borderId="1" xfId="0" applyBorder="1" applyAlignment="1" applyProtection="1">
      <alignment horizontal="left" wrapText="1"/>
      <protection locked="0"/>
    </xf>
    <xf numFmtId="0" fontId="0" fillId="0" borderId="0"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pplyProtection="1">
      <alignment horizontal="left"/>
      <protection locked="0"/>
    </xf>
    <xf numFmtId="0" fontId="0" fillId="0" borderId="3"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2" fillId="15" borderId="1" xfId="0" applyFont="1" applyFill="1" applyBorder="1" applyAlignment="1">
      <alignment horizontal="left" vertical="center" wrapText="1"/>
    </xf>
    <xf numFmtId="0" fontId="2" fillId="15" borderId="2" xfId="0" applyFont="1" applyFill="1" applyBorder="1" applyAlignment="1">
      <alignment horizontal="center" vertical="center" wrapText="1"/>
    </xf>
    <xf numFmtId="0" fontId="2" fillId="15" borderId="8" xfId="0" applyFont="1" applyFill="1" applyBorder="1" applyAlignment="1">
      <alignment horizontal="center" vertical="center" wrapText="1"/>
    </xf>
    <xf numFmtId="0" fontId="2" fillId="15" borderId="6" xfId="0" applyFont="1" applyFill="1" applyBorder="1" applyAlignment="1">
      <alignment horizontal="center" vertical="center" wrapText="1"/>
    </xf>
    <xf numFmtId="0" fontId="0" fillId="0" borderId="2" xfId="0" applyBorder="1" applyAlignment="1" applyProtection="1">
      <alignment horizontal="center"/>
      <protection locked="0"/>
    </xf>
    <xf numFmtId="0" fontId="0" fillId="0" borderId="6" xfId="0" applyBorder="1" applyAlignment="1" applyProtection="1">
      <alignment horizontal="center"/>
      <protection locked="0"/>
    </xf>
    <xf numFmtId="0" fontId="0" fillId="0" borderId="2"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15" borderId="14" xfId="0" applyFill="1" applyBorder="1" applyAlignment="1">
      <alignment horizontal="left" wrapText="1"/>
    </xf>
    <xf numFmtId="0" fontId="0" fillId="15" borderId="5" xfId="0" applyFill="1" applyBorder="1" applyAlignment="1">
      <alignment horizontal="left" wrapText="1"/>
    </xf>
    <xf numFmtId="0" fontId="0" fillId="15" borderId="15" xfId="0" applyFill="1" applyBorder="1" applyAlignment="1">
      <alignment horizontal="left" wrapText="1"/>
    </xf>
    <xf numFmtId="0" fontId="0" fillId="15" borderId="9" xfId="0" applyFill="1" applyBorder="1" applyAlignment="1">
      <alignment horizontal="left" wrapText="1"/>
    </xf>
    <xf numFmtId="0" fontId="0" fillId="15" borderId="10" xfId="0" applyFill="1" applyBorder="1" applyAlignment="1">
      <alignment horizontal="left" wrapText="1"/>
    </xf>
    <xf numFmtId="0" fontId="0" fillId="15" borderId="11" xfId="0" applyFill="1" applyBorder="1" applyAlignment="1">
      <alignment horizontal="left" wrapText="1"/>
    </xf>
    <xf numFmtId="0" fontId="0" fillId="0" borderId="3" xfId="0" applyFont="1" applyBorder="1" applyAlignment="1" applyProtection="1">
      <alignment horizontal="center" vertical="top" wrapText="1"/>
      <protection locked="0"/>
    </xf>
    <xf numFmtId="0" fontId="0" fillId="0" borderId="4" xfId="0" applyFont="1" applyBorder="1" applyAlignment="1" applyProtection="1">
      <alignment horizontal="center" vertical="top" wrapText="1"/>
      <protection locked="0"/>
    </xf>
    <xf numFmtId="0" fontId="0" fillId="15" borderId="1" xfId="0" applyFill="1" applyBorder="1" applyAlignment="1">
      <alignment horizontal="left" wrapText="1"/>
    </xf>
    <xf numFmtId="0" fontId="0" fillId="0" borderId="0" xfId="0" applyAlignment="1">
      <alignment horizontal="left"/>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0" fillId="0" borderId="1" xfId="0" applyBorder="1" applyAlignment="1" applyProtection="1">
      <alignment horizontal="center"/>
      <protection locked="0"/>
    </xf>
    <xf numFmtId="0" fontId="0" fillId="0" borderId="1" xfId="0" applyFont="1" applyBorder="1" applyAlignment="1" applyProtection="1">
      <alignment horizontal="center" vertical="top" wrapText="1"/>
      <protection locked="0"/>
    </xf>
    <xf numFmtId="0" fontId="0" fillId="15" borderId="1" xfId="0" applyFont="1" applyFill="1" applyBorder="1" applyAlignment="1">
      <alignment horizontal="left" wrapText="1"/>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0" fillId="15" borderId="3" xfId="0" applyFill="1" applyBorder="1" applyAlignment="1">
      <alignment horizontal="left" vertical="top" wrapText="1"/>
    </xf>
    <xf numFmtId="0" fontId="0" fillId="15" borderId="7" xfId="0" applyFill="1" applyBorder="1" applyAlignment="1">
      <alignment horizontal="left" vertical="top" wrapText="1"/>
    </xf>
    <xf numFmtId="0" fontId="0" fillId="15" borderId="4" xfId="0" applyFill="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pplyProtection="1">
      <alignment horizontal="center" vertical="top" wrapText="1"/>
      <protection locked="0"/>
    </xf>
    <xf numFmtId="0" fontId="0" fillId="0" borderId="0" xfId="0" applyAlignment="1" applyProtection="1">
      <alignment horizontal="left" vertical="top" wrapText="1"/>
      <protection locked="0"/>
    </xf>
    <xf numFmtId="0" fontId="0" fillId="0" borderId="12" xfId="0" applyBorder="1" applyAlignment="1">
      <alignment horizontal="left" wrapText="1"/>
    </xf>
  </cellXfs>
  <cellStyles count="4">
    <cellStyle name="Comma" xfId="1" builtinId="3"/>
    <cellStyle name="Currency" xfId="2" builtinId="4"/>
    <cellStyle name="Hyperlink" xfId="3" builtinId="8"/>
    <cellStyle name="Normal" xfId="0" builtinId="0"/>
  </cellStyles>
  <dxfs count="25">
    <dxf>
      <fill>
        <patternFill>
          <bgColor rgb="FFFFFF00"/>
        </patternFill>
      </fill>
      <border>
        <left style="dashDotDot">
          <color auto="1"/>
        </left>
        <right style="dashDotDot">
          <color auto="1"/>
        </right>
        <top style="dashDotDot">
          <color auto="1"/>
        </top>
        <bottom style="dashDotDot">
          <color auto="1"/>
        </bottom>
        <vertical/>
        <horizontal/>
      </border>
    </dxf>
    <dxf>
      <font>
        <color theme="0"/>
      </font>
      <fill>
        <patternFill>
          <bgColor rgb="FFFF0000"/>
        </patternFill>
      </fill>
    </dxf>
    <dxf>
      <fill>
        <patternFill>
          <bgColor rgb="FFFFFF00"/>
        </patternFill>
      </fill>
      <border>
        <left style="dashDot">
          <color auto="1"/>
        </left>
        <right style="dashDot">
          <color auto="1"/>
        </right>
        <top style="dashDot">
          <color auto="1"/>
        </top>
        <bottom style="dashDot">
          <color auto="1"/>
        </bottom>
      </border>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E0B6D4"/>
      <color rgb="FFFED0D0"/>
      <color rgb="FFDDDDDD"/>
      <color rgb="FF666699"/>
      <color rgb="FFCCCC00"/>
      <color rgb="FFCD89BA"/>
      <color rgb="FF9C42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2</xdr:col>
      <xdr:colOff>855345</xdr:colOff>
      <xdr:row>0</xdr:row>
      <xdr:rowOff>929852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9050"/>
          <a:ext cx="2470785" cy="9108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e.mo.gov/media/pdf/esser-data-collection-workbook-instructions-year-4"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9"/>
  <sheetViews>
    <sheetView tabSelected="1" workbookViewId="0">
      <selection activeCell="C5" sqref="C5"/>
    </sheetView>
  </sheetViews>
  <sheetFormatPr defaultColWidth="8.5703125" defaultRowHeight="15" x14ac:dyDescent="0.25"/>
  <cols>
    <col min="1" max="1" width="16.28515625" style="36" customWidth="1"/>
    <col min="2" max="2" width="8.5703125" style="36"/>
    <col min="3" max="3" width="104" style="37" customWidth="1"/>
    <col min="4" max="16384" width="8.5703125" style="45"/>
  </cols>
  <sheetData>
    <row r="1" spans="1:3" ht="87" customHeight="1" x14ac:dyDescent="0.25">
      <c r="A1" s="185"/>
      <c r="B1" s="186"/>
      <c r="C1" s="186"/>
    </row>
    <row r="2" spans="1:3" ht="16.5" customHeight="1" x14ac:dyDescent="0.25">
      <c r="A2" s="61"/>
      <c r="B2" s="62"/>
      <c r="C2" s="60" t="s">
        <v>1352</v>
      </c>
    </row>
    <row r="3" spans="1:3" ht="30" x14ac:dyDescent="0.25">
      <c r="A3" s="51" t="s">
        <v>1175</v>
      </c>
      <c r="B3" s="43" t="s">
        <v>1159</v>
      </c>
      <c r="C3" s="88" t="s">
        <v>1335</v>
      </c>
    </row>
    <row r="4" spans="1:3" x14ac:dyDescent="0.25">
      <c r="A4" s="41"/>
      <c r="B4" s="41"/>
      <c r="C4" s="42"/>
    </row>
    <row r="5" spans="1:3" ht="30" customHeight="1" x14ac:dyDescent="0.25">
      <c r="A5" s="187" t="s">
        <v>1347</v>
      </c>
      <c r="B5" s="188"/>
      <c r="C5" s="182" t="s">
        <v>1336</v>
      </c>
    </row>
    <row r="6" spans="1:3" ht="45" customHeight="1" x14ac:dyDescent="0.25">
      <c r="A6" s="183" t="s">
        <v>1158</v>
      </c>
      <c r="B6" s="184"/>
      <c r="C6" s="59" t="s">
        <v>1361</v>
      </c>
    </row>
    <row r="7" spans="1:3" x14ac:dyDescent="0.25">
      <c r="A7" s="57"/>
      <c r="B7" s="57"/>
      <c r="C7" s="103"/>
    </row>
    <row r="8" spans="1:3" ht="18.75" x14ac:dyDescent="0.25">
      <c r="A8" s="50" t="s">
        <v>1156</v>
      </c>
      <c r="B8" s="40">
        <v>1</v>
      </c>
      <c r="C8" s="59" t="s">
        <v>1350</v>
      </c>
    </row>
    <row r="9" spans="1:3" ht="18.75" x14ac:dyDescent="0.25">
      <c r="A9" s="50"/>
      <c r="B9" s="40">
        <v>2</v>
      </c>
      <c r="C9" s="59" t="s">
        <v>1344</v>
      </c>
    </row>
    <row r="10" spans="1:3" ht="18.75" x14ac:dyDescent="0.25">
      <c r="A10" s="50"/>
      <c r="B10" s="40">
        <v>3</v>
      </c>
      <c r="C10" s="59" t="s">
        <v>1348</v>
      </c>
    </row>
    <row r="11" spans="1:3" ht="18.75" x14ac:dyDescent="0.25">
      <c r="A11" s="50"/>
      <c r="B11" s="40">
        <v>4</v>
      </c>
      <c r="C11" s="59" t="s">
        <v>1349</v>
      </c>
    </row>
    <row r="12" spans="1:3" ht="45" x14ac:dyDescent="0.25">
      <c r="A12" s="40"/>
      <c r="B12" s="40">
        <v>5</v>
      </c>
      <c r="C12" s="59" t="s">
        <v>1353</v>
      </c>
    </row>
    <row r="13" spans="1:3" ht="45" x14ac:dyDescent="0.25">
      <c r="A13" s="40"/>
      <c r="B13" s="40">
        <v>6</v>
      </c>
      <c r="C13" s="59" t="s">
        <v>1354</v>
      </c>
    </row>
    <row r="14" spans="1:3" ht="147.6" customHeight="1" x14ac:dyDescent="0.25">
      <c r="A14" s="40"/>
      <c r="B14" s="40">
        <v>7</v>
      </c>
      <c r="C14" s="59" t="s">
        <v>1355</v>
      </c>
    </row>
    <row r="15" spans="1:3" ht="16.5" customHeight="1" x14ac:dyDescent="0.25">
      <c r="A15" s="57"/>
      <c r="B15" s="57"/>
      <c r="C15" s="103"/>
    </row>
    <row r="16" spans="1:3" s="54" customFormat="1" ht="46.15" customHeight="1" x14ac:dyDescent="0.25">
      <c r="A16" s="50" t="s">
        <v>1174</v>
      </c>
      <c r="B16" s="40">
        <v>1</v>
      </c>
      <c r="C16" s="59" t="s">
        <v>1356</v>
      </c>
    </row>
    <row r="17" spans="1:3" s="54" customFormat="1" ht="45.6" customHeight="1" x14ac:dyDescent="0.25">
      <c r="A17" s="50"/>
      <c r="B17" s="40">
        <v>2</v>
      </c>
      <c r="C17" s="59" t="s">
        <v>1357</v>
      </c>
    </row>
    <row r="18" spans="1:3" s="54" customFormat="1" ht="90.6" customHeight="1" x14ac:dyDescent="0.25">
      <c r="A18" s="50"/>
      <c r="B18" s="40">
        <v>3</v>
      </c>
      <c r="C18" s="59" t="s">
        <v>1358</v>
      </c>
    </row>
    <row r="19" spans="1:3" x14ac:dyDescent="0.25">
      <c r="A19" s="57"/>
      <c r="B19" s="57"/>
      <c r="C19" s="103"/>
    </row>
    <row r="20" spans="1:3" ht="45" x14ac:dyDescent="0.25">
      <c r="A20" s="50" t="s">
        <v>1157</v>
      </c>
      <c r="B20" s="40">
        <v>1</v>
      </c>
      <c r="C20" s="59" t="s">
        <v>1346</v>
      </c>
    </row>
    <row r="21" spans="1:3" x14ac:dyDescent="0.25">
      <c r="A21" s="57"/>
      <c r="B21" s="57"/>
      <c r="C21" s="103"/>
    </row>
    <row r="22" spans="1:3" ht="45" x14ac:dyDescent="0.25">
      <c r="A22" s="50" t="s">
        <v>1160</v>
      </c>
      <c r="B22" s="40">
        <v>1</v>
      </c>
      <c r="C22" s="59" t="s">
        <v>1345</v>
      </c>
    </row>
    <row r="23" spans="1:3" x14ac:dyDescent="0.25">
      <c r="A23" s="57"/>
      <c r="B23" s="57"/>
      <c r="C23" s="103"/>
    </row>
    <row r="24" spans="1:3" ht="30" x14ac:dyDescent="0.25">
      <c r="A24" s="50" t="s">
        <v>1161</v>
      </c>
      <c r="B24" s="40">
        <v>1</v>
      </c>
      <c r="C24" s="59" t="s">
        <v>1290</v>
      </c>
    </row>
    <row r="25" spans="1:3" x14ac:dyDescent="0.25">
      <c r="A25" s="57"/>
      <c r="B25" s="57"/>
      <c r="C25" s="103"/>
    </row>
    <row r="26" spans="1:3" ht="18.75" x14ac:dyDescent="0.25">
      <c r="A26" s="50" t="s">
        <v>1162</v>
      </c>
      <c r="B26" s="40">
        <v>1</v>
      </c>
      <c r="C26" s="59" t="s">
        <v>1163</v>
      </c>
    </row>
    <row r="27" spans="1:3" ht="30" x14ac:dyDescent="0.25">
      <c r="A27" s="40"/>
      <c r="B27" s="40">
        <v>2</v>
      </c>
      <c r="C27" s="59" t="s">
        <v>1178</v>
      </c>
    </row>
    <row r="28" spans="1:3" x14ac:dyDescent="0.25">
      <c r="A28" s="57"/>
      <c r="B28" s="57"/>
      <c r="C28" s="103"/>
    </row>
    <row r="29" spans="1:3" ht="18.75" x14ac:dyDescent="0.25">
      <c r="A29" s="50" t="s">
        <v>1164</v>
      </c>
      <c r="B29" s="40">
        <v>1</v>
      </c>
      <c r="C29" s="59" t="s">
        <v>1163</v>
      </c>
    </row>
    <row r="30" spans="1:3" ht="30" x14ac:dyDescent="0.25">
      <c r="A30" s="40"/>
      <c r="B30" s="40">
        <v>2</v>
      </c>
      <c r="C30" s="59" t="s">
        <v>1178</v>
      </c>
    </row>
    <row r="31" spans="1:3" x14ac:dyDescent="0.25">
      <c r="A31" s="57"/>
      <c r="B31" s="57"/>
      <c r="C31" s="103"/>
    </row>
    <row r="32" spans="1:3" ht="18.75" x14ac:dyDescent="0.25">
      <c r="A32" s="50" t="s">
        <v>1280</v>
      </c>
      <c r="B32" s="40">
        <v>1</v>
      </c>
      <c r="C32" s="59" t="s">
        <v>1281</v>
      </c>
    </row>
    <row r="33" spans="1:3" ht="14.45" customHeight="1" x14ac:dyDescent="0.25">
      <c r="A33" s="50"/>
      <c r="B33" s="40">
        <v>2</v>
      </c>
      <c r="C33" s="59" t="s">
        <v>1282</v>
      </c>
    </row>
    <row r="34" spans="1:3" x14ac:dyDescent="0.25">
      <c r="A34" s="57"/>
      <c r="B34" s="57"/>
      <c r="C34" s="57"/>
    </row>
    <row r="35" spans="1:3" ht="18.75" x14ac:dyDescent="0.25">
      <c r="A35" s="50" t="s">
        <v>1206</v>
      </c>
      <c r="B35" s="40">
        <v>1</v>
      </c>
      <c r="C35" s="59" t="s">
        <v>1163</v>
      </c>
    </row>
    <row r="36" spans="1:3" ht="30" x14ac:dyDescent="0.25">
      <c r="A36" s="40"/>
      <c r="B36" s="40">
        <v>2</v>
      </c>
      <c r="C36" s="59" t="s">
        <v>1178</v>
      </c>
    </row>
    <row r="37" spans="1:3" ht="14.45" customHeight="1" x14ac:dyDescent="0.25">
      <c r="A37" s="57"/>
      <c r="B37" s="57"/>
      <c r="C37" s="57"/>
    </row>
    <row r="38" spans="1:3" ht="18.75" x14ac:dyDescent="0.25">
      <c r="A38" s="50" t="s">
        <v>1207</v>
      </c>
      <c r="B38" s="40">
        <v>1</v>
      </c>
      <c r="C38" s="59" t="s">
        <v>1232</v>
      </c>
    </row>
    <row r="39" spans="1:3" ht="18" customHeight="1" x14ac:dyDescent="0.25">
      <c r="A39" s="50" t="s">
        <v>1209</v>
      </c>
      <c r="B39" s="40">
        <v>1</v>
      </c>
      <c r="C39" s="59" t="s">
        <v>1231</v>
      </c>
    </row>
    <row r="40" spans="1:3" ht="14.45" customHeight="1" x14ac:dyDescent="0.25">
      <c r="A40" s="58"/>
      <c r="B40" s="57"/>
      <c r="C40" s="103"/>
    </row>
    <row r="41" spans="1:3" ht="31.15" customHeight="1" x14ac:dyDescent="0.25">
      <c r="A41" s="86" t="s">
        <v>1279</v>
      </c>
      <c r="B41" s="87">
        <v>1</v>
      </c>
      <c r="C41" s="104" t="s">
        <v>1287</v>
      </c>
    </row>
    <row r="42" spans="1:3" ht="14.45" customHeight="1" x14ac:dyDescent="0.25">
      <c r="A42" s="86"/>
      <c r="B42" s="87">
        <v>2</v>
      </c>
      <c r="C42" s="104" t="s">
        <v>1288</v>
      </c>
    </row>
    <row r="43" spans="1:3" ht="14.45" customHeight="1" x14ac:dyDescent="0.25">
      <c r="A43" s="58"/>
      <c r="B43" s="57"/>
      <c r="C43" s="103"/>
    </row>
    <row r="44" spans="1:3" ht="18" customHeight="1" x14ac:dyDescent="0.25">
      <c r="A44" s="86" t="s">
        <v>1285</v>
      </c>
      <c r="B44" s="87">
        <v>1</v>
      </c>
      <c r="C44" s="104" t="s">
        <v>1289</v>
      </c>
    </row>
    <row r="45" spans="1:3" ht="14.45" customHeight="1" x14ac:dyDescent="0.25">
      <c r="A45" s="86"/>
      <c r="B45" s="87">
        <v>2</v>
      </c>
      <c r="C45" s="104" t="s">
        <v>1359</v>
      </c>
    </row>
    <row r="46" spans="1:3" ht="14.45" customHeight="1" x14ac:dyDescent="0.25">
      <c r="A46" s="86"/>
      <c r="B46" s="87">
        <v>3</v>
      </c>
      <c r="C46" s="104" t="s">
        <v>1286</v>
      </c>
    </row>
    <row r="47" spans="1:3" ht="14.45" customHeight="1" x14ac:dyDescent="0.25">
      <c r="A47" s="86"/>
      <c r="B47" s="87">
        <v>4</v>
      </c>
      <c r="C47" s="105" t="s">
        <v>1321</v>
      </c>
    </row>
    <row r="48" spans="1:3" x14ac:dyDescent="0.25">
      <c r="A48" s="57"/>
      <c r="B48" s="57"/>
      <c r="C48" s="103"/>
    </row>
    <row r="49" spans="1:3" ht="18.75" x14ac:dyDescent="0.25">
      <c r="A49" s="50" t="s">
        <v>1165</v>
      </c>
      <c r="B49" s="40">
        <v>1</v>
      </c>
      <c r="C49" s="59" t="s">
        <v>1351</v>
      </c>
    </row>
  </sheetData>
  <sheetProtection algorithmName="SHA-512" hashValue="pLFF52vAe+FB6AiUcswF1bF/JmDwDhbhe+9HFJlcVyvJvNMSLcHbxAFrXc9w2QRZu2FQjexQUoBdCi55FtLIdQ==" saltValue="hkrM6qKnoTQFR7CDqU2NnQ==" spinCount="100000" sheet="1" objects="1" scenarios="1"/>
  <mergeCells count="3">
    <mergeCell ref="A6:B6"/>
    <mergeCell ref="A1:C1"/>
    <mergeCell ref="A5:B5"/>
  </mergeCells>
  <hyperlinks>
    <hyperlink ref="C5" r:id="rId1"/>
  </hyperlinks>
  <pageMargins left="0.7" right="0.7" top="0.75" bottom="0.75" header="0.3" footer="0.3"/>
  <pageSetup scale="80"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C8" sqref="C8"/>
    </sheetView>
  </sheetViews>
  <sheetFormatPr defaultColWidth="8.5703125" defaultRowHeight="15" x14ac:dyDescent="0.25"/>
  <cols>
    <col min="1" max="1" width="25.5703125" style="63" customWidth="1"/>
    <col min="2" max="2" width="32.7109375" style="63" customWidth="1"/>
    <col min="3" max="3" width="14" style="63" customWidth="1"/>
    <col min="4" max="5" width="8.5703125" style="63"/>
    <col min="6" max="6" width="11" style="63" customWidth="1"/>
    <col min="7" max="7" width="15.42578125" style="63" customWidth="1"/>
    <col min="8" max="16384" width="8.5703125" style="63"/>
  </cols>
  <sheetData>
    <row r="1" spans="1:4" ht="15.75" thickBot="1" x14ac:dyDescent="0.3"/>
    <row r="2" spans="1:4" x14ac:dyDescent="0.25">
      <c r="B2" s="112" t="str">
        <f>'3.b1 ESSER Expenditures'!B2</f>
        <v>County District Code</v>
      </c>
      <c r="C2" s="115">
        <f>'3.b1 ESSER Expenditures'!C2</f>
        <v>0</v>
      </c>
    </row>
    <row r="3" spans="1:4" x14ac:dyDescent="0.25">
      <c r="B3" s="113" t="str">
        <f>'3.b1 ESSER Expenditures'!B3</f>
        <v>LEA Name</v>
      </c>
      <c r="C3" s="116" t="e">
        <f>'3.b1 ESSER Expenditures'!C3</f>
        <v>#N/A</v>
      </c>
    </row>
    <row r="4" spans="1:4" x14ac:dyDescent="0.25">
      <c r="B4" s="113" t="str">
        <f>'3.b1 ESSER Expenditures'!B4</f>
        <v>DUNS</v>
      </c>
      <c r="C4" s="116" t="e">
        <f>'3.b1 ESSER Expenditures'!C4</f>
        <v>#N/A</v>
      </c>
    </row>
    <row r="5" spans="1:4" ht="15.75" thickBot="1" x14ac:dyDescent="0.3">
      <c r="B5" s="114" t="str">
        <f>'3.b1 ESSER Expenditures'!B5</f>
        <v>UEI</v>
      </c>
      <c r="C5" s="117" t="e">
        <f>'3.b1 ESSER Expenditures'!C5</f>
        <v>#N/A</v>
      </c>
    </row>
    <row r="7" spans="1:4" ht="18.600000000000001" customHeight="1" x14ac:dyDescent="0.25">
      <c r="A7" s="212" t="s">
        <v>1227</v>
      </c>
      <c r="B7" s="213"/>
      <c r="C7" s="64" t="s">
        <v>1176</v>
      </c>
    </row>
    <row r="8" spans="1:4" x14ac:dyDescent="0.25">
      <c r="A8" s="212"/>
      <c r="B8" s="213"/>
      <c r="C8" s="49"/>
    </row>
    <row r="9" spans="1:4" x14ac:dyDescent="0.25">
      <c r="A9" s="118"/>
      <c r="B9" s="119"/>
      <c r="C9" s="92"/>
    </row>
    <row r="10" spans="1:4" ht="14.45" customHeight="1" x14ac:dyDescent="0.25">
      <c r="A10" s="212" t="s">
        <v>1320</v>
      </c>
      <c r="B10" s="212"/>
      <c r="C10" s="212"/>
    </row>
    <row r="12" spans="1:4" x14ac:dyDescent="0.25">
      <c r="A12" s="210"/>
      <c r="B12" s="211"/>
      <c r="C12" s="64" t="s">
        <v>1176</v>
      </c>
      <c r="D12" s="65"/>
    </row>
    <row r="13" spans="1:4" x14ac:dyDescent="0.25">
      <c r="A13" s="209" t="s">
        <v>1185</v>
      </c>
      <c r="B13" s="209"/>
      <c r="C13" s="49"/>
      <c r="D13" s="66"/>
    </row>
    <row r="14" spans="1:4" ht="31.15" customHeight="1" x14ac:dyDescent="0.25">
      <c r="A14" s="209" t="s">
        <v>1186</v>
      </c>
      <c r="B14" s="209"/>
      <c r="C14" s="49"/>
      <c r="D14" s="66"/>
    </row>
    <row r="15" spans="1:4" ht="42.6" customHeight="1" x14ac:dyDescent="0.25">
      <c r="A15" s="209" t="s">
        <v>1192</v>
      </c>
      <c r="B15" s="209"/>
      <c r="C15" s="49"/>
      <c r="D15" s="66"/>
    </row>
    <row r="16" spans="1:4" ht="17.45" customHeight="1" x14ac:dyDescent="0.25">
      <c r="A16" s="209" t="s">
        <v>1187</v>
      </c>
      <c r="B16" s="209"/>
      <c r="C16" s="49"/>
      <c r="D16" s="66"/>
    </row>
    <row r="17" spans="1:4" x14ac:dyDescent="0.25">
      <c r="A17" s="209" t="s">
        <v>1188</v>
      </c>
      <c r="B17" s="209"/>
      <c r="C17" s="49"/>
      <c r="D17" s="66"/>
    </row>
    <row r="18" spans="1:4" x14ac:dyDescent="0.25">
      <c r="A18" s="209" t="s">
        <v>1189</v>
      </c>
      <c r="B18" s="209"/>
      <c r="C18" s="49"/>
      <c r="D18" s="66"/>
    </row>
    <row r="19" spans="1:4" x14ac:dyDescent="0.25">
      <c r="A19" s="128" t="s">
        <v>1327</v>
      </c>
      <c r="B19" s="49"/>
      <c r="C19" s="49"/>
      <c r="D19" s="66"/>
    </row>
    <row r="20" spans="1:4" x14ac:dyDescent="0.25">
      <c r="A20" s="66"/>
      <c r="B20" s="67"/>
      <c r="C20" s="66"/>
      <c r="D20" s="66"/>
    </row>
    <row r="21" spans="1:4" x14ac:dyDescent="0.25">
      <c r="A21" s="66"/>
      <c r="B21" s="67"/>
      <c r="C21" s="66"/>
      <c r="D21" s="66"/>
    </row>
  </sheetData>
  <sheetProtection algorithmName="SHA-512" hashValue="F8fElidOzZx56pIyuCU39S4c94RlRycRKm/UIhNsI+nX1p6Su//3piLkXkPLmfmvziSbOZC1wWtcRYXgcl1PYA==" saltValue="Rc3RBKS1OGYSQRIw7lY65Q==" spinCount="100000" sheet="1" selectLockedCells="1"/>
  <mergeCells count="9">
    <mergeCell ref="A16:B16"/>
    <mergeCell ref="A17:B17"/>
    <mergeCell ref="A18:B18"/>
    <mergeCell ref="A12:B12"/>
    <mergeCell ref="A7:B8"/>
    <mergeCell ref="A10:C10"/>
    <mergeCell ref="A13:B13"/>
    <mergeCell ref="A14:B14"/>
    <mergeCell ref="A15:B15"/>
  </mergeCells>
  <dataValidations count="1">
    <dataValidation type="list" allowBlank="1" showInputMessage="1" showErrorMessage="1" sqref="C8:C9 C13:C18">
      <formula1>"Y, y, N, n"</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workbookViewId="0">
      <selection activeCell="E11" sqref="E11"/>
    </sheetView>
  </sheetViews>
  <sheetFormatPr defaultColWidth="8.5703125" defaultRowHeight="15" x14ac:dyDescent="0.25"/>
  <cols>
    <col min="1" max="1" width="25.5703125" style="45" customWidth="1"/>
    <col min="2" max="2" width="20.85546875" style="45" customWidth="1"/>
    <col min="3" max="3" width="21.5703125" style="45" customWidth="1"/>
    <col min="4" max="4" width="8.5703125" style="45"/>
    <col min="5" max="5" width="17.28515625" style="45" customWidth="1"/>
    <col min="6" max="6" width="11" style="45" customWidth="1"/>
    <col min="7" max="7" width="15.42578125" style="45" customWidth="1"/>
    <col min="8" max="16384" width="8.5703125" style="45"/>
  </cols>
  <sheetData>
    <row r="1" spans="1:7" ht="15.75" thickBot="1" x14ac:dyDescent="0.3"/>
    <row r="2" spans="1:7" x14ac:dyDescent="0.25">
      <c r="B2" s="93" t="str">
        <f>'3.b1 ESSER Expenditures'!B2</f>
        <v>County District Code</v>
      </c>
      <c r="C2" s="108">
        <f>'3.b1 ESSER Expenditures'!C2</f>
        <v>0</v>
      </c>
    </row>
    <row r="3" spans="1:7" x14ac:dyDescent="0.25">
      <c r="B3" s="94" t="str">
        <f>'3.b1 ESSER Expenditures'!B3</f>
        <v>LEA Name</v>
      </c>
      <c r="C3" s="109" t="e">
        <f>'3.b1 ESSER Expenditures'!C3</f>
        <v>#N/A</v>
      </c>
    </row>
    <row r="4" spans="1:7" x14ac:dyDescent="0.25">
      <c r="B4" s="94" t="str">
        <f>'3.b1 ESSER Expenditures'!B4</f>
        <v>DUNS</v>
      </c>
      <c r="C4" s="109" t="e">
        <f>'3.b1 ESSER Expenditures'!C4</f>
        <v>#N/A</v>
      </c>
    </row>
    <row r="5" spans="1:7" ht="15.75" thickBot="1" x14ac:dyDescent="0.3">
      <c r="B5" s="95" t="str">
        <f>'3.b1 ESSER Expenditures'!B5</f>
        <v>UEI</v>
      </c>
      <c r="C5" s="110" t="e">
        <f>'3.b1 ESSER Expenditures'!C5</f>
        <v>#N/A</v>
      </c>
    </row>
    <row r="6" spans="1:7" x14ac:dyDescent="0.25">
      <c r="G6" s="38"/>
    </row>
    <row r="8" spans="1:7" ht="49.15" customHeight="1" x14ac:dyDescent="0.25">
      <c r="A8" s="215" t="s">
        <v>1228</v>
      </c>
      <c r="B8" s="215"/>
      <c r="C8" s="215"/>
      <c r="D8" s="215"/>
      <c r="E8" s="215"/>
    </row>
    <row r="9" spans="1:7" x14ac:dyDescent="0.25">
      <c r="A9" s="120"/>
      <c r="B9" s="120"/>
      <c r="C9" s="120"/>
      <c r="D9" s="120"/>
      <c r="E9" s="120"/>
    </row>
    <row r="10" spans="1:7" ht="45" x14ac:dyDescent="0.25">
      <c r="A10" s="31"/>
      <c r="B10" s="218"/>
      <c r="C10" s="219"/>
      <c r="D10" s="220"/>
      <c r="E10" s="89" t="s">
        <v>1319</v>
      </c>
    </row>
    <row r="11" spans="1:7" ht="14.45" customHeight="1" x14ac:dyDescent="0.25">
      <c r="B11" s="207" t="s">
        <v>1193</v>
      </c>
      <c r="C11" s="207"/>
      <c r="D11" s="207"/>
      <c r="E11" s="148"/>
    </row>
    <row r="12" spans="1:7" ht="14.45" customHeight="1" x14ac:dyDescent="0.25">
      <c r="B12" s="207" t="s">
        <v>1194</v>
      </c>
      <c r="C12" s="207"/>
      <c r="D12" s="207"/>
      <c r="E12" s="148"/>
    </row>
    <row r="13" spans="1:7" ht="28.9" customHeight="1" x14ac:dyDescent="0.25">
      <c r="B13" s="207" t="s">
        <v>1195</v>
      </c>
      <c r="C13" s="207"/>
      <c r="D13" s="207"/>
      <c r="E13" s="148"/>
    </row>
    <row r="14" spans="1:7" x14ac:dyDescent="0.25">
      <c r="B14" s="207" t="s">
        <v>1196</v>
      </c>
      <c r="C14" s="207"/>
      <c r="D14" s="207"/>
      <c r="E14" s="148"/>
    </row>
    <row r="15" spans="1:7" ht="14.45" customHeight="1" x14ac:dyDescent="0.25">
      <c r="B15" s="207" t="s">
        <v>1197</v>
      </c>
      <c r="C15" s="207"/>
      <c r="D15" s="207"/>
      <c r="E15" s="148"/>
    </row>
    <row r="16" spans="1:7" ht="45" customHeight="1" x14ac:dyDescent="0.25">
      <c r="B16" s="216" t="s">
        <v>1198</v>
      </c>
      <c r="C16" s="216"/>
      <c r="D16" s="216"/>
      <c r="E16" s="148"/>
    </row>
    <row r="17" spans="1:11" ht="45" customHeight="1" x14ac:dyDescent="0.25">
      <c r="B17" s="216" t="s">
        <v>1199</v>
      </c>
      <c r="C17" s="216"/>
      <c r="D17" s="216"/>
      <c r="E17" s="148"/>
    </row>
    <row r="18" spans="1:11" ht="48.6" customHeight="1" x14ac:dyDescent="0.25">
      <c r="B18" s="216" t="s">
        <v>1200</v>
      </c>
      <c r="C18" s="216"/>
      <c r="D18" s="216"/>
      <c r="E18" s="148"/>
    </row>
    <row r="19" spans="1:11" ht="48.6" customHeight="1" x14ac:dyDescent="0.25">
      <c r="B19" s="216" t="s">
        <v>1201</v>
      </c>
      <c r="C19" s="216"/>
      <c r="D19" s="216"/>
      <c r="E19" s="148"/>
    </row>
    <row r="20" spans="1:11" ht="60.6" customHeight="1" x14ac:dyDescent="0.25">
      <c r="B20" s="216" t="s">
        <v>1205</v>
      </c>
      <c r="C20" s="216"/>
      <c r="D20" s="216"/>
      <c r="E20" s="148"/>
    </row>
    <row r="21" spans="1:11" ht="14.45" customHeight="1" x14ac:dyDescent="0.25">
      <c r="B21" s="207" t="s">
        <v>1202</v>
      </c>
      <c r="C21" s="207"/>
      <c r="D21" s="207"/>
      <c r="E21" s="148"/>
    </row>
    <row r="22" spans="1:11" ht="16.149999999999999" customHeight="1" x14ac:dyDescent="0.25">
      <c r="B22" s="207" t="s">
        <v>1203</v>
      </c>
      <c r="C22" s="207"/>
      <c r="D22" s="207"/>
      <c r="E22" s="148"/>
    </row>
    <row r="23" spans="1:11" ht="46.15" customHeight="1" x14ac:dyDescent="0.25">
      <c r="B23" s="216" t="s">
        <v>1204</v>
      </c>
      <c r="C23" s="216"/>
      <c r="D23" s="216"/>
      <c r="E23" s="148"/>
    </row>
    <row r="24" spans="1:11" x14ac:dyDescent="0.25">
      <c r="B24" s="7" t="s">
        <v>1325</v>
      </c>
      <c r="C24" s="217"/>
      <c r="D24" s="217"/>
      <c r="E24" s="148"/>
    </row>
    <row r="25" spans="1:11" x14ac:dyDescent="0.25">
      <c r="A25" s="31"/>
      <c r="B25" s="32"/>
      <c r="C25" s="31"/>
      <c r="D25" s="31"/>
    </row>
    <row r="26" spans="1:11" ht="91.9" customHeight="1" x14ac:dyDescent="0.25">
      <c r="A26" s="90" t="s">
        <v>1209</v>
      </c>
      <c r="B26" s="7" t="s">
        <v>1208</v>
      </c>
      <c r="C26" s="214"/>
      <c r="D26" s="214"/>
      <c r="E26" s="214"/>
      <c r="F26" s="214"/>
      <c r="G26" s="214"/>
      <c r="H26" s="214"/>
      <c r="I26" s="214"/>
      <c r="J26" s="214"/>
      <c r="K26" s="214"/>
    </row>
  </sheetData>
  <sheetProtection algorithmName="SHA-512" hashValue="P4n8REgT1iKjwd05qMUYx9ufyyVhYXKvQqKKD292UX4B/WFLjb9pJ7D/WDjhYttTMG17GS5/bOSp62BLhsmyWQ==" saltValue="kqLUsSw2+/XqggUmRPdbng==" spinCount="100000" sheet="1" objects="1" scenarios="1" selectLockedCells="1"/>
  <mergeCells count="17">
    <mergeCell ref="B14:D14"/>
    <mergeCell ref="B15:D15"/>
    <mergeCell ref="C26:K26"/>
    <mergeCell ref="A8:E8"/>
    <mergeCell ref="B21:D21"/>
    <mergeCell ref="B22:D22"/>
    <mergeCell ref="B23:D23"/>
    <mergeCell ref="C24:D24"/>
    <mergeCell ref="B10:D10"/>
    <mergeCell ref="B16:D16"/>
    <mergeCell ref="B17:D17"/>
    <mergeCell ref="B18:D18"/>
    <mergeCell ref="B19:D19"/>
    <mergeCell ref="B20:D20"/>
    <mergeCell ref="B11:D11"/>
    <mergeCell ref="B12:D12"/>
    <mergeCell ref="B13:D13"/>
  </mergeCells>
  <dataValidations count="1">
    <dataValidation type="list" allowBlank="1" showInputMessage="1" showErrorMessage="1" sqref="E11:E23">
      <formula1>"Y, y, N, n"</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1"/>
  <sheetViews>
    <sheetView topLeftCell="A19" zoomScale="90" zoomScaleNormal="90" workbookViewId="0">
      <selection activeCell="G139" sqref="G139"/>
    </sheetView>
  </sheetViews>
  <sheetFormatPr defaultColWidth="8.5703125" defaultRowHeight="15" x14ac:dyDescent="0.25"/>
  <cols>
    <col min="1" max="1" width="26.85546875" style="45" customWidth="1"/>
    <col min="2" max="2" width="27" style="45" customWidth="1"/>
    <col min="3" max="3" width="37.28515625" style="45" customWidth="1"/>
    <col min="4" max="4" width="30" style="45" customWidth="1"/>
    <col min="5" max="5" width="29.7109375" style="45" customWidth="1"/>
    <col min="6" max="6" width="15.7109375" style="45" customWidth="1"/>
    <col min="7" max="8" width="8.5703125" style="45"/>
    <col min="9" max="9" width="8.5703125" style="45" customWidth="1"/>
    <col min="10" max="11" width="8.5703125" style="45"/>
    <col min="12" max="12" width="22.42578125" style="45" customWidth="1"/>
    <col min="13" max="13" width="14" style="45" customWidth="1"/>
    <col min="14" max="16384" width="8.5703125" style="45"/>
  </cols>
  <sheetData>
    <row r="1" spans="1:10" ht="15.75" thickBot="1" x14ac:dyDescent="0.3"/>
    <row r="2" spans="1:10" x14ac:dyDescent="0.25">
      <c r="B2" s="93" t="str">
        <f>'3.b1 ESSER Expenditures'!B2</f>
        <v>County District Code</v>
      </c>
      <c r="C2" s="108">
        <f>'3.b1 ESSER Expenditures'!C2</f>
        <v>0</v>
      </c>
    </row>
    <row r="3" spans="1:10" x14ac:dyDescent="0.25">
      <c r="B3" s="94" t="str">
        <f>'3.b1 ESSER Expenditures'!B3</f>
        <v>LEA Name</v>
      </c>
      <c r="C3" s="109" t="e">
        <f>'3.b1 ESSER Expenditures'!C3</f>
        <v>#N/A</v>
      </c>
    </row>
    <row r="4" spans="1:10" x14ac:dyDescent="0.25">
      <c r="B4" s="94" t="str">
        <f>'3.b1 ESSER Expenditures'!B4</f>
        <v>DUNS</v>
      </c>
      <c r="C4" s="109" t="e">
        <f>'3.b1 ESSER Expenditures'!C4</f>
        <v>#N/A</v>
      </c>
    </row>
    <row r="5" spans="1:10" ht="15.75" thickBot="1" x14ac:dyDescent="0.3">
      <c r="B5" s="95" t="str">
        <f>'3.b1 ESSER Expenditures'!B5</f>
        <v>UEI</v>
      </c>
      <c r="C5" s="110" t="e">
        <f>'3.b1 ESSER Expenditures'!C5</f>
        <v>#N/A</v>
      </c>
    </row>
    <row r="7" spans="1:10" x14ac:dyDescent="0.25">
      <c r="A7" s="238" t="s">
        <v>1235</v>
      </c>
      <c r="B7" s="238"/>
      <c r="C7" s="238"/>
      <c r="D7" s="238"/>
      <c r="E7" s="238"/>
      <c r="I7" s="69"/>
      <c r="J7" s="69"/>
    </row>
    <row r="8" spans="1:10" ht="117.6" customHeight="1" x14ac:dyDescent="0.25">
      <c r="A8" s="203" t="s">
        <v>1328</v>
      </c>
      <c r="B8" s="203"/>
      <c r="C8" s="203"/>
      <c r="D8" s="203"/>
      <c r="E8" s="203"/>
      <c r="I8" s="31"/>
      <c r="J8" s="31"/>
    </row>
    <row r="9" spans="1:10" x14ac:dyDescent="0.25">
      <c r="I9" s="31"/>
      <c r="J9" s="31"/>
    </row>
    <row r="11" spans="1:10" ht="45" customHeight="1" x14ac:dyDescent="0.25">
      <c r="B11" s="222" t="s">
        <v>1264</v>
      </c>
      <c r="C11" s="13" t="s">
        <v>1236</v>
      </c>
      <c r="D11" s="77" t="s">
        <v>1253</v>
      </c>
      <c r="E11" s="77" t="s">
        <v>1303</v>
      </c>
    </row>
    <row r="12" spans="1:10" x14ac:dyDescent="0.25">
      <c r="B12" s="223"/>
      <c r="C12" s="29" t="s">
        <v>1176</v>
      </c>
      <c r="D12" s="225"/>
      <c r="E12" s="227"/>
    </row>
    <row r="13" spans="1:10" x14ac:dyDescent="0.25">
      <c r="B13" s="223"/>
      <c r="C13" s="49"/>
      <c r="D13" s="226"/>
      <c r="E13" s="228"/>
    </row>
    <row r="14" spans="1:10" ht="10.15" customHeight="1" x14ac:dyDescent="0.25">
      <c r="B14" s="223"/>
      <c r="C14" s="229" t="s">
        <v>1297</v>
      </c>
      <c r="D14" s="230"/>
      <c r="E14" s="231"/>
    </row>
    <row r="15" spans="1:10" ht="72" customHeight="1" x14ac:dyDescent="0.25">
      <c r="B15" s="223"/>
      <c r="C15" s="232"/>
      <c r="D15" s="233"/>
      <c r="E15" s="234"/>
    </row>
    <row r="16" spans="1:10" ht="54" x14ac:dyDescent="0.25">
      <c r="B16" s="223"/>
      <c r="C16" s="77" t="s">
        <v>1300</v>
      </c>
      <c r="D16" s="13" t="s">
        <v>1299</v>
      </c>
      <c r="E16" s="78" t="s">
        <v>1238</v>
      </c>
    </row>
    <row r="17" spans="2:5" x14ac:dyDescent="0.25">
      <c r="B17" s="223"/>
      <c r="C17" s="56" t="s">
        <v>1239</v>
      </c>
      <c r="D17" s="149"/>
      <c r="E17" s="150"/>
    </row>
    <row r="18" spans="2:5" x14ac:dyDescent="0.25">
      <c r="B18" s="223"/>
      <c r="C18" s="56" t="s">
        <v>1240</v>
      </c>
      <c r="D18" s="149"/>
      <c r="E18" s="150"/>
    </row>
    <row r="19" spans="2:5" x14ac:dyDescent="0.25">
      <c r="B19" s="223"/>
      <c r="C19" s="56" t="s">
        <v>1241</v>
      </c>
      <c r="D19" s="149"/>
      <c r="E19" s="150"/>
    </row>
    <row r="20" spans="2:5" x14ac:dyDescent="0.25">
      <c r="B20" s="223"/>
      <c r="C20" s="56" t="s">
        <v>1242</v>
      </c>
      <c r="D20" s="149"/>
      <c r="E20" s="150"/>
    </row>
    <row r="21" spans="2:5" x14ac:dyDescent="0.25">
      <c r="B21" s="223"/>
      <c r="C21" s="56" t="s">
        <v>1243</v>
      </c>
      <c r="D21" s="149"/>
      <c r="E21" s="150"/>
    </row>
    <row r="22" spans="2:5" x14ac:dyDescent="0.25">
      <c r="B22" s="223"/>
      <c r="C22" s="56" t="s">
        <v>1244</v>
      </c>
      <c r="D22" s="149"/>
      <c r="E22" s="150"/>
    </row>
    <row r="23" spans="2:5" x14ac:dyDescent="0.25">
      <c r="B23" s="223"/>
      <c r="C23" s="56" t="s">
        <v>1245</v>
      </c>
      <c r="D23" s="149"/>
      <c r="E23" s="150"/>
    </row>
    <row r="24" spans="2:5" x14ac:dyDescent="0.25">
      <c r="B24" s="223"/>
      <c r="C24" s="79" t="s">
        <v>1246</v>
      </c>
      <c r="D24" s="151"/>
      <c r="E24" s="152"/>
    </row>
    <row r="25" spans="2:5" x14ac:dyDescent="0.25">
      <c r="B25" s="223"/>
      <c r="C25" s="79" t="s">
        <v>1247</v>
      </c>
      <c r="D25" s="151"/>
      <c r="E25" s="152"/>
    </row>
    <row r="26" spans="2:5" x14ac:dyDescent="0.25">
      <c r="B26" s="223"/>
      <c r="C26" s="79" t="s">
        <v>1248</v>
      </c>
      <c r="D26" s="151"/>
      <c r="E26" s="152"/>
    </row>
    <row r="27" spans="2:5" ht="31.15" customHeight="1" x14ac:dyDescent="0.25">
      <c r="B27" s="223"/>
      <c r="C27" s="79" t="s">
        <v>1249</v>
      </c>
      <c r="D27" s="151"/>
      <c r="E27" s="152"/>
    </row>
    <row r="28" spans="2:5" x14ac:dyDescent="0.25">
      <c r="B28" s="223"/>
      <c r="C28" s="79" t="s">
        <v>1250</v>
      </c>
      <c r="D28" s="151"/>
      <c r="E28" s="152"/>
    </row>
    <row r="29" spans="2:5" x14ac:dyDescent="0.25">
      <c r="B29" s="223"/>
      <c r="C29" s="79" t="s">
        <v>1251</v>
      </c>
      <c r="D29" s="151"/>
      <c r="E29" s="152"/>
    </row>
    <row r="30" spans="2:5" ht="30" x14ac:dyDescent="0.25">
      <c r="B30" s="224"/>
      <c r="C30" s="79" t="s">
        <v>1262</v>
      </c>
      <c r="D30" s="151"/>
      <c r="E30" s="152"/>
    </row>
    <row r="31" spans="2:5" x14ac:dyDescent="0.25">
      <c r="C31" s="76"/>
      <c r="D31" s="74"/>
      <c r="E31" s="75"/>
    </row>
    <row r="32" spans="2:5" ht="45" x14ac:dyDescent="0.25">
      <c r="B32" s="222" t="s">
        <v>1265</v>
      </c>
      <c r="C32" s="13" t="s">
        <v>1236</v>
      </c>
      <c r="D32" s="77" t="s">
        <v>1237</v>
      </c>
      <c r="E32" s="77" t="s">
        <v>1303</v>
      </c>
    </row>
    <row r="33" spans="2:9" x14ac:dyDescent="0.25">
      <c r="B33" s="223"/>
      <c r="C33" s="29" t="s">
        <v>1176</v>
      </c>
      <c r="D33" s="225"/>
      <c r="E33" s="227"/>
    </row>
    <row r="34" spans="2:9" x14ac:dyDescent="0.25">
      <c r="B34" s="223"/>
      <c r="C34" s="49"/>
      <c r="D34" s="226"/>
      <c r="E34" s="228"/>
    </row>
    <row r="35" spans="2:9" x14ac:dyDescent="0.25">
      <c r="B35" s="223"/>
      <c r="C35" s="229" t="s">
        <v>1297</v>
      </c>
      <c r="D35" s="230"/>
      <c r="E35" s="231"/>
    </row>
    <row r="36" spans="2:9" ht="67.900000000000006" customHeight="1" x14ac:dyDescent="0.25">
      <c r="B36" s="223"/>
      <c r="C36" s="232"/>
      <c r="D36" s="233"/>
      <c r="E36" s="234"/>
    </row>
    <row r="37" spans="2:9" ht="54" x14ac:dyDescent="0.25">
      <c r="B37" s="223"/>
      <c r="C37" s="77" t="s">
        <v>1300</v>
      </c>
      <c r="D37" s="13" t="s">
        <v>1299</v>
      </c>
      <c r="E37" s="78" t="s">
        <v>1238</v>
      </c>
    </row>
    <row r="38" spans="2:9" x14ac:dyDescent="0.25">
      <c r="B38" s="223"/>
      <c r="C38" s="56" t="s">
        <v>1239</v>
      </c>
      <c r="D38" s="149"/>
      <c r="E38" s="150"/>
    </row>
    <row r="39" spans="2:9" x14ac:dyDescent="0.25">
      <c r="B39" s="223"/>
      <c r="C39" s="56" t="s">
        <v>1240</v>
      </c>
      <c r="D39" s="149"/>
      <c r="E39" s="150"/>
    </row>
    <row r="40" spans="2:9" x14ac:dyDescent="0.25">
      <c r="B40" s="223"/>
      <c r="C40" s="56" t="s">
        <v>1241</v>
      </c>
      <c r="D40" s="149"/>
      <c r="E40" s="150"/>
    </row>
    <row r="41" spans="2:9" ht="14.45" customHeight="1" x14ac:dyDescent="0.25">
      <c r="B41" s="223"/>
      <c r="C41" s="56" t="s">
        <v>1242</v>
      </c>
      <c r="D41" s="149"/>
      <c r="E41" s="150"/>
    </row>
    <row r="42" spans="2:9" x14ac:dyDescent="0.25">
      <c r="B42" s="223"/>
      <c r="C42" s="56" t="s">
        <v>1243</v>
      </c>
      <c r="D42" s="149"/>
      <c r="E42" s="150"/>
    </row>
    <row r="43" spans="2:9" x14ac:dyDescent="0.25">
      <c r="B43" s="223"/>
      <c r="C43" s="56" t="s">
        <v>1244</v>
      </c>
      <c r="D43" s="149"/>
      <c r="E43" s="150"/>
    </row>
    <row r="44" spans="2:9" x14ac:dyDescent="0.25">
      <c r="B44" s="223"/>
      <c r="C44" s="56" t="s">
        <v>1245</v>
      </c>
      <c r="D44" s="149"/>
      <c r="E44" s="150"/>
    </row>
    <row r="45" spans="2:9" x14ac:dyDescent="0.25">
      <c r="B45" s="223"/>
      <c r="C45" s="79" t="s">
        <v>1246</v>
      </c>
      <c r="D45" s="151"/>
      <c r="E45" s="152"/>
      <c r="I45" s="14"/>
    </row>
    <row r="46" spans="2:9" x14ac:dyDescent="0.25">
      <c r="B46" s="223"/>
      <c r="C46" s="79" t="s">
        <v>1247</v>
      </c>
      <c r="D46" s="151"/>
      <c r="E46" s="152"/>
      <c r="I46" s="14"/>
    </row>
    <row r="47" spans="2:9" x14ac:dyDescent="0.25">
      <c r="B47" s="223"/>
      <c r="C47" s="79" t="s">
        <v>1248</v>
      </c>
      <c r="D47" s="151"/>
      <c r="E47" s="152"/>
      <c r="I47" s="14"/>
    </row>
    <row r="48" spans="2:9" ht="29.45" customHeight="1" x14ac:dyDescent="0.25">
      <c r="B48" s="223"/>
      <c r="C48" s="79" t="s">
        <v>1249</v>
      </c>
      <c r="D48" s="151"/>
      <c r="E48" s="152"/>
      <c r="I48" s="14"/>
    </row>
    <row r="49" spans="2:9" x14ac:dyDescent="0.25">
      <c r="B49" s="223"/>
      <c r="C49" s="79" t="s">
        <v>1250</v>
      </c>
      <c r="D49" s="151"/>
      <c r="E49" s="152"/>
      <c r="I49" s="14"/>
    </row>
    <row r="50" spans="2:9" x14ac:dyDescent="0.25">
      <c r="B50" s="223"/>
      <c r="C50" s="79" t="s">
        <v>1251</v>
      </c>
      <c r="D50" s="151"/>
      <c r="E50" s="152"/>
      <c r="I50" s="14"/>
    </row>
    <row r="51" spans="2:9" ht="30" x14ac:dyDescent="0.25">
      <c r="B51" s="224"/>
      <c r="C51" s="79" t="s">
        <v>1252</v>
      </c>
      <c r="D51" s="151"/>
      <c r="E51" s="152"/>
    </row>
    <row r="52" spans="2:9" x14ac:dyDescent="0.25">
      <c r="B52" s="14"/>
    </row>
    <row r="53" spans="2:9" ht="60" x14ac:dyDescent="0.25">
      <c r="B53" s="222" t="s">
        <v>1302</v>
      </c>
      <c r="C53" s="13" t="s">
        <v>1263</v>
      </c>
      <c r="D53" s="82" t="s">
        <v>1270</v>
      </c>
      <c r="E53" s="13" t="s">
        <v>1284</v>
      </c>
    </row>
    <row r="54" spans="2:9" x14ac:dyDescent="0.25">
      <c r="B54" s="223"/>
      <c r="C54" s="29" t="s">
        <v>1176</v>
      </c>
      <c r="D54" s="225"/>
      <c r="E54" s="227"/>
    </row>
    <row r="55" spans="2:9" x14ac:dyDescent="0.25">
      <c r="B55" s="223"/>
      <c r="C55" s="49"/>
      <c r="D55" s="226"/>
      <c r="E55" s="228"/>
    </row>
    <row r="56" spans="2:9" ht="36" customHeight="1" x14ac:dyDescent="0.25">
      <c r="B56" s="223"/>
      <c r="C56" s="246" t="s">
        <v>1298</v>
      </c>
      <c r="D56" s="247"/>
      <c r="E56" s="248"/>
    </row>
    <row r="57" spans="2:9" ht="54" x14ac:dyDescent="0.25">
      <c r="B57" s="223"/>
      <c r="C57" s="77" t="s">
        <v>1300</v>
      </c>
      <c r="D57" s="239" t="s">
        <v>1301</v>
      </c>
      <c r="E57" s="240"/>
    </row>
    <row r="58" spans="2:9" x14ac:dyDescent="0.25">
      <c r="B58" s="223"/>
      <c r="C58" s="56" t="s">
        <v>1239</v>
      </c>
      <c r="D58" s="235"/>
      <c r="E58" s="236"/>
    </row>
    <row r="59" spans="2:9" x14ac:dyDescent="0.25">
      <c r="B59" s="223"/>
      <c r="C59" s="56" t="s">
        <v>1240</v>
      </c>
      <c r="D59" s="235"/>
      <c r="E59" s="236"/>
    </row>
    <row r="60" spans="2:9" x14ac:dyDescent="0.25">
      <c r="B60" s="223"/>
      <c r="C60" s="56" t="s">
        <v>1241</v>
      </c>
      <c r="D60" s="235"/>
      <c r="E60" s="236"/>
    </row>
    <row r="61" spans="2:9" x14ac:dyDescent="0.25">
      <c r="B61" s="223"/>
      <c r="C61" s="56" t="s">
        <v>1242</v>
      </c>
      <c r="D61" s="235"/>
      <c r="E61" s="236"/>
    </row>
    <row r="62" spans="2:9" x14ac:dyDescent="0.25">
      <c r="B62" s="223"/>
      <c r="C62" s="56" t="s">
        <v>1243</v>
      </c>
      <c r="D62" s="235"/>
      <c r="E62" s="236"/>
    </row>
    <row r="63" spans="2:9" x14ac:dyDescent="0.25">
      <c r="B63" s="223"/>
      <c r="C63" s="56" t="s">
        <v>1244</v>
      </c>
      <c r="D63" s="235"/>
      <c r="E63" s="236"/>
    </row>
    <row r="64" spans="2:9" x14ac:dyDescent="0.25">
      <c r="B64" s="223"/>
      <c r="C64" s="56" t="s">
        <v>1245</v>
      </c>
      <c r="D64" s="235"/>
      <c r="E64" s="236"/>
    </row>
    <row r="65" spans="2:5" x14ac:dyDescent="0.25">
      <c r="B65" s="223"/>
      <c r="C65" s="79" t="s">
        <v>1246</v>
      </c>
      <c r="D65" s="244"/>
      <c r="E65" s="245"/>
    </row>
    <row r="66" spans="2:5" x14ac:dyDescent="0.25">
      <c r="B66" s="223"/>
      <c r="C66" s="79" t="s">
        <v>1247</v>
      </c>
      <c r="D66" s="244"/>
      <c r="E66" s="245"/>
    </row>
    <row r="67" spans="2:5" x14ac:dyDescent="0.25">
      <c r="B67" s="223"/>
      <c r="C67" s="79" t="s">
        <v>1248</v>
      </c>
      <c r="D67" s="244"/>
      <c r="E67" s="245"/>
    </row>
    <row r="68" spans="2:5" ht="28.15" customHeight="1" x14ac:dyDescent="0.25">
      <c r="B68" s="223"/>
      <c r="C68" s="79" t="s">
        <v>1249</v>
      </c>
      <c r="D68" s="244"/>
      <c r="E68" s="245"/>
    </row>
    <row r="69" spans="2:5" x14ac:dyDescent="0.25">
      <c r="B69" s="223"/>
      <c r="C69" s="79" t="s">
        <v>1250</v>
      </c>
      <c r="D69" s="244"/>
      <c r="E69" s="245"/>
    </row>
    <row r="70" spans="2:5" x14ac:dyDescent="0.25">
      <c r="B70" s="223"/>
      <c r="C70" s="79" t="s">
        <v>1251</v>
      </c>
      <c r="D70" s="244"/>
      <c r="E70" s="245"/>
    </row>
    <row r="71" spans="2:5" ht="30" x14ac:dyDescent="0.25">
      <c r="B71" s="224"/>
      <c r="C71" s="79" t="s">
        <v>1252</v>
      </c>
      <c r="D71" s="244"/>
      <c r="E71" s="245"/>
    </row>
    <row r="73" spans="2:5" ht="45" x14ac:dyDescent="0.25">
      <c r="B73" s="222" t="s">
        <v>1266</v>
      </c>
      <c r="C73" s="13" t="s">
        <v>1236</v>
      </c>
      <c r="D73" s="77" t="s">
        <v>1237</v>
      </c>
      <c r="E73" s="77" t="s">
        <v>1303</v>
      </c>
    </row>
    <row r="74" spans="2:5" x14ac:dyDescent="0.25">
      <c r="B74" s="223"/>
      <c r="C74" s="29" t="s">
        <v>1176</v>
      </c>
      <c r="D74" s="225"/>
      <c r="E74" s="227"/>
    </row>
    <row r="75" spans="2:5" x14ac:dyDescent="0.25">
      <c r="B75" s="223"/>
      <c r="C75" s="49"/>
      <c r="D75" s="226"/>
      <c r="E75" s="228"/>
    </row>
    <row r="76" spans="2:5" x14ac:dyDescent="0.25">
      <c r="B76" s="223"/>
      <c r="C76" s="229" t="s">
        <v>1296</v>
      </c>
      <c r="D76" s="230"/>
      <c r="E76" s="231"/>
    </row>
    <row r="77" spans="2:5" ht="59.45" customHeight="1" x14ac:dyDescent="0.25">
      <c r="B77" s="223"/>
      <c r="C77" s="232"/>
      <c r="D77" s="233"/>
      <c r="E77" s="234"/>
    </row>
    <row r="78" spans="2:5" ht="54" x14ac:dyDescent="0.25">
      <c r="B78" s="223"/>
      <c r="C78" s="77" t="s">
        <v>1300</v>
      </c>
      <c r="D78" s="13" t="s">
        <v>1299</v>
      </c>
      <c r="E78" s="78" t="s">
        <v>1238</v>
      </c>
    </row>
    <row r="79" spans="2:5" x14ac:dyDescent="0.25">
      <c r="B79" s="223"/>
      <c r="C79" s="56" t="s">
        <v>1239</v>
      </c>
      <c r="D79" s="149"/>
      <c r="E79" s="150"/>
    </row>
    <row r="80" spans="2:5" x14ac:dyDescent="0.25">
      <c r="B80" s="223"/>
      <c r="C80" s="56" t="s">
        <v>1240</v>
      </c>
      <c r="D80" s="149"/>
      <c r="E80" s="150"/>
    </row>
    <row r="81" spans="2:5" x14ac:dyDescent="0.25">
      <c r="B81" s="223"/>
      <c r="C81" s="56" t="s">
        <v>1241</v>
      </c>
      <c r="D81" s="149"/>
      <c r="E81" s="150"/>
    </row>
    <row r="82" spans="2:5" x14ac:dyDescent="0.25">
      <c r="B82" s="223"/>
      <c r="C82" s="56" t="s">
        <v>1242</v>
      </c>
      <c r="D82" s="149"/>
      <c r="E82" s="150"/>
    </row>
    <row r="83" spans="2:5" x14ac:dyDescent="0.25">
      <c r="B83" s="223"/>
      <c r="C83" s="56" t="s">
        <v>1243</v>
      </c>
      <c r="D83" s="149"/>
      <c r="E83" s="150"/>
    </row>
    <row r="84" spans="2:5" x14ac:dyDescent="0.25">
      <c r="B84" s="223"/>
      <c r="C84" s="56" t="s">
        <v>1244</v>
      </c>
      <c r="D84" s="149"/>
      <c r="E84" s="150"/>
    </row>
    <row r="85" spans="2:5" x14ac:dyDescent="0.25">
      <c r="B85" s="223"/>
      <c r="C85" s="56" t="s">
        <v>1245</v>
      </c>
      <c r="D85" s="149"/>
      <c r="E85" s="150"/>
    </row>
    <row r="86" spans="2:5" x14ac:dyDescent="0.25">
      <c r="B86" s="223"/>
      <c r="C86" s="79" t="s">
        <v>1246</v>
      </c>
      <c r="D86" s="151"/>
      <c r="E86" s="152"/>
    </row>
    <row r="87" spans="2:5" x14ac:dyDescent="0.25">
      <c r="B87" s="223"/>
      <c r="C87" s="79" t="s">
        <v>1247</v>
      </c>
      <c r="D87" s="151"/>
      <c r="E87" s="152"/>
    </row>
    <row r="88" spans="2:5" x14ac:dyDescent="0.25">
      <c r="B88" s="223"/>
      <c r="C88" s="79" t="s">
        <v>1248</v>
      </c>
      <c r="D88" s="151"/>
      <c r="E88" s="152"/>
    </row>
    <row r="89" spans="2:5" ht="27.6" customHeight="1" x14ac:dyDescent="0.25">
      <c r="B89" s="223"/>
      <c r="C89" s="79" t="s">
        <v>1249</v>
      </c>
      <c r="D89" s="151"/>
      <c r="E89" s="152"/>
    </row>
    <row r="90" spans="2:5" x14ac:dyDescent="0.25">
      <c r="B90" s="223"/>
      <c r="C90" s="79" t="s">
        <v>1250</v>
      </c>
      <c r="D90" s="151"/>
      <c r="E90" s="152"/>
    </row>
    <row r="91" spans="2:5" x14ac:dyDescent="0.25">
      <c r="B91" s="223"/>
      <c r="C91" s="79" t="s">
        <v>1251</v>
      </c>
      <c r="D91" s="151"/>
      <c r="E91" s="152"/>
    </row>
    <row r="92" spans="2:5" ht="30" x14ac:dyDescent="0.25">
      <c r="B92" s="224"/>
      <c r="C92" s="79" t="s">
        <v>1252</v>
      </c>
      <c r="D92" s="151"/>
      <c r="E92" s="152"/>
    </row>
    <row r="94" spans="2:5" ht="90" x14ac:dyDescent="0.25">
      <c r="B94" s="222" t="s">
        <v>1267</v>
      </c>
      <c r="C94" s="13" t="s">
        <v>1254</v>
      </c>
      <c r="D94" s="83"/>
      <c r="E94" s="77" t="s">
        <v>1271</v>
      </c>
    </row>
    <row r="95" spans="2:5" x14ac:dyDescent="0.25">
      <c r="B95" s="223"/>
      <c r="C95" s="29" t="s">
        <v>1176</v>
      </c>
      <c r="D95" s="84"/>
      <c r="E95" s="225"/>
    </row>
    <row r="96" spans="2:5" x14ac:dyDescent="0.25">
      <c r="B96" s="223"/>
      <c r="C96" s="49"/>
      <c r="D96" s="84"/>
      <c r="E96" s="226"/>
    </row>
    <row r="97" spans="2:5" ht="60" customHeight="1" x14ac:dyDescent="0.25">
      <c r="B97" s="223"/>
      <c r="C97" s="13" t="s">
        <v>1255</v>
      </c>
      <c r="D97" s="84"/>
      <c r="E97" s="13" t="s">
        <v>1295</v>
      </c>
    </row>
    <row r="98" spans="2:5" x14ac:dyDescent="0.25">
      <c r="B98" s="223"/>
      <c r="C98" s="29" t="s">
        <v>1176</v>
      </c>
      <c r="D98" s="84"/>
      <c r="E98" s="225"/>
    </row>
    <row r="99" spans="2:5" x14ac:dyDescent="0.25">
      <c r="B99" s="223"/>
      <c r="C99" s="49"/>
      <c r="D99" s="85"/>
      <c r="E99" s="226"/>
    </row>
    <row r="100" spans="2:5" ht="14.45" customHeight="1" x14ac:dyDescent="0.25">
      <c r="B100" s="223"/>
      <c r="C100" s="243" t="s">
        <v>1256</v>
      </c>
      <c r="D100" s="243"/>
      <c r="E100" s="243"/>
    </row>
    <row r="101" spans="2:5" x14ac:dyDescent="0.25">
      <c r="B101" s="223"/>
      <c r="C101" s="243"/>
      <c r="D101" s="243"/>
      <c r="E101" s="243"/>
    </row>
    <row r="102" spans="2:5" ht="54" x14ac:dyDescent="0.25">
      <c r="B102" s="223"/>
      <c r="C102" s="77" t="s">
        <v>1300</v>
      </c>
      <c r="D102" s="249" t="s">
        <v>1304</v>
      </c>
      <c r="E102" s="249"/>
    </row>
    <row r="103" spans="2:5" x14ac:dyDescent="0.25">
      <c r="B103" s="223"/>
      <c r="C103" s="56" t="s">
        <v>1239</v>
      </c>
      <c r="D103" s="242"/>
      <c r="E103" s="242"/>
    </row>
    <row r="104" spans="2:5" x14ac:dyDescent="0.25">
      <c r="B104" s="223"/>
      <c r="C104" s="56" t="s">
        <v>1240</v>
      </c>
      <c r="D104" s="242"/>
      <c r="E104" s="242"/>
    </row>
    <row r="105" spans="2:5" x14ac:dyDescent="0.25">
      <c r="B105" s="223"/>
      <c r="C105" s="56" t="s">
        <v>1241</v>
      </c>
      <c r="D105" s="242"/>
      <c r="E105" s="242"/>
    </row>
    <row r="106" spans="2:5" x14ac:dyDescent="0.25">
      <c r="B106" s="223"/>
      <c r="C106" s="56" t="s">
        <v>1242</v>
      </c>
      <c r="D106" s="242"/>
      <c r="E106" s="242"/>
    </row>
    <row r="107" spans="2:5" x14ac:dyDescent="0.25">
      <c r="B107" s="223"/>
      <c r="C107" s="56" t="s">
        <v>1243</v>
      </c>
      <c r="D107" s="242"/>
      <c r="E107" s="242"/>
    </row>
    <row r="108" spans="2:5" x14ac:dyDescent="0.25">
      <c r="B108" s="223"/>
      <c r="C108" s="56" t="s">
        <v>1244</v>
      </c>
      <c r="D108" s="242"/>
      <c r="E108" s="242"/>
    </row>
    <row r="109" spans="2:5" x14ac:dyDescent="0.25">
      <c r="B109" s="223"/>
      <c r="C109" s="56" t="s">
        <v>1245</v>
      </c>
      <c r="D109" s="242"/>
      <c r="E109" s="242"/>
    </row>
    <row r="110" spans="2:5" x14ac:dyDescent="0.25">
      <c r="B110" s="223"/>
      <c r="C110" s="79" t="s">
        <v>1246</v>
      </c>
      <c r="D110" s="250"/>
      <c r="E110" s="250"/>
    </row>
    <row r="111" spans="2:5" x14ac:dyDescent="0.25">
      <c r="B111" s="223"/>
      <c r="C111" s="79" t="s">
        <v>1247</v>
      </c>
      <c r="D111" s="250"/>
      <c r="E111" s="250"/>
    </row>
    <row r="112" spans="2:5" x14ac:dyDescent="0.25">
      <c r="B112" s="223"/>
      <c r="C112" s="79" t="s">
        <v>1248</v>
      </c>
      <c r="D112" s="250"/>
      <c r="E112" s="250"/>
    </row>
    <row r="113" spans="2:6" ht="29.45" customHeight="1" x14ac:dyDescent="0.25">
      <c r="B113" s="223"/>
      <c r="C113" s="79" t="s">
        <v>1249</v>
      </c>
      <c r="D113" s="250"/>
      <c r="E113" s="250"/>
    </row>
    <row r="114" spans="2:6" x14ac:dyDescent="0.25">
      <c r="B114" s="223"/>
      <c r="C114" s="79" t="s">
        <v>1250</v>
      </c>
      <c r="D114" s="250"/>
      <c r="E114" s="250"/>
    </row>
    <row r="115" spans="2:6" x14ac:dyDescent="0.25">
      <c r="B115" s="223"/>
      <c r="C115" s="79" t="s">
        <v>1251</v>
      </c>
      <c r="D115" s="250"/>
      <c r="E115" s="250"/>
    </row>
    <row r="116" spans="2:6" ht="30" x14ac:dyDescent="0.25">
      <c r="B116" s="224"/>
      <c r="C116" s="79" t="s">
        <v>1252</v>
      </c>
      <c r="D116" s="250"/>
      <c r="E116" s="250"/>
    </row>
    <row r="118" spans="2:6" ht="76.150000000000006" customHeight="1" x14ac:dyDescent="0.25">
      <c r="B118" s="222" t="s">
        <v>1268</v>
      </c>
      <c r="C118" s="78" t="s">
        <v>1257</v>
      </c>
      <c r="D118" s="13" t="s">
        <v>1258</v>
      </c>
      <c r="E118" s="80" t="s">
        <v>1294</v>
      </c>
      <c r="F118"/>
    </row>
    <row r="119" spans="2:6" x14ac:dyDescent="0.25">
      <c r="B119" s="224"/>
      <c r="C119" s="49"/>
      <c r="D119" s="49"/>
      <c r="E119" s="49"/>
    </row>
    <row r="120" spans="2:6" ht="67.900000000000006" customHeight="1" x14ac:dyDescent="0.25">
      <c r="B120" s="221" t="s">
        <v>1333</v>
      </c>
      <c r="C120" s="221"/>
      <c r="D120" s="221"/>
      <c r="E120" s="221"/>
    </row>
    <row r="122" spans="2:6" ht="60" x14ac:dyDescent="0.25">
      <c r="B122" s="222" t="s">
        <v>1269</v>
      </c>
      <c r="C122" s="13" t="s">
        <v>1259</v>
      </c>
      <c r="D122" s="83"/>
      <c r="E122" s="77" t="s">
        <v>1260</v>
      </c>
    </row>
    <row r="123" spans="2:6" x14ac:dyDescent="0.25">
      <c r="B123" s="223"/>
      <c r="C123" s="29" t="s">
        <v>1176</v>
      </c>
      <c r="D123" s="84"/>
      <c r="E123" s="241"/>
    </row>
    <row r="124" spans="2:6" x14ac:dyDescent="0.25">
      <c r="B124" s="223"/>
      <c r="C124" s="81"/>
      <c r="D124" s="85"/>
      <c r="E124" s="225"/>
    </row>
    <row r="125" spans="2:6" x14ac:dyDescent="0.25">
      <c r="B125" s="223"/>
      <c r="C125" s="237" t="s">
        <v>1305</v>
      </c>
      <c r="D125" s="237"/>
      <c r="E125" s="237"/>
    </row>
    <row r="126" spans="2:6" ht="81" customHeight="1" x14ac:dyDescent="0.25">
      <c r="B126" s="223"/>
      <c r="C126" s="237"/>
      <c r="D126" s="237"/>
      <c r="E126" s="237"/>
    </row>
    <row r="127" spans="2:6" ht="60" x14ac:dyDescent="0.25">
      <c r="B127" s="223"/>
      <c r="C127" s="77" t="s">
        <v>1300</v>
      </c>
      <c r="D127" s="13" t="s">
        <v>1299</v>
      </c>
      <c r="E127" s="78" t="s">
        <v>1261</v>
      </c>
    </row>
    <row r="128" spans="2:6" x14ac:dyDescent="0.25">
      <c r="B128" s="223"/>
      <c r="C128" s="56" t="s">
        <v>1239</v>
      </c>
      <c r="D128" s="149"/>
      <c r="E128" s="150"/>
    </row>
    <row r="129" spans="2:5" x14ac:dyDescent="0.25">
      <c r="B129" s="223"/>
      <c r="C129" s="56" t="s">
        <v>1240</v>
      </c>
      <c r="D129" s="149"/>
      <c r="E129" s="150"/>
    </row>
    <row r="130" spans="2:5" x14ac:dyDescent="0.25">
      <c r="B130" s="223"/>
      <c r="C130" s="56" t="s">
        <v>1241</v>
      </c>
      <c r="D130" s="149"/>
      <c r="E130" s="150"/>
    </row>
    <row r="131" spans="2:5" x14ac:dyDescent="0.25">
      <c r="B131" s="223"/>
      <c r="C131" s="56" t="s">
        <v>1242</v>
      </c>
      <c r="D131" s="149"/>
      <c r="E131" s="150"/>
    </row>
    <row r="132" spans="2:5" x14ac:dyDescent="0.25">
      <c r="B132" s="223"/>
      <c r="C132" s="56" t="s">
        <v>1243</v>
      </c>
      <c r="D132" s="149"/>
      <c r="E132" s="150"/>
    </row>
    <row r="133" spans="2:5" x14ac:dyDescent="0.25">
      <c r="B133" s="223"/>
      <c r="C133" s="56" t="s">
        <v>1244</v>
      </c>
      <c r="D133" s="149"/>
      <c r="E133" s="150"/>
    </row>
    <row r="134" spans="2:5" x14ac:dyDescent="0.25">
      <c r="B134" s="223"/>
      <c r="C134" s="56" t="s">
        <v>1245</v>
      </c>
      <c r="D134" s="149"/>
      <c r="E134" s="150"/>
    </row>
    <row r="135" spans="2:5" x14ac:dyDescent="0.25">
      <c r="B135" s="223"/>
      <c r="C135" s="79" t="s">
        <v>1246</v>
      </c>
      <c r="D135" s="151"/>
      <c r="E135" s="152"/>
    </row>
    <row r="136" spans="2:5" x14ac:dyDescent="0.25">
      <c r="B136" s="223"/>
      <c r="C136" s="79" t="s">
        <v>1247</v>
      </c>
      <c r="D136" s="151"/>
      <c r="E136" s="152"/>
    </row>
    <row r="137" spans="2:5" x14ac:dyDescent="0.25">
      <c r="B137" s="223"/>
      <c r="C137" s="79" t="s">
        <v>1248</v>
      </c>
      <c r="D137" s="151"/>
      <c r="E137" s="152"/>
    </row>
    <row r="138" spans="2:5" ht="30" x14ac:dyDescent="0.25">
      <c r="B138" s="223"/>
      <c r="C138" s="79" t="s">
        <v>1249</v>
      </c>
      <c r="D138" s="151"/>
      <c r="E138" s="152"/>
    </row>
    <row r="139" spans="2:5" x14ac:dyDescent="0.25">
      <c r="B139" s="223"/>
      <c r="C139" s="79" t="s">
        <v>1250</v>
      </c>
      <c r="D139" s="151"/>
      <c r="E139" s="152"/>
    </row>
    <row r="140" spans="2:5" x14ac:dyDescent="0.25">
      <c r="B140" s="223"/>
      <c r="C140" s="79" t="s">
        <v>1251</v>
      </c>
      <c r="D140" s="151"/>
      <c r="E140" s="152"/>
    </row>
    <row r="141" spans="2:5" ht="30" x14ac:dyDescent="0.25">
      <c r="B141" s="224"/>
      <c r="C141" s="79" t="s">
        <v>1252</v>
      </c>
      <c r="D141" s="151"/>
      <c r="E141" s="152"/>
    </row>
  </sheetData>
  <sheetProtection algorithmName="SHA-512" hashValue="I6jo4ONrQ1DG036YxltbOsePKVgoQlnlhmiEx8xt3V90mNNDUYVSQCodFx/Awi/J6zux7mfCfBSKj5TjvYlMDA==" saltValue="z3KRWwn6SpeVSdaJArWYZw==" spinCount="100000" sheet="1" objects="1" scenarios="1"/>
  <mergeCells count="57">
    <mergeCell ref="D102:E102"/>
    <mergeCell ref="D103:E103"/>
    <mergeCell ref="D116:E116"/>
    <mergeCell ref="D105:E105"/>
    <mergeCell ref="D106:E106"/>
    <mergeCell ref="D107:E107"/>
    <mergeCell ref="D108:E108"/>
    <mergeCell ref="D109:E109"/>
    <mergeCell ref="D110:E110"/>
    <mergeCell ref="D111:E111"/>
    <mergeCell ref="D112:E112"/>
    <mergeCell ref="D113:E113"/>
    <mergeCell ref="D114:E114"/>
    <mergeCell ref="D115:E115"/>
    <mergeCell ref="A8:E8"/>
    <mergeCell ref="D70:E70"/>
    <mergeCell ref="D71:E71"/>
    <mergeCell ref="C56:E56"/>
    <mergeCell ref="D64:E64"/>
    <mergeCell ref="D65:E65"/>
    <mergeCell ref="D66:E66"/>
    <mergeCell ref="D67:E67"/>
    <mergeCell ref="D68:E68"/>
    <mergeCell ref="D63:E63"/>
    <mergeCell ref="D69:E69"/>
    <mergeCell ref="C76:E77"/>
    <mergeCell ref="C125:E126"/>
    <mergeCell ref="A7:E7"/>
    <mergeCell ref="D57:E57"/>
    <mergeCell ref="D58:E58"/>
    <mergeCell ref="D59:E59"/>
    <mergeCell ref="D60:E60"/>
    <mergeCell ref="D61:E61"/>
    <mergeCell ref="E123:E124"/>
    <mergeCell ref="B122:B141"/>
    <mergeCell ref="B73:B92"/>
    <mergeCell ref="D74:D75"/>
    <mergeCell ref="E74:E75"/>
    <mergeCell ref="D104:E104"/>
    <mergeCell ref="C100:E101"/>
    <mergeCell ref="C14:E15"/>
    <mergeCell ref="B120:E120"/>
    <mergeCell ref="B11:B30"/>
    <mergeCell ref="D12:D13"/>
    <mergeCell ref="E12:E13"/>
    <mergeCell ref="B118:B119"/>
    <mergeCell ref="B94:B116"/>
    <mergeCell ref="E95:E96"/>
    <mergeCell ref="E98:E99"/>
    <mergeCell ref="B32:B51"/>
    <mergeCell ref="D33:D34"/>
    <mergeCell ref="E33:E34"/>
    <mergeCell ref="C35:E36"/>
    <mergeCell ref="B53:B71"/>
    <mergeCell ref="D54:D55"/>
    <mergeCell ref="E54:E55"/>
    <mergeCell ref="D62:E62"/>
  </mergeCells>
  <dataValidations count="1">
    <dataValidation type="list" allowBlank="1" showInputMessage="1" showErrorMessage="1" sqref="C13 C34 C55 C75 C96 C99 C124">
      <formula1>"Y, y, N, n"</formula1>
    </dataValidation>
  </dataValidation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0"/>
  <sheetViews>
    <sheetView workbookViewId="0">
      <selection activeCell="A4" sqref="A4"/>
    </sheetView>
  </sheetViews>
  <sheetFormatPr defaultColWidth="8.5703125" defaultRowHeight="15" x14ac:dyDescent="0.25"/>
  <cols>
    <col min="1" max="1" width="33.7109375" style="45" customWidth="1"/>
    <col min="2" max="2" width="25.85546875" style="45" customWidth="1"/>
    <col min="3" max="3" width="17.85546875" style="45" customWidth="1"/>
    <col min="4" max="5" width="8.5703125" style="45"/>
    <col min="6" max="6" width="11" style="45" customWidth="1"/>
    <col min="7" max="7" width="15.42578125" style="45" customWidth="1"/>
    <col min="8" max="16384" width="8.5703125" style="45"/>
  </cols>
  <sheetData>
    <row r="1" spans="1:24" ht="15.75" thickBot="1" x14ac:dyDescent="0.3">
      <c r="A1" s="172"/>
      <c r="D1" s="172"/>
      <c r="E1" s="172"/>
      <c r="F1" s="172"/>
      <c r="G1" s="172"/>
      <c r="H1" s="172"/>
      <c r="I1" s="172"/>
      <c r="J1" s="172"/>
      <c r="K1" s="172"/>
      <c r="L1" s="172"/>
      <c r="M1" s="172"/>
      <c r="N1" s="172"/>
      <c r="O1" s="172"/>
      <c r="P1" s="172"/>
      <c r="Q1" s="172"/>
      <c r="R1" s="172"/>
      <c r="S1" s="172"/>
      <c r="T1" s="172"/>
      <c r="U1" s="172"/>
      <c r="V1" s="172"/>
      <c r="W1" s="172"/>
      <c r="X1" s="172"/>
    </row>
    <row r="2" spans="1:24" x14ac:dyDescent="0.25">
      <c r="A2" s="172"/>
      <c r="B2" s="93" t="str">
        <f>'3.b1 ESSER Expenditures'!B2</f>
        <v>County District Code</v>
      </c>
      <c r="C2" s="108">
        <f>'3.b1 ESSER Expenditures'!C2</f>
        <v>0</v>
      </c>
      <c r="D2" s="172"/>
      <c r="E2" s="172"/>
      <c r="F2" s="172"/>
      <c r="G2" s="172"/>
      <c r="H2" s="172"/>
      <c r="I2" s="172"/>
      <c r="J2" s="172"/>
      <c r="K2" s="172"/>
      <c r="L2" s="172"/>
      <c r="M2" s="172"/>
      <c r="N2" s="172"/>
      <c r="O2" s="172"/>
      <c r="P2" s="172"/>
      <c r="Q2" s="172"/>
      <c r="R2" s="172"/>
      <c r="S2" s="172"/>
      <c r="T2" s="172"/>
      <c r="U2" s="172"/>
      <c r="V2" s="172"/>
      <c r="W2" s="172"/>
      <c r="X2" s="172"/>
    </row>
    <row r="3" spans="1:24" x14ac:dyDescent="0.25">
      <c r="A3" s="172"/>
      <c r="B3" s="94" t="str">
        <f>'3.b1 ESSER Expenditures'!B3</f>
        <v>LEA Name</v>
      </c>
      <c r="C3" s="109" t="e">
        <f>'3.b1 ESSER Expenditures'!C3</f>
        <v>#N/A</v>
      </c>
      <c r="D3" s="172"/>
      <c r="E3" s="172"/>
      <c r="F3" s="172"/>
      <c r="G3" s="172"/>
      <c r="H3" s="172"/>
      <c r="I3" s="172"/>
      <c r="J3" s="172"/>
      <c r="K3" s="172"/>
      <c r="L3" s="172"/>
      <c r="M3" s="172"/>
      <c r="N3" s="172"/>
      <c r="O3" s="172"/>
      <c r="P3" s="172"/>
      <c r="Q3" s="172"/>
      <c r="R3" s="172"/>
      <c r="S3" s="172"/>
      <c r="T3" s="172"/>
      <c r="U3" s="172"/>
      <c r="V3" s="172"/>
      <c r="W3" s="172"/>
      <c r="X3" s="172"/>
    </row>
    <row r="4" spans="1:24" x14ac:dyDescent="0.25">
      <c r="A4" s="172"/>
      <c r="B4" s="94" t="str">
        <f>'3.b1 ESSER Expenditures'!B4</f>
        <v>DUNS</v>
      </c>
      <c r="C4" s="109" t="e">
        <f>'3.b1 ESSER Expenditures'!C4</f>
        <v>#N/A</v>
      </c>
      <c r="D4" s="172"/>
      <c r="E4" s="172"/>
      <c r="F4" s="172"/>
      <c r="G4" s="172"/>
      <c r="H4" s="172"/>
      <c r="I4" s="172"/>
      <c r="J4" s="172"/>
      <c r="K4" s="172"/>
      <c r="L4" s="172"/>
      <c r="M4" s="172"/>
      <c r="N4" s="172"/>
      <c r="O4" s="172"/>
      <c r="P4" s="172"/>
      <c r="Q4" s="172"/>
      <c r="R4" s="172"/>
      <c r="S4" s="172"/>
      <c r="T4" s="172"/>
      <c r="U4" s="172"/>
      <c r="V4" s="172"/>
      <c r="W4" s="172"/>
      <c r="X4" s="172"/>
    </row>
    <row r="5" spans="1:24" ht="15.75" thickBot="1" x14ac:dyDescent="0.3">
      <c r="A5" s="172"/>
      <c r="B5" s="95" t="str">
        <f>'3.b1 ESSER Expenditures'!B5</f>
        <v>UEI</v>
      </c>
      <c r="C5" s="110" t="e">
        <f>'3.b1 ESSER Expenditures'!C5</f>
        <v>#N/A</v>
      </c>
      <c r="D5" s="172"/>
      <c r="E5" s="172"/>
      <c r="F5" s="172"/>
      <c r="G5" s="172"/>
      <c r="H5" s="172"/>
      <c r="I5" s="172"/>
      <c r="J5" s="172"/>
      <c r="K5" s="172"/>
      <c r="L5" s="172"/>
      <c r="M5" s="172"/>
      <c r="N5" s="172"/>
      <c r="O5" s="172"/>
      <c r="P5" s="172"/>
      <c r="Q5" s="172"/>
      <c r="R5" s="172"/>
      <c r="S5" s="172"/>
      <c r="T5" s="172"/>
      <c r="U5" s="172"/>
      <c r="V5" s="172"/>
      <c r="W5" s="172"/>
      <c r="X5" s="172"/>
    </row>
    <row r="6" spans="1:24" s="172" customFormat="1" x14ac:dyDescent="0.25">
      <c r="C6" s="173"/>
      <c r="G6" s="174"/>
    </row>
    <row r="7" spans="1:24" s="172" customFormat="1" x14ac:dyDescent="0.25"/>
    <row r="8" spans="1:24" s="172" customFormat="1" ht="73.150000000000006" customHeight="1" x14ac:dyDescent="0.25">
      <c r="A8" s="251" t="s">
        <v>1360</v>
      </c>
      <c r="B8" s="251"/>
      <c r="C8" s="251"/>
      <c r="D8" s="175"/>
      <c r="E8" s="175"/>
    </row>
    <row r="9" spans="1:24" s="172" customFormat="1" x14ac:dyDescent="0.25"/>
    <row r="10" spans="1:24" s="172" customFormat="1" x14ac:dyDescent="0.25">
      <c r="B10" s="176" t="s">
        <v>1272</v>
      </c>
      <c r="C10" s="153"/>
    </row>
    <row r="11" spans="1:24" s="172" customFormat="1" x14ac:dyDescent="0.25">
      <c r="B11" s="176" t="s">
        <v>1273</v>
      </c>
      <c r="C11" s="153"/>
    </row>
    <row r="12" spans="1:24" s="172" customFormat="1" ht="45" x14ac:dyDescent="0.25">
      <c r="B12" s="177" t="s">
        <v>1274</v>
      </c>
      <c r="C12" s="178" t="s">
        <v>1278</v>
      </c>
    </row>
    <row r="13" spans="1:24" s="172" customFormat="1" ht="45" x14ac:dyDescent="0.25">
      <c r="B13" s="179" t="s">
        <v>1275</v>
      </c>
      <c r="C13" s="49"/>
    </row>
    <row r="14" spans="1:24" s="172" customFormat="1" ht="45" x14ac:dyDescent="0.25">
      <c r="B14" s="180" t="s">
        <v>1276</v>
      </c>
      <c r="C14" s="49"/>
    </row>
    <row r="15" spans="1:24" s="172" customFormat="1" ht="45" x14ac:dyDescent="0.25">
      <c r="B15" s="179" t="s">
        <v>1277</v>
      </c>
      <c r="C15" s="49"/>
    </row>
    <row r="16" spans="1:24" s="172" customFormat="1" x14ac:dyDescent="0.25">
      <c r="B16" s="153" t="s">
        <v>1169</v>
      </c>
      <c r="C16" s="49"/>
    </row>
    <row r="17" spans="1:1" s="172" customFormat="1" x14ac:dyDescent="0.25"/>
    <row r="18" spans="1:1" s="172" customFormat="1" x14ac:dyDescent="0.25"/>
    <row r="19" spans="1:1" s="172" customFormat="1" x14ac:dyDescent="0.25"/>
    <row r="20" spans="1:1" s="172" customFormat="1" x14ac:dyDescent="0.25"/>
    <row r="21" spans="1:1" s="172" customFormat="1" x14ac:dyDescent="0.25"/>
    <row r="22" spans="1:1" s="172" customFormat="1" x14ac:dyDescent="0.25"/>
    <row r="23" spans="1:1" s="172" customFormat="1" x14ac:dyDescent="0.25"/>
    <row r="24" spans="1:1" s="172" customFormat="1" x14ac:dyDescent="0.25"/>
    <row r="25" spans="1:1" s="172" customFormat="1" x14ac:dyDescent="0.25">
      <c r="A25" s="92"/>
    </row>
    <row r="26" spans="1:1" s="172" customFormat="1" x14ac:dyDescent="0.25">
      <c r="A26" s="181"/>
    </row>
    <row r="27" spans="1:1" s="172" customFormat="1" x14ac:dyDescent="0.25"/>
    <row r="28" spans="1:1" s="172" customFormat="1" x14ac:dyDescent="0.25"/>
    <row r="29" spans="1:1" s="172" customFormat="1" x14ac:dyDescent="0.25"/>
    <row r="30" spans="1:1" s="172" customFormat="1" x14ac:dyDescent="0.25"/>
    <row r="31" spans="1:1" s="172" customFormat="1" x14ac:dyDescent="0.25"/>
    <row r="32" spans="1:1" s="172" customFormat="1" x14ac:dyDescent="0.25"/>
    <row r="33" s="172" customFormat="1" x14ac:dyDescent="0.25"/>
    <row r="34" s="172" customFormat="1" x14ac:dyDescent="0.25"/>
    <row r="35" s="172" customFormat="1" x14ac:dyDescent="0.25"/>
    <row r="36" s="172" customFormat="1" x14ac:dyDescent="0.25"/>
    <row r="37" s="172" customFormat="1" x14ac:dyDescent="0.25"/>
    <row r="38" s="172" customFormat="1" x14ac:dyDescent="0.25"/>
    <row r="39" s="172" customFormat="1" x14ac:dyDescent="0.25"/>
    <row r="40" s="172" customFormat="1" x14ac:dyDescent="0.25"/>
    <row r="41" s="172" customFormat="1" x14ac:dyDescent="0.25"/>
    <row r="42" s="172" customFormat="1" x14ac:dyDescent="0.25"/>
    <row r="43" s="172" customFormat="1" x14ac:dyDescent="0.25"/>
    <row r="44" s="172" customFormat="1" x14ac:dyDescent="0.25"/>
    <row r="45" s="172" customFormat="1" x14ac:dyDescent="0.25"/>
    <row r="46" s="172" customFormat="1" x14ac:dyDescent="0.25"/>
    <row r="47" s="172" customFormat="1" x14ac:dyDescent="0.25"/>
    <row r="48" s="172" customFormat="1" x14ac:dyDescent="0.25"/>
    <row r="49" s="172" customFormat="1" x14ac:dyDescent="0.25"/>
    <row r="50" s="172" customFormat="1" x14ac:dyDescent="0.25"/>
    <row r="51" s="172" customFormat="1" x14ac:dyDescent="0.25"/>
    <row r="52" s="172" customFormat="1" x14ac:dyDescent="0.25"/>
    <row r="53" s="172" customFormat="1" x14ac:dyDescent="0.25"/>
    <row r="54" s="172" customFormat="1" x14ac:dyDescent="0.25"/>
    <row r="55" s="172" customFormat="1" x14ac:dyDescent="0.25"/>
    <row r="56" s="172" customFormat="1" x14ac:dyDescent="0.25"/>
    <row r="57" s="172" customFormat="1" x14ac:dyDescent="0.25"/>
    <row r="58" s="172" customFormat="1" x14ac:dyDescent="0.25"/>
    <row r="59" s="172" customFormat="1" x14ac:dyDescent="0.25"/>
    <row r="60" s="172" customFormat="1" x14ac:dyDescent="0.25"/>
    <row r="61" s="172" customFormat="1" x14ac:dyDescent="0.25"/>
    <row r="62" s="172" customFormat="1" x14ac:dyDescent="0.25"/>
    <row r="63" s="172" customFormat="1" x14ac:dyDescent="0.25"/>
    <row r="64" s="172" customFormat="1" x14ac:dyDescent="0.25"/>
    <row r="65" s="172" customFormat="1" x14ac:dyDescent="0.25"/>
    <row r="66" s="172" customFormat="1" x14ac:dyDescent="0.25"/>
    <row r="67" s="172" customFormat="1" x14ac:dyDescent="0.25"/>
    <row r="68" s="172" customFormat="1" x14ac:dyDescent="0.25"/>
    <row r="69" s="172" customFormat="1" x14ac:dyDescent="0.25"/>
    <row r="70" s="172" customFormat="1" x14ac:dyDescent="0.25"/>
    <row r="71" s="172" customFormat="1" x14ac:dyDescent="0.25"/>
    <row r="72" s="172" customFormat="1" x14ac:dyDescent="0.25"/>
    <row r="73" s="172" customFormat="1" x14ac:dyDescent="0.25"/>
    <row r="74" s="172" customFormat="1" x14ac:dyDescent="0.25"/>
    <row r="75" s="172" customFormat="1" x14ac:dyDescent="0.25"/>
    <row r="76" s="172" customFormat="1" x14ac:dyDescent="0.25"/>
    <row r="77" s="172" customFormat="1" x14ac:dyDescent="0.25"/>
    <row r="78" s="172" customFormat="1" x14ac:dyDescent="0.25"/>
    <row r="79" s="172" customFormat="1" x14ac:dyDescent="0.25"/>
    <row r="80" s="172" customFormat="1" x14ac:dyDescent="0.25"/>
    <row r="81" s="172" customFormat="1" x14ac:dyDescent="0.25"/>
    <row r="82" s="172" customFormat="1" x14ac:dyDescent="0.25"/>
    <row r="83" s="172" customFormat="1" x14ac:dyDescent="0.25"/>
    <row r="84" s="172" customFormat="1" x14ac:dyDescent="0.25"/>
    <row r="85" s="172" customFormat="1" x14ac:dyDescent="0.25"/>
    <row r="86" s="172" customFormat="1" x14ac:dyDescent="0.25"/>
    <row r="87" s="172" customFormat="1" x14ac:dyDescent="0.25"/>
    <row r="88" s="172" customFormat="1" x14ac:dyDescent="0.25"/>
    <row r="89" s="172" customFormat="1" x14ac:dyDescent="0.25"/>
    <row r="90" s="172" customFormat="1" x14ac:dyDescent="0.25"/>
    <row r="91" s="172" customFormat="1" x14ac:dyDescent="0.25"/>
    <row r="92" s="172" customFormat="1" x14ac:dyDescent="0.25"/>
    <row r="93" s="172" customFormat="1" x14ac:dyDescent="0.25"/>
    <row r="94" s="172" customFormat="1" x14ac:dyDescent="0.25"/>
    <row r="95" s="172" customFormat="1" x14ac:dyDescent="0.25"/>
    <row r="96" s="172" customFormat="1" x14ac:dyDescent="0.25"/>
    <row r="97" s="172" customFormat="1" x14ac:dyDescent="0.25"/>
    <row r="98" s="172" customFormat="1" x14ac:dyDescent="0.25"/>
    <row r="99" s="172" customFormat="1" x14ac:dyDescent="0.25"/>
    <row r="100" s="172" customFormat="1" x14ac:dyDescent="0.25"/>
    <row r="101" s="172" customFormat="1" x14ac:dyDescent="0.25"/>
    <row r="102" s="172" customFormat="1" x14ac:dyDescent="0.25"/>
    <row r="103" s="172" customFormat="1" x14ac:dyDescent="0.25"/>
    <row r="104" s="172" customFormat="1" x14ac:dyDescent="0.25"/>
    <row r="105" s="172" customFormat="1" x14ac:dyDescent="0.25"/>
    <row r="106" s="172" customFormat="1" x14ac:dyDescent="0.25"/>
    <row r="107" s="172" customFormat="1" x14ac:dyDescent="0.25"/>
    <row r="108" s="172" customFormat="1" x14ac:dyDescent="0.25"/>
    <row r="109" s="172" customFormat="1" x14ac:dyDescent="0.25"/>
    <row r="110" s="172" customFormat="1" x14ac:dyDescent="0.25"/>
    <row r="111" s="172" customFormat="1" x14ac:dyDescent="0.25"/>
    <row r="112" s="172" customFormat="1" x14ac:dyDescent="0.25"/>
    <row r="113" s="172" customFormat="1" x14ac:dyDescent="0.25"/>
    <row r="114" s="172" customFormat="1" x14ac:dyDescent="0.25"/>
    <row r="115" s="172" customFormat="1" x14ac:dyDescent="0.25"/>
    <row r="116" s="172" customFormat="1" x14ac:dyDescent="0.25"/>
    <row r="117" s="172" customFormat="1" x14ac:dyDescent="0.25"/>
    <row r="118" s="172" customFormat="1" x14ac:dyDescent="0.25"/>
    <row r="119" s="172" customFormat="1" x14ac:dyDescent="0.25"/>
    <row r="120" s="172" customFormat="1" x14ac:dyDescent="0.25"/>
    <row r="121" s="172" customFormat="1" x14ac:dyDescent="0.25"/>
    <row r="122" s="172" customFormat="1" x14ac:dyDescent="0.25"/>
    <row r="123" s="172" customFormat="1" x14ac:dyDescent="0.25"/>
    <row r="124" s="172" customFormat="1" x14ac:dyDescent="0.25"/>
    <row r="125" s="172" customFormat="1" x14ac:dyDescent="0.25"/>
    <row r="126" s="172" customFormat="1" x14ac:dyDescent="0.25"/>
    <row r="127" s="172" customFormat="1" x14ac:dyDescent="0.25"/>
    <row r="128" s="172" customFormat="1" x14ac:dyDescent="0.25"/>
    <row r="129" s="172" customFormat="1" x14ac:dyDescent="0.25"/>
    <row r="130" s="172" customFormat="1" x14ac:dyDescent="0.25"/>
    <row r="131" s="172" customFormat="1" x14ac:dyDescent="0.25"/>
    <row r="132" s="172" customFormat="1" x14ac:dyDescent="0.25"/>
    <row r="133" s="172" customFormat="1" x14ac:dyDescent="0.25"/>
    <row r="134" s="172" customFormat="1" x14ac:dyDescent="0.25"/>
    <row r="135" s="172" customFormat="1" x14ac:dyDescent="0.25"/>
    <row r="136" s="172" customFormat="1" x14ac:dyDescent="0.25"/>
    <row r="137" s="172" customFormat="1" x14ac:dyDescent="0.25"/>
    <row r="138" s="172" customFormat="1" x14ac:dyDescent="0.25"/>
    <row r="139" s="172" customFormat="1" x14ac:dyDescent="0.25"/>
    <row r="140" s="172" customFormat="1" x14ac:dyDescent="0.25"/>
    <row r="141" s="172" customFormat="1" x14ac:dyDescent="0.25"/>
    <row r="142" s="172" customFormat="1" x14ac:dyDescent="0.25"/>
    <row r="143" s="172" customFormat="1" x14ac:dyDescent="0.25"/>
    <row r="144" s="172" customFormat="1" x14ac:dyDescent="0.25"/>
    <row r="145" s="172" customFormat="1" x14ac:dyDescent="0.25"/>
    <row r="146" s="172" customFormat="1" x14ac:dyDescent="0.25"/>
    <row r="147" s="172" customFormat="1" x14ac:dyDescent="0.25"/>
    <row r="148" s="172" customFormat="1" x14ac:dyDescent="0.25"/>
    <row r="149" s="172" customFormat="1" x14ac:dyDescent="0.25"/>
    <row r="150" s="172" customFormat="1" x14ac:dyDescent="0.25"/>
    <row r="151" s="172" customFormat="1" x14ac:dyDescent="0.25"/>
    <row r="152" s="172" customFormat="1" x14ac:dyDescent="0.25"/>
    <row r="153" s="172" customFormat="1" x14ac:dyDescent="0.25"/>
    <row r="154" s="172" customFormat="1" x14ac:dyDescent="0.25"/>
    <row r="155" s="172" customFormat="1" x14ac:dyDescent="0.25"/>
    <row r="156" s="172" customFormat="1" x14ac:dyDescent="0.25"/>
    <row r="157" s="172" customFormat="1" x14ac:dyDescent="0.25"/>
    <row r="158" s="172" customFormat="1" x14ac:dyDescent="0.25"/>
    <row r="159" s="172" customFormat="1" x14ac:dyDescent="0.25"/>
    <row r="160" s="172" customFormat="1" x14ac:dyDescent="0.25"/>
    <row r="161" s="172" customFormat="1" x14ac:dyDescent="0.25"/>
    <row r="162" s="172" customFormat="1" x14ac:dyDescent="0.25"/>
    <row r="163" s="172" customFormat="1" x14ac:dyDescent="0.25"/>
    <row r="164" s="172" customFormat="1" x14ac:dyDescent="0.25"/>
    <row r="165" s="172" customFormat="1" x14ac:dyDescent="0.25"/>
    <row r="166" s="172" customFormat="1" x14ac:dyDescent="0.25"/>
    <row r="167" s="172" customFormat="1" x14ac:dyDescent="0.25"/>
    <row r="168" s="172" customFormat="1" x14ac:dyDescent="0.25"/>
    <row r="169" s="172" customFormat="1" x14ac:dyDescent="0.25"/>
    <row r="170" s="172" customFormat="1" x14ac:dyDescent="0.25"/>
    <row r="171" s="172" customFormat="1" x14ac:dyDescent="0.25"/>
    <row r="172" s="172" customFormat="1" x14ac:dyDescent="0.25"/>
    <row r="173" s="172" customFormat="1" x14ac:dyDescent="0.25"/>
    <row r="174" s="172" customFormat="1" x14ac:dyDescent="0.25"/>
    <row r="175" s="172" customFormat="1" x14ac:dyDescent="0.25"/>
    <row r="176" s="172" customFormat="1" x14ac:dyDescent="0.25"/>
    <row r="177" s="172" customFormat="1" x14ac:dyDescent="0.25"/>
    <row r="178" s="172" customFormat="1" x14ac:dyDescent="0.25"/>
    <row r="179" s="172" customFormat="1" x14ac:dyDescent="0.25"/>
    <row r="180" s="172" customFormat="1" x14ac:dyDescent="0.25"/>
    <row r="181" s="172" customFormat="1" x14ac:dyDescent="0.25"/>
    <row r="182" s="172" customFormat="1" x14ac:dyDescent="0.25"/>
    <row r="183" s="172" customFormat="1" x14ac:dyDescent="0.25"/>
    <row r="184" s="172" customFormat="1" x14ac:dyDescent="0.25"/>
    <row r="185" s="172" customFormat="1" x14ac:dyDescent="0.25"/>
    <row r="186" s="172" customFormat="1" x14ac:dyDescent="0.25"/>
    <row r="187" s="172" customFormat="1" x14ac:dyDescent="0.25"/>
    <row r="188" s="172" customFormat="1" x14ac:dyDescent="0.25"/>
    <row r="189" s="172" customFormat="1" x14ac:dyDescent="0.25"/>
    <row r="190" s="172" customFormat="1" x14ac:dyDescent="0.25"/>
    <row r="191" s="172" customFormat="1" x14ac:dyDescent="0.25"/>
    <row r="192" s="172" customFormat="1" x14ac:dyDescent="0.25"/>
    <row r="193" s="172" customFormat="1" x14ac:dyDescent="0.25"/>
    <row r="194" s="172" customFormat="1" x14ac:dyDescent="0.25"/>
    <row r="195" s="172" customFormat="1" x14ac:dyDescent="0.25"/>
    <row r="196" s="172" customFormat="1" x14ac:dyDescent="0.25"/>
    <row r="197" s="172" customFormat="1" x14ac:dyDescent="0.25"/>
    <row r="198" s="172" customFormat="1" x14ac:dyDescent="0.25"/>
    <row r="199" s="172" customFormat="1" x14ac:dyDescent="0.25"/>
    <row r="200" s="172" customFormat="1" x14ac:dyDescent="0.25"/>
    <row r="201" s="172" customFormat="1" x14ac:dyDescent="0.25"/>
    <row r="202" s="172" customFormat="1" x14ac:dyDescent="0.25"/>
    <row r="203" s="172" customFormat="1" x14ac:dyDescent="0.25"/>
    <row r="204" s="172" customFormat="1" x14ac:dyDescent="0.25"/>
    <row r="205" s="172" customFormat="1" x14ac:dyDescent="0.25"/>
    <row r="206" s="172" customFormat="1" x14ac:dyDescent="0.25"/>
    <row r="207" s="172" customFormat="1" x14ac:dyDescent="0.25"/>
    <row r="208" s="172" customFormat="1" x14ac:dyDescent="0.25"/>
    <row r="209" s="172" customFormat="1" x14ac:dyDescent="0.25"/>
    <row r="210" s="172" customFormat="1" x14ac:dyDescent="0.25"/>
    <row r="211" s="172" customFormat="1" x14ac:dyDescent="0.25"/>
    <row r="212" s="172" customFormat="1" x14ac:dyDescent="0.25"/>
    <row r="213" s="172" customFormat="1" x14ac:dyDescent="0.25"/>
    <row r="214" s="172" customFormat="1" x14ac:dyDescent="0.25"/>
    <row r="215" s="172" customFormat="1" x14ac:dyDescent="0.25"/>
    <row r="216" s="172" customFormat="1" x14ac:dyDescent="0.25"/>
    <row r="217" s="172" customFormat="1" x14ac:dyDescent="0.25"/>
    <row r="218" s="172" customFormat="1" x14ac:dyDescent="0.25"/>
    <row r="219" s="172" customFormat="1" x14ac:dyDescent="0.25"/>
    <row r="220" s="172" customFormat="1" x14ac:dyDescent="0.25"/>
    <row r="221" s="172" customFormat="1" x14ac:dyDescent="0.25"/>
    <row r="222" s="172" customFormat="1" x14ac:dyDescent="0.25"/>
    <row r="223" s="172" customFormat="1" x14ac:dyDescent="0.25"/>
    <row r="224" s="172" customFormat="1" x14ac:dyDescent="0.25"/>
    <row r="225" s="172" customFormat="1" x14ac:dyDescent="0.25"/>
    <row r="226" s="172" customFormat="1" x14ac:dyDescent="0.25"/>
    <row r="227" s="172" customFormat="1" x14ac:dyDescent="0.25"/>
    <row r="228" s="172" customFormat="1" x14ac:dyDescent="0.25"/>
    <row r="229" s="172" customFormat="1" x14ac:dyDescent="0.25"/>
    <row r="230" s="172" customFormat="1" x14ac:dyDescent="0.25"/>
    <row r="231" s="172" customFormat="1" x14ac:dyDescent="0.25"/>
    <row r="232" s="172" customFormat="1" x14ac:dyDescent="0.25"/>
    <row r="233" s="172" customFormat="1" x14ac:dyDescent="0.25"/>
    <row r="234" s="172" customFormat="1" x14ac:dyDescent="0.25"/>
    <row r="235" s="172" customFormat="1" x14ac:dyDescent="0.25"/>
    <row r="236" s="172" customFormat="1" x14ac:dyDescent="0.25"/>
    <row r="237" s="172" customFormat="1" x14ac:dyDescent="0.25"/>
    <row r="238" s="172" customFormat="1" x14ac:dyDescent="0.25"/>
    <row r="239" s="172" customFormat="1" x14ac:dyDescent="0.25"/>
    <row r="240" s="172" customFormat="1" x14ac:dyDescent="0.25"/>
    <row r="241" s="172" customFormat="1" x14ac:dyDescent="0.25"/>
    <row r="242" s="172" customFormat="1" x14ac:dyDescent="0.25"/>
    <row r="243" s="172" customFormat="1" x14ac:dyDescent="0.25"/>
    <row r="244" s="172" customFormat="1" x14ac:dyDescent="0.25"/>
    <row r="245" s="172" customFormat="1" x14ac:dyDescent="0.25"/>
    <row r="246" s="172" customFormat="1" x14ac:dyDescent="0.25"/>
    <row r="247" s="172" customFormat="1" x14ac:dyDescent="0.25"/>
    <row r="248" s="172" customFormat="1" x14ac:dyDescent="0.25"/>
    <row r="249" s="172" customFormat="1" x14ac:dyDescent="0.25"/>
    <row r="250" s="172" customFormat="1" x14ac:dyDescent="0.25"/>
    <row r="251" s="172" customFormat="1" x14ac:dyDescent="0.25"/>
    <row r="252" s="172" customFormat="1" x14ac:dyDescent="0.25"/>
    <row r="253" s="172" customFormat="1" x14ac:dyDescent="0.25"/>
    <row r="254" s="172" customFormat="1" x14ac:dyDescent="0.25"/>
    <row r="255" s="172" customFormat="1" x14ac:dyDescent="0.25"/>
    <row r="256" s="172" customFormat="1" x14ac:dyDescent="0.25"/>
    <row r="257" s="172" customFormat="1" x14ac:dyDescent="0.25"/>
    <row r="258" s="172" customFormat="1" x14ac:dyDescent="0.25"/>
    <row r="259" s="172" customFormat="1" x14ac:dyDescent="0.25"/>
    <row r="260" s="172" customFormat="1" x14ac:dyDescent="0.25"/>
    <row r="261" s="172" customFormat="1" x14ac:dyDescent="0.25"/>
    <row r="262" s="172" customFormat="1" x14ac:dyDescent="0.25"/>
    <row r="263" s="172" customFormat="1" x14ac:dyDescent="0.25"/>
    <row r="264" s="172" customFormat="1" x14ac:dyDescent="0.25"/>
    <row r="265" s="172" customFormat="1" x14ac:dyDescent="0.25"/>
    <row r="266" s="172" customFormat="1" x14ac:dyDescent="0.25"/>
    <row r="267" s="172" customFormat="1" x14ac:dyDescent="0.25"/>
    <row r="268" s="172" customFormat="1" x14ac:dyDescent="0.25"/>
    <row r="269" s="172" customFormat="1" x14ac:dyDescent="0.25"/>
    <row r="270" s="172" customFormat="1" x14ac:dyDescent="0.25"/>
    <row r="271" s="172" customFormat="1" x14ac:dyDescent="0.25"/>
    <row r="272" s="172" customFormat="1" x14ac:dyDescent="0.25"/>
    <row r="273" s="172" customFormat="1" x14ac:dyDescent="0.25"/>
    <row r="274" s="172" customFormat="1" x14ac:dyDescent="0.25"/>
    <row r="275" s="172" customFormat="1" x14ac:dyDescent="0.25"/>
    <row r="276" s="172" customFormat="1" x14ac:dyDescent="0.25"/>
    <row r="277" s="172" customFormat="1" x14ac:dyDescent="0.25"/>
    <row r="278" s="172" customFormat="1" x14ac:dyDescent="0.25"/>
    <row r="279" s="172" customFormat="1" x14ac:dyDescent="0.25"/>
    <row r="280" s="172" customFormat="1" x14ac:dyDescent="0.25"/>
    <row r="281" s="172" customFormat="1" x14ac:dyDescent="0.25"/>
    <row r="282" s="172" customFormat="1" x14ac:dyDescent="0.25"/>
    <row r="283" s="172" customFormat="1" x14ac:dyDescent="0.25"/>
    <row r="284" s="172" customFormat="1" x14ac:dyDescent="0.25"/>
    <row r="285" s="172" customFormat="1" x14ac:dyDescent="0.25"/>
    <row r="286" s="172" customFormat="1" x14ac:dyDescent="0.25"/>
    <row r="287" s="172" customFormat="1" x14ac:dyDescent="0.25"/>
    <row r="288" s="172" customFormat="1" x14ac:dyDescent="0.25"/>
    <row r="289" s="172" customFormat="1" x14ac:dyDescent="0.25"/>
    <row r="290" s="172" customFormat="1" x14ac:dyDescent="0.25"/>
    <row r="291" s="172" customFormat="1" x14ac:dyDescent="0.25"/>
    <row r="292" s="172" customFormat="1" x14ac:dyDescent="0.25"/>
    <row r="293" s="172" customFormat="1" x14ac:dyDescent="0.25"/>
    <row r="294" s="172" customFormat="1" x14ac:dyDescent="0.25"/>
    <row r="295" s="172" customFormat="1" x14ac:dyDescent="0.25"/>
    <row r="296" s="172" customFormat="1" x14ac:dyDescent="0.25"/>
    <row r="297" s="172" customFormat="1" x14ac:dyDescent="0.25"/>
    <row r="298" s="172" customFormat="1" x14ac:dyDescent="0.25"/>
    <row r="299" s="172" customFormat="1" x14ac:dyDescent="0.25"/>
    <row r="300" s="172" customFormat="1" x14ac:dyDescent="0.25"/>
    <row r="301" s="172" customFormat="1" x14ac:dyDescent="0.25"/>
    <row r="302" s="172" customFormat="1" x14ac:dyDescent="0.25"/>
    <row r="303" s="172" customFormat="1" x14ac:dyDescent="0.25"/>
    <row r="304" s="172" customFormat="1" x14ac:dyDescent="0.25"/>
    <row r="305" s="172" customFormat="1" x14ac:dyDescent="0.25"/>
    <row r="306" s="172" customFormat="1" x14ac:dyDescent="0.25"/>
    <row r="307" s="172" customFormat="1" x14ac:dyDescent="0.25"/>
    <row r="308" s="172" customFormat="1" x14ac:dyDescent="0.25"/>
    <row r="309" s="172" customFormat="1" x14ac:dyDescent="0.25"/>
    <row r="310" s="172" customFormat="1" x14ac:dyDescent="0.25"/>
    <row r="311" s="172" customFormat="1" x14ac:dyDescent="0.25"/>
    <row r="312" s="172" customFormat="1" x14ac:dyDescent="0.25"/>
    <row r="313" s="172" customFormat="1" x14ac:dyDescent="0.25"/>
    <row r="314" s="172" customFormat="1" x14ac:dyDescent="0.25"/>
    <row r="315" s="172" customFormat="1" x14ac:dyDescent="0.25"/>
    <row r="316" s="172" customFormat="1" x14ac:dyDescent="0.25"/>
    <row r="317" s="172" customFormat="1" x14ac:dyDescent="0.25"/>
    <row r="318" s="172" customFormat="1" x14ac:dyDescent="0.25"/>
    <row r="319" s="172" customFormat="1" x14ac:dyDescent="0.25"/>
    <row r="320" s="172" customFormat="1" x14ac:dyDescent="0.25"/>
    <row r="321" s="172" customFormat="1" x14ac:dyDescent="0.25"/>
    <row r="322" s="172" customFormat="1" x14ac:dyDescent="0.25"/>
    <row r="323" s="172" customFormat="1" x14ac:dyDescent="0.25"/>
    <row r="324" s="172" customFormat="1" x14ac:dyDescent="0.25"/>
    <row r="325" s="172" customFormat="1" x14ac:dyDescent="0.25"/>
    <row r="326" s="172" customFormat="1" x14ac:dyDescent="0.25"/>
    <row r="327" s="172" customFormat="1" x14ac:dyDescent="0.25"/>
    <row r="328" s="172" customFormat="1" x14ac:dyDescent="0.25"/>
    <row r="329" s="172" customFormat="1" x14ac:dyDescent="0.25"/>
    <row r="330" s="172" customFormat="1" x14ac:dyDescent="0.25"/>
    <row r="331" s="172" customFormat="1" x14ac:dyDescent="0.25"/>
    <row r="332" s="172" customFormat="1" x14ac:dyDescent="0.25"/>
    <row r="333" s="172" customFormat="1" x14ac:dyDescent="0.25"/>
    <row r="334" s="172" customFormat="1" x14ac:dyDescent="0.25"/>
    <row r="335" s="172" customFormat="1" x14ac:dyDescent="0.25"/>
    <row r="336" s="172" customFormat="1" x14ac:dyDescent="0.25"/>
    <row r="337" s="172" customFormat="1" x14ac:dyDescent="0.25"/>
    <row r="338" s="172" customFormat="1" x14ac:dyDescent="0.25"/>
    <row r="339" s="172" customFormat="1" x14ac:dyDescent="0.25"/>
    <row r="340" s="172" customFormat="1" x14ac:dyDescent="0.25"/>
    <row r="341" s="172" customFormat="1" x14ac:dyDescent="0.25"/>
    <row r="342" s="172" customFormat="1" x14ac:dyDescent="0.25"/>
    <row r="343" s="172" customFormat="1" x14ac:dyDescent="0.25"/>
    <row r="344" s="172" customFormat="1" x14ac:dyDescent="0.25"/>
    <row r="345" s="172" customFormat="1" x14ac:dyDescent="0.25"/>
    <row r="346" s="172" customFormat="1" x14ac:dyDescent="0.25"/>
    <row r="347" s="172" customFormat="1" x14ac:dyDescent="0.25"/>
    <row r="348" s="172" customFormat="1" x14ac:dyDescent="0.25"/>
    <row r="349" s="172" customFormat="1" x14ac:dyDescent="0.25"/>
    <row r="350" s="172" customFormat="1" x14ac:dyDescent="0.25"/>
    <row r="351" s="172" customFormat="1" x14ac:dyDescent="0.25"/>
    <row r="352" s="172" customFormat="1" x14ac:dyDescent="0.25"/>
    <row r="353" s="172" customFormat="1" x14ac:dyDescent="0.25"/>
    <row r="354" s="172" customFormat="1" x14ac:dyDescent="0.25"/>
    <row r="355" s="172" customFormat="1" x14ac:dyDescent="0.25"/>
    <row r="356" s="172" customFormat="1" x14ac:dyDescent="0.25"/>
    <row r="357" s="172" customFormat="1" x14ac:dyDescent="0.25"/>
    <row r="358" s="172" customFormat="1" x14ac:dyDescent="0.25"/>
    <row r="359" s="172" customFormat="1" x14ac:dyDescent="0.25"/>
    <row r="360" s="172" customFormat="1" x14ac:dyDescent="0.25"/>
    <row r="361" s="172" customFormat="1" x14ac:dyDescent="0.25"/>
    <row r="362" s="172" customFormat="1" x14ac:dyDescent="0.25"/>
    <row r="363" s="172" customFormat="1" x14ac:dyDescent="0.25"/>
    <row r="364" s="172" customFormat="1" x14ac:dyDescent="0.25"/>
    <row r="365" s="172" customFormat="1" x14ac:dyDescent="0.25"/>
    <row r="366" s="172" customFormat="1" x14ac:dyDescent="0.25"/>
    <row r="367" s="172" customFormat="1" x14ac:dyDescent="0.25"/>
    <row r="368" s="172" customFormat="1" x14ac:dyDescent="0.25"/>
    <row r="369" s="172" customFormat="1" x14ac:dyDescent="0.25"/>
    <row r="370" s="172" customFormat="1" x14ac:dyDescent="0.25"/>
    <row r="371" s="172" customFormat="1" x14ac:dyDescent="0.25"/>
    <row r="372" s="172" customFormat="1" x14ac:dyDescent="0.25"/>
    <row r="373" s="172" customFormat="1" x14ac:dyDescent="0.25"/>
    <row r="374" s="172" customFormat="1" x14ac:dyDescent="0.25"/>
    <row r="375" s="172" customFormat="1" x14ac:dyDescent="0.25"/>
    <row r="376" s="172" customFormat="1" x14ac:dyDescent="0.25"/>
    <row r="377" s="172" customFormat="1" x14ac:dyDescent="0.25"/>
    <row r="378" s="172" customFormat="1" x14ac:dyDescent="0.25"/>
    <row r="379" s="172" customFormat="1" x14ac:dyDescent="0.25"/>
    <row r="380" s="172" customFormat="1" x14ac:dyDescent="0.25"/>
    <row r="381" s="172" customFormat="1" x14ac:dyDescent="0.25"/>
    <row r="382" s="172" customFormat="1" x14ac:dyDescent="0.25"/>
    <row r="383" s="172" customFormat="1" x14ac:dyDescent="0.25"/>
    <row r="384" s="172" customFormat="1" x14ac:dyDescent="0.25"/>
    <row r="385" s="172" customFormat="1" x14ac:dyDescent="0.25"/>
    <row r="386" s="172" customFormat="1" x14ac:dyDescent="0.25"/>
    <row r="387" s="172" customFormat="1" x14ac:dyDescent="0.25"/>
    <row r="388" s="172" customFormat="1" x14ac:dyDescent="0.25"/>
    <row r="389" s="172" customFormat="1" x14ac:dyDescent="0.25"/>
    <row r="390" s="172" customFormat="1" x14ac:dyDescent="0.25"/>
    <row r="391" s="172" customFormat="1" x14ac:dyDescent="0.25"/>
    <row r="392" s="172" customFormat="1" x14ac:dyDescent="0.25"/>
    <row r="393" s="172" customFormat="1" x14ac:dyDescent="0.25"/>
    <row r="394" s="172" customFormat="1" x14ac:dyDescent="0.25"/>
    <row r="395" s="172" customFormat="1" x14ac:dyDescent="0.25"/>
    <row r="396" s="172" customFormat="1" x14ac:dyDescent="0.25"/>
    <row r="397" s="172" customFormat="1" x14ac:dyDescent="0.25"/>
    <row r="398" s="172" customFormat="1" x14ac:dyDescent="0.25"/>
    <row r="399" s="172" customFormat="1" x14ac:dyDescent="0.25"/>
    <row r="400" s="172" customFormat="1" x14ac:dyDescent="0.25"/>
    <row r="401" s="172" customFormat="1" x14ac:dyDescent="0.25"/>
    <row r="402" s="172" customFormat="1" x14ac:dyDescent="0.25"/>
    <row r="403" s="172" customFormat="1" x14ac:dyDescent="0.25"/>
    <row r="404" s="172" customFormat="1" x14ac:dyDescent="0.25"/>
    <row r="405" s="172" customFormat="1" x14ac:dyDescent="0.25"/>
    <row r="406" s="172" customFormat="1" x14ac:dyDescent="0.25"/>
    <row r="407" s="172" customFormat="1" x14ac:dyDescent="0.25"/>
    <row r="408" s="172" customFormat="1" x14ac:dyDescent="0.25"/>
    <row r="409" s="172" customFormat="1" x14ac:dyDescent="0.25"/>
    <row r="410" s="172" customFormat="1" x14ac:dyDescent="0.25"/>
    <row r="411" s="172" customFormat="1" x14ac:dyDescent="0.25"/>
    <row r="412" s="172" customFormat="1" x14ac:dyDescent="0.25"/>
    <row r="413" s="172" customFormat="1" x14ac:dyDescent="0.25"/>
    <row r="414" s="172" customFormat="1" x14ac:dyDescent="0.25"/>
    <row r="415" s="172" customFormat="1" x14ac:dyDescent="0.25"/>
    <row r="416" s="172" customFormat="1" x14ac:dyDescent="0.25"/>
    <row r="417" s="172" customFormat="1" x14ac:dyDescent="0.25"/>
    <row r="418" s="172" customFormat="1" x14ac:dyDescent="0.25"/>
    <row r="419" s="172" customFormat="1" x14ac:dyDescent="0.25"/>
    <row r="420" s="172" customFormat="1" x14ac:dyDescent="0.25"/>
    <row r="421" s="172" customFormat="1" x14ac:dyDescent="0.25"/>
    <row r="422" s="172" customFormat="1" x14ac:dyDescent="0.25"/>
    <row r="423" s="172" customFormat="1" x14ac:dyDescent="0.25"/>
    <row r="424" s="172" customFormat="1" x14ac:dyDescent="0.25"/>
    <row r="425" s="172" customFormat="1" x14ac:dyDescent="0.25"/>
    <row r="426" s="172" customFormat="1" x14ac:dyDescent="0.25"/>
    <row r="427" s="172" customFormat="1" x14ac:dyDescent="0.25"/>
    <row r="428" s="172" customFormat="1" x14ac:dyDescent="0.25"/>
    <row r="429" s="172" customFormat="1" x14ac:dyDescent="0.25"/>
    <row r="430" s="172" customFormat="1" x14ac:dyDescent="0.25"/>
    <row r="431" s="172" customFormat="1" x14ac:dyDescent="0.25"/>
    <row r="432" s="172" customFormat="1" x14ac:dyDescent="0.25"/>
    <row r="433" s="172" customFormat="1" x14ac:dyDescent="0.25"/>
    <row r="434" s="172" customFormat="1" x14ac:dyDescent="0.25"/>
    <row r="435" s="172" customFormat="1" x14ac:dyDescent="0.25"/>
    <row r="436" s="172" customFormat="1" x14ac:dyDescent="0.25"/>
    <row r="437" s="172" customFormat="1" x14ac:dyDescent="0.25"/>
    <row r="438" s="172" customFormat="1" x14ac:dyDescent="0.25"/>
    <row r="439" s="172" customFormat="1" x14ac:dyDescent="0.25"/>
    <row r="440" s="172" customFormat="1" x14ac:dyDescent="0.25"/>
    <row r="441" s="172" customFormat="1" x14ac:dyDescent="0.25"/>
    <row r="442" s="172" customFormat="1" x14ac:dyDescent="0.25"/>
    <row r="443" s="172" customFormat="1" x14ac:dyDescent="0.25"/>
    <row r="444" s="172" customFormat="1" x14ac:dyDescent="0.25"/>
    <row r="445" s="172" customFormat="1" x14ac:dyDescent="0.25"/>
    <row r="446" s="172" customFormat="1" x14ac:dyDescent="0.25"/>
    <row r="447" s="172" customFormat="1" x14ac:dyDescent="0.25"/>
    <row r="448" s="172" customFormat="1" x14ac:dyDescent="0.25"/>
    <row r="449" s="172" customFormat="1" x14ac:dyDescent="0.25"/>
    <row r="450" s="172" customFormat="1" x14ac:dyDescent="0.25"/>
    <row r="451" s="172" customFormat="1" x14ac:dyDescent="0.25"/>
    <row r="452" s="172" customFormat="1" x14ac:dyDescent="0.25"/>
    <row r="453" s="172" customFormat="1" x14ac:dyDescent="0.25"/>
    <row r="454" s="172" customFormat="1" x14ac:dyDescent="0.25"/>
    <row r="455" s="172" customFormat="1" x14ac:dyDescent="0.25"/>
    <row r="456" s="172" customFormat="1" x14ac:dyDescent="0.25"/>
    <row r="457" s="172" customFormat="1" x14ac:dyDescent="0.25"/>
    <row r="458" s="172" customFormat="1" x14ac:dyDescent="0.25"/>
    <row r="459" s="172" customFormat="1" x14ac:dyDescent="0.25"/>
    <row r="460" s="172" customFormat="1" x14ac:dyDescent="0.25"/>
    <row r="461" s="172" customFormat="1" x14ac:dyDescent="0.25"/>
    <row r="462" s="172" customFormat="1" x14ac:dyDescent="0.25"/>
    <row r="463" s="172" customFormat="1" x14ac:dyDescent="0.25"/>
    <row r="464" s="172" customFormat="1" x14ac:dyDescent="0.25"/>
    <row r="465" s="172" customFormat="1" x14ac:dyDescent="0.25"/>
    <row r="466" s="172" customFormat="1" x14ac:dyDescent="0.25"/>
    <row r="467" s="172" customFormat="1" x14ac:dyDescent="0.25"/>
    <row r="468" s="172" customFormat="1" x14ac:dyDescent="0.25"/>
    <row r="469" s="172" customFormat="1" x14ac:dyDescent="0.25"/>
    <row r="470" s="172" customFormat="1" x14ac:dyDescent="0.25"/>
    <row r="471" s="172" customFormat="1" x14ac:dyDescent="0.25"/>
    <row r="472" s="172" customFormat="1" x14ac:dyDescent="0.25"/>
    <row r="473" s="172" customFormat="1" x14ac:dyDescent="0.25"/>
    <row r="474" s="172" customFormat="1" x14ac:dyDescent="0.25"/>
    <row r="475" s="172" customFormat="1" x14ac:dyDescent="0.25"/>
    <row r="476" s="172" customFormat="1" x14ac:dyDescent="0.25"/>
    <row r="477" s="172" customFormat="1" x14ac:dyDescent="0.25"/>
    <row r="478" s="172" customFormat="1" x14ac:dyDescent="0.25"/>
    <row r="479" s="172" customFormat="1" x14ac:dyDescent="0.25"/>
    <row r="480" s="172" customFormat="1" x14ac:dyDescent="0.25"/>
    <row r="481" s="172" customFormat="1" x14ac:dyDescent="0.25"/>
    <row r="482" s="172" customFormat="1" x14ac:dyDescent="0.25"/>
    <row r="483" s="172" customFormat="1" x14ac:dyDescent="0.25"/>
    <row r="484" s="172" customFormat="1" x14ac:dyDescent="0.25"/>
    <row r="485" s="172" customFormat="1" x14ac:dyDescent="0.25"/>
    <row r="486" s="172" customFormat="1" x14ac:dyDescent="0.25"/>
    <row r="487" s="172" customFormat="1" x14ac:dyDescent="0.25"/>
    <row r="488" s="172" customFormat="1" x14ac:dyDescent="0.25"/>
    <row r="489" s="172" customFormat="1" x14ac:dyDescent="0.25"/>
    <row r="490" s="172" customFormat="1" x14ac:dyDescent="0.25"/>
    <row r="491" s="172" customFormat="1" x14ac:dyDescent="0.25"/>
    <row r="492" s="172" customFormat="1" x14ac:dyDescent="0.25"/>
    <row r="493" s="172" customFormat="1" x14ac:dyDescent="0.25"/>
    <row r="494" s="172" customFormat="1" x14ac:dyDescent="0.25"/>
    <row r="495" s="172" customFormat="1" x14ac:dyDescent="0.25"/>
    <row r="496" s="172" customFormat="1" x14ac:dyDescent="0.25"/>
    <row r="497" s="172" customFormat="1" x14ac:dyDescent="0.25"/>
    <row r="498" s="172" customFormat="1" x14ac:dyDescent="0.25"/>
    <row r="499" s="172" customFormat="1" x14ac:dyDescent="0.25"/>
    <row r="500" s="172" customFormat="1" x14ac:dyDescent="0.25"/>
    <row r="501" s="172" customFormat="1" x14ac:dyDescent="0.25"/>
    <row r="502" s="172" customFormat="1" x14ac:dyDescent="0.25"/>
    <row r="503" s="172" customFormat="1" x14ac:dyDescent="0.25"/>
    <row r="504" s="172" customFormat="1" x14ac:dyDescent="0.25"/>
    <row r="505" s="172" customFormat="1" x14ac:dyDescent="0.25"/>
    <row r="506" s="172" customFormat="1" x14ac:dyDescent="0.25"/>
    <row r="507" s="172" customFormat="1" x14ac:dyDescent="0.25"/>
    <row r="508" s="172" customFormat="1" x14ac:dyDescent="0.25"/>
    <row r="509" s="172" customFormat="1" x14ac:dyDescent="0.25"/>
    <row r="510" s="172" customFormat="1" x14ac:dyDescent="0.25"/>
    <row r="511" s="172" customFormat="1" x14ac:dyDescent="0.25"/>
    <row r="512" s="172" customFormat="1" x14ac:dyDescent="0.25"/>
    <row r="513" s="172" customFormat="1" x14ac:dyDescent="0.25"/>
    <row r="514" s="172" customFormat="1" x14ac:dyDescent="0.25"/>
    <row r="515" s="172" customFormat="1" x14ac:dyDescent="0.25"/>
    <row r="516" s="172" customFormat="1" x14ac:dyDescent="0.25"/>
    <row r="517" s="172" customFormat="1" x14ac:dyDescent="0.25"/>
    <row r="518" s="172" customFormat="1" x14ac:dyDescent="0.25"/>
    <row r="519" s="172" customFormat="1" x14ac:dyDescent="0.25"/>
    <row r="520" s="172" customFormat="1" x14ac:dyDescent="0.25"/>
    <row r="521" s="172" customFormat="1" x14ac:dyDescent="0.25"/>
    <row r="522" s="172" customFormat="1" x14ac:dyDescent="0.25"/>
    <row r="523" s="172" customFormat="1" x14ac:dyDescent="0.25"/>
    <row r="524" s="172" customFormat="1" x14ac:dyDescent="0.25"/>
    <row r="525" s="172" customFormat="1" x14ac:dyDescent="0.25"/>
    <row r="526" s="172" customFormat="1" x14ac:dyDescent="0.25"/>
    <row r="527" s="172" customFormat="1" x14ac:dyDescent="0.25"/>
    <row r="528" s="172" customFormat="1" x14ac:dyDescent="0.25"/>
    <row r="529" s="172" customFormat="1" x14ac:dyDescent="0.25"/>
    <row r="530" s="172" customFormat="1" x14ac:dyDescent="0.25"/>
    <row r="531" s="172" customFormat="1" x14ac:dyDescent="0.25"/>
    <row r="532" s="172" customFormat="1" x14ac:dyDescent="0.25"/>
    <row r="533" s="172" customFormat="1" x14ac:dyDescent="0.25"/>
    <row r="534" s="172" customFormat="1" x14ac:dyDescent="0.25"/>
    <row r="535" s="172" customFormat="1" x14ac:dyDescent="0.25"/>
    <row r="536" s="172" customFormat="1" x14ac:dyDescent="0.25"/>
    <row r="537" s="172" customFormat="1" x14ac:dyDescent="0.25"/>
    <row r="538" s="172" customFormat="1" x14ac:dyDescent="0.25"/>
    <row r="539" s="172" customFormat="1" x14ac:dyDescent="0.25"/>
    <row r="540" s="172" customFormat="1" x14ac:dyDescent="0.25"/>
    <row r="541" s="172" customFormat="1" x14ac:dyDescent="0.25"/>
    <row r="542" s="172" customFormat="1" x14ac:dyDescent="0.25"/>
    <row r="543" s="172" customFormat="1" x14ac:dyDescent="0.25"/>
    <row r="544" s="172" customFormat="1" x14ac:dyDescent="0.25"/>
    <row r="545" s="172" customFormat="1" x14ac:dyDescent="0.25"/>
    <row r="546" s="172" customFormat="1" x14ac:dyDescent="0.25"/>
    <row r="547" s="172" customFormat="1" x14ac:dyDescent="0.25"/>
    <row r="548" s="172" customFormat="1" x14ac:dyDescent="0.25"/>
    <row r="549" s="172" customFormat="1" x14ac:dyDescent="0.25"/>
    <row r="550" s="172" customFormat="1" x14ac:dyDescent="0.25"/>
    <row r="551" s="172" customFormat="1" x14ac:dyDescent="0.25"/>
    <row r="552" s="172" customFormat="1" x14ac:dyDescent="0.25"/>
    <row r="553" s="172" customFormat="1" x14ac:dyDescent="0.25"/>
    <row r="554" s="172" customFormat="1" x14ac:dyDescent="0.25"/>
    <row r="555" s="172" customFormat="1" x14ac:dyDescent="0.25"/>
    <row r="556" s="172" customFormat="1" x14ac:dyDescent="0.25"/>
    <row r="557" s="172" customFormat="1" x14ac:dyDescent="0.25"/>
    <row r="558" s="172" customFormat="1" x14ac:dyDescent="0.25"/>
    <row r="559" s="172" customFormat="1" x14ac:dyDescent="0.25"/>
    <row r="560" s="172" customFormat="1" x14ac:dyDescent="0.25"/>
    <row r="561" s="172" customFormat="1" x14ac:dyDescent="0.25"/>
    <row r="562" s="172" customFormat="1" x14ac:dyDescent="0.25"/>
    <row r="563" s="172" customFormat="1" x14ac:dyDescent="0.25"/>
    <row r="564" s="172" customFormat="1" x14ac:dyDescent="0.25"/>
    <row r="565" s="172" customFormat="1" x14ac:dyDescent="0.25"/>
    <row r="566" s="172" customFormat="1" x14ac:dyDescent="0.25"/>
    <row r="567" s="172" customFormat="1" x14ac:dyDescent="0.25"/>
    <row r="568" s="172" customFormat="1" x14ac:dyDescent="0.25"/>
    <row r="569" s="172" customFormat="1" x14ac:dyDescent="0.25"/>
    <row r="570" s="172" customFormat="1" x14ac:dyDescent="0.25"/>
    <row r="571" s="172" customFormat="1" x14ac:dyDescent="0.25"/>
    <row r="572" s="172" customFormat="1" x14ac:dyDescent="0.25"/>
    <row r="573" s="172" customFormat="1" x14ac:dyDescent="0.25"/>
    <row r="574" s="172" customFormat="1" x14ac:dyDescent="0.25"/>
    <row r="575" s="172" customFormat="1" x14ac:dyDescent="0.25"/>
    <row r="576" s="172" customFormat="1" x14ac:dyDescent="0.25"/>
    <row r="577" s="172" customFormat="1" x14ac:dyDescent="0.25"/>
    <row r="578" s="172" customFormat="1" x14ac:dyDescent="0.25"/>
    <row r="579" s="172" customFormat="1" x14ac:dyDescent="0.25"/>
    <row r="580" s="172" customFormat="1" x14ac:dyDescent="0.25"/>
    <row r="581" s="172" customFormat="1" x14ac:dyDescent="0.25"/>
    <row r="582" s="172" customFormat="1" x14ac:dyDescent="0.25"/>
    <row r="583" s="172" customFormat="1" x14ac:dyDescent="0.25"/>
    <row r="584" s="172" customFormat="1" x14ac:dyDescent="0.25"/>
    <row r="585" s="172" customFormat="1" x14ac:dyDescent="0.25"/>
    <row r="586" s="172" customFormat="1" x14ac:dyDescent="0.25"/>
    <row r="587" s="172" customFormat="1" x14ac:dyDescent="0.25"/>
    <row r="588" s="172" customFormat="1" x14ac:dyDescent="0.25"/>
    <row r="589" s="172" customFormat="1" x14ac:dyDescent="0.25"/>
    <row r="590" s="172" customFormat="1" x14ac:dyDescent="0.25"/>
    <row r="591" s="172" customFormat="1" x14ac:dyDescent="0.25"/>
    <row r="592" s="172" customFormat="1" x14ac:dyDescent="0.25"/>
    <row r="593" s="172" customFormat="1" x14ac:dyDescent="0.25"/>
    <row r="594" s="172" customFormat="1" x14ac:dyDescent="0.25"/>
    <row r="595" s="172" customFormat="1" x14ac:dyDescent="0.25"/>
    <row r="596" s="172" customFormat="1" x14ac:dyDescent="0.25"/>
    <row r="597" s="172" customFormat="1" x14ac:dyDescent="0.25"/>
    <row r="598" s="172" customFormat="1" x14ac:dyDescent="0.25"/>
    <row r="599" s="172" customFormat="1" x14ac:dyDescent="0.25"/>
    <row r="600" s="172" customFormat="1" x14ac:dyDescent="0.25"/>
    <row r="601" s="172" customFormat="1" x14ac:dyDescent="0.25"/>
    <row r="602" s="172" customFormat="1" x14ac:dyDescent="0.25"/>
    <row r="603" s="172" customFormat="1" x14ac:dyDescent="0.25"/>
    <row r="604" s="172" customFormat="1" x14ac:dyDescent="0.25"/>
    <row r="605" s="172" customFormat="1" x14ac:dyDescent="0.25"/>
    <row r="606" s="172" customFormat="1" x14ac:dyDescent="0.25"/>
    <row r="607" s="172" customFormat="1" x14ac:dyDescent="0.25"/>
    <row r="608" s="172" customFormat="1" x14ac:dyDescent="0.25"/>
    <row r="609" s="172" customFormat="1" x14ac:dyDescent="0.25"/>
    <row r="610" s="172" customFormat="1" x14ac:dyDescent="0.25"/>
    <row r="611" s="172" customFormat="1" x14ac:dyDescent="0.25"/>
    <row r="612" s="172" customFormat="1" x14ac:dyDescent="0.25"/>
    <row r="613" s="172" customFormat="1" x14ac:dyDescent="0.25"/>
    <row r="614" s="172" customFormat="1" x14ac:dyDescent="0.25"/>
    <row r="615" s="172" customFormat="1" x14ac:dyDescent="0.25"/>
    <row r="616" s="172" customFormat="1" x14ac:dyDescent="0.25"/>
    <row r="617" s="172" customFormat="1" x14ac:dyDescent="0.25"/>
    <row r="618" s="172" customFormat="1" x14ac:dyDescent="0.25"/>
    <row r="619" s="172" customFormat="1" x14ac:dyDescent="0.25"/>
    <row r="620" s="172" customFormat="1" x14ac:dyDescent="0.25"/>
    <row r="621" s="172" customFormat="1" x14ac:dyDescent="0.25"/>
    <row r="622" s="172" customFormat="1" x14ac:dyDescent="0.25"/>
    <row r="623" s="172" customFormat="1" x14ac:dyDescent="0.25"/>
    <row r="624" s="172" customFormat="1" x14ac:dyDescent="0.25"/>
    <row r="625" s="172" customFormat="1" x14ac:dyDescent="0.25"/>
    <row r="626" s="172" customFormat="1" x14ac:dyDescent="0.25"/>
    <row r="627" s="172" customFormat="1" x14ac:dyDescent="0.25"/>
    <row r="628" s="172" customFormat="1" x14ac:dyDescent="0.25"/>
    <row r="629" s="172" customFormat="1" x14ac:dyDescent="0.25"/>
    <row r="630" s="172" customFormat="1" x14ac:dyDescent="0.25"/>
    <row r="631" s="172" customFormat="1" x14ac:dyDescent="0.25"/>
    <row r="632" s="172" customFormat="1" x14ac:dyDescent="0.25"/>
    <row r="633" s="172" customFormat="1" x14ac:dyDescent="0.25"/>
    <row r="634" s="172" customFormat="1" x14ac:dyDescent="0.25"/>
    <row r="635" s="172" customFormat="1" x14ac:dyDescent="0.25"/>
    <row r="636" s="172" customFormat="1" x14ac:dyDescent="0.25"/>
    <row r="637" s="172" customFormat="1" x14ac:dyDescent="0.25"/>
    <row r="638" s="172" customFormat="1" x14ac:dyDescent="0.25"/>
    <row r="639" s="172" customFormat="1" x14ac:dyDescent="0.25"/>
    <row r="640" s="172" customFormat="1" x14ac:dyDescent="0.25"/>
    <row r="641" s="172" customFormat="1" x14ac:dyDescent="0.25"/>
    <row r="642" s="172" customFormat="1" x14ac:dyDescent="0.25"/>
    <row r="643" s="172" customFormat="1" x14ac:dyDescent="0.25"/>
    <row r="644" s="172" customFormat="1" x14ac:dyDescent="0.25"/>
    <row r="645" s="172" customFormat="1" x14ac:dyDescent="0.25"/>
    <row r="646" s="172" customFormat="1" x14ac:dyDescent="0.25"/>
    <row r="647" s="172" customFormat="1" x14ac:dyDescent="0.25"/>
    <row r="648" s="172" customFormat="1" x14ac:dyDescent="0.25"/>
    <row r="649" s="172" customFormat="1" x14ac:dyDescent="0.25"/>
    <row r="650" s="172" customFormat="1" x14ac:dyDescent="0.25"/>
    <row r="651" s="172" customFormat="1" x14ac:dyDescent="0.25"/>
    <row r="652" s="172" customFormat="1" x14ac:dyDescent="0.25"/>
    <row r="653" s="172" customFormat="1" x14ac:dyDescent="0.25"/>
    <row r="654" s="172" customFormat="1" x14ac:dyDescent="0.25"/>
    <row r="655" s="172" customFormat="1" x14ac:dyDescent="0.25"/>
    <row r="656" s="172" customFormat="1" x14ac:dyDescent="0.25"/>
    <row r="657" s="172" customFormat="1" x14ac:dyDescent="0.25"/>
    <row r="658" s="172" customFormat="1" x14ac:dyDescent="0.25"/>
    <row r="659" s="172" customFormat="1" x14ac:dyDescent="0.25"/>
    <row r="660" s="172" customFormat="1" x14ac:dyDescent="0.25"/>
  </sheetData>
  <sheetProtection algorithmName="SHA-512" hashValue="U1RdqnkzeFj/JcQ65CalwtH9htgVApvUEY7WJIyH0mctLY+5jK3yTqSVmGwcFj/bgG+mNReK+hhDp/0KfoR5Kg==" saltValue="e1jX4HNEbvuBK5YRZmuS/Q==" spinCount="100000" sheet="1" objects="1" scenarios="1"/>
  <mergeCells count="1">
    <mergeCell ref="A8:C8"/>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A9" sqref="A9"/>
    </sheetView>
  </sheetViews>
  <sheetFormatPr defaultColWidth="8.5703125" defaultRowHeight="15" x14ac:dyDescent="0.25"/>
  <cols>
    <col min="1" max="1" width="19.42578125" style="45" customWidth="1"/>
    <col min="2" max="6" width="20.42578125" style="45" customWidth="1"/>
    <col min="7" max="7" width="21.140625" style="45" customWidth="1"/>
    <col min="8" max="16384" width="8.5703125" style="45"/>
  </cols>
  <sheetData>
    <row r="1" spans="1:7" ht="15.75" thickBot="1" x14ac:dyDescent="0.3"/>
    <row r="2" spans="1:7" x14ac:dyDescent="0.25">
      <c r="B2" s="93" t="str">
        <f>'3.b1 ESSER Expenditures'!B2</f>
        <v>County District Code</v>
      </c>
      <c r="C2" s="108">
        <f>'3.b1 ESSER Expenditures'!C2</f>
        <v>0</v>
      </c>
    </row>
    <row r="3" spans="1:7" x14ac:dyDescent="0.25">
      <c r="B3" s="94" t="str">
        <f>'3.b1 ESSER Expenditures'!B3</f>
        <v>LEA Name</v>
      </c>
      <c r="C3" s="109" t="e">
        <f>'3.b1 ESSER Expenditures'!C3</f>
        <v>#N/A</v>
      </c>
    </row>
    <row r="4" spans="1:7" x14ac:dyDescent="0.25">
      <c r="B4" s="94" t="str">
        <f>'3.b1 ESSER Expenditures'!B4</f>
        <v>DUNS</v>
      </c>
      <c r="C4" s="109" t="e">
        <f>'3.b1 ESSER Expenditures'!C4</f>
        <v>#N/A</v>
      </c>
    </row>
    <row r="5" spans="1:7" ht="15.75" thickBot="1" x14ac:dyDescent="0.3">
      <c r="B5" s="95" t="str">
        <f>'3.b1 ESSER Expenditures'!B5</f>
        <v>UEI</v>
      </c>
      <c r="C5" s="110" t="e">
        <f>'3.b1 ESSER Expenditures'!C5</f>
        <v>#N/A</v>
      </c>
    </row>
    <row r="8" spans="1:7" ht="91.5" customHeight="1" x14ac:dyDescent="0.25">
      <c r="A8" s="52" t="s">
        <v>678</v>
      </c>
      <c r="B8" s="52" t="s">
        <v>679</v>
      </c>
      <c r="C8" s="52" t="s">
        <v>1191</v>
      </c>
      <c r="D8" s="52" t="s">
        <v>680</v>
      </c>
      <c r="E8" s="52" t="s">
        <v>681</v>
      </c>
      <c r="F8" s="52" t="s">
        <v>1230</v>
      </c>
      <c r="G8" s="52" t="s">
        <v>1229</v>
      </c>
    </row>
    <row r="9" spans="1:7" x14ac:dyDescent="0.25">
      <c r="A9" s="55"/>
      <c r="B9" s="55"/>
      <c r="C9" s="55"/>
      <c r="D9" s="55"/>
      <c r="E9" s="55"/>
      <c r="F9" s="55"/>
      <c r="G9" s="55"/>
    </row>
    <row r="10" spans="1:7" x14ac:dyDescent="0.25">
      <c r="A10" s="123"/>
      <c r="B10" s="123"/>
      <c r="C10" s="123"/>
      <c r="D10" s="123"/>
      <c r="E10" s="123"/>
      <c r="F10" s="124"/>
      <c r="G10" s="125"/>
    </row>
    <row r="11" spans="1:7" ht="46.15" customHeight="1" x14ac:dyDescent="0.25">
      <c r="A11" s="252" t="s">
        <v>1322</v>
      </c>
      <c r="B11" s="205"/>
      <c r="C11" s="205"/>
      <c r="D11" s="205"/>
      <c r="E11" s="205"/>
      <c r="F11" s="205"/>
      <c r="G11" s="205"/>
    </row>
  </sheetData>
  <sheetProtection algorithmName="SHA-512" hashValue="XRGY7a9cjCvk5ZMF1r1qdpcDfYyrlHEvNZqz9hH516oNsF7zdAP1+bg9Jyx7PW6oe1/OUK3vnq5GorDgOQ1QUg==" saltValue="EFbJeCw9lG3j8k8ktaix9g==" spinCount="100000" sheet="1" selectLockedCells="1"/>
  <mergeCells count="1">
    <mergeCell ref="A11:G1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6"/>
  <sheetViews>
    <sheetView workbookViewId="0">
      <selection activeCell="A20" sqref="A20"/>
    </sheetView>
  </sheetViews>
  <sheetFormatPr defaultRowHeight="15" x14ac:dyDescent="0.25"/>
  <cols>
    <col min="1" max="1" width="6.28515625" bestFit="1" customWidth="1"/>
    <col min="2" max="2" width="30" style="28" customWidth="1"/>
    <col min="3" max="3" width="9.7109375" bestFit="1" customWidth="1"/>
    <col min="4" max="4" width="16.5703125" bestFit="1" customWidth="1"/>
  </cols>
  <sheetData>
    <row r="1" spans="1:4" x14ac:dyDescent="0.25">
      <c r="A1" s="25" t="s">
        <v>109</v>
      </c>
      <c r="B1" s="26" t="s">
        <v>14</v>
      </c>
      <c r="C1" s="23" t="s">
        <v>663</v>
      </c>
      <c r="D1" s="23" t="s">
        <v>664</v>
      </c>
    </row>
    <row r="2" spans="1:4" x14ac:dyDescent="0.25">
      <c r="A2" s="22">
        <v>1090</v>
      </c>
      <c r="B2" s="27" t="s">
        <v>685</v>
      </c>
      <c r="C2" s="24">
        <v>100654698</v>
      </c>
      <c r="D2" s="24" t="s">
        <v>112</v>
      </c>
    </row>
    <row r="3" spans="1:4" x14ac:dyDescent="0.25">
      <c r="A3" s="22">
        <v>1091</v>
      </c>
      <c r="B3" s="27" t="s">
        <v>686</v>
      </c>
      <c r="C3" s="24">
        <v>39448618</v>
      </c>
      <c r="D3" s="24" t="s">
        <v>349</v>
      </c>
    </row>
    <row r="4" spans="1:4" x14ac:dyDescent="0.25">
      <c r="A4" s="22">
        <v>1092</v>
      </c>
      <c r="B4" s="27" t="s">
        <v>687</v>
      </c>
      <c r="C4" s="24">
        <v>100653757</v>
      </c>
      <c r="D4" s="24" t="s">
        <v>113</v>
      </c>
    </row>
    <row r="5" spans="1:4" x14ac:dyDescent="0.25">
      <c r="A5" s="22">
        <v>2089</v>
      </c>
      <c r="B5" s="27" t="s">
        <v>688</v>
      </c>
      <c r="C5" s="24">
        <v>100041870</v>
      </c>
      <c r="D5" s="24" t="s">
        <v>457</v>
      </c>
    </row>
    <row r="6" spans="1:4" x14ac:dyDescent="0.25">
      <c r="A6" s="22">
        <v>2090</v>
      </c>
      <c r="B6" s="27" t="s">
        <v>18</v>
      </c>
      <c r="C6" s="24">
        <v>100040567</v>
      </c>
      <c r="D6" s="24" t="s">
        <v>130</v>
      </c>
    </row>
    <row r="7" spans="1:4" x14ac:dyDescent="0.25">
      <c r="A7" s="22">
        <v>2097</v>
      </c>
      <c r="B7" s="27" t="s">
        <v>83</v>
      </c>
      <c r="C7" s="24">
        <v>808936053</v>
      </c>
      <c r="D7" s="24" t="s">
        <v>548</v>
      </c>
    </row>
    <row r="8" spans="1:4" x14ac:dyDescent="0.25">
      <c r="A8" s="22">
        <v>3031</v>
      </c>
      <c r="B8" s="27" t="s">
        <v>689</v>
      </c>
      <c r="C8" s="24">
        <v>93804540</v>
      </c>
      <c r="D8" s="24" t="s">
        <v>612</v>
      </c>
    </row>
    <row r="9" spans="1:4" x14ac:dyDescent="0.25">
      <c r="A9" s="22">
        <v>3032</v>
      </c>
      <c r="B9" s="27" t="s">
        <v>690</v>
      </c>
      <c r="C9" s="24">
        <v>10661403</v>
      </c>
      <c r="D9" s="24" t="s">
        <v>540</v>
      </c>
    </row>
    <row r="10" spans="1:4" x14ac:dyDescent="0.25">
      <c r="A10" s="22">
        <v>3033</v>
      </c>
      <c r="B10" s="27" t="s">
        <v>38</v>
      </c>
      <c r="C10" s="24">
        <v>51432110</v>
      </c>
      <c r="D10" s="24" t="s">
        <v>247</v>
      </c>
    </row>
    <row r="11" spans="1:4" x14ac:dyDescent="0.25">
      <c r="A11" s="22">
        <v>4106</v>
      </c>
      <c r="B11" s="27" t="s">
        <v>691</v>
      </c>
      <c r="C11" s="24">
        <v>60564440</v>
      </c>
      <c r="D11" s="24" t="s">
        <v>203</v>
      </c>
    </row>
    <row r="12" spans="1:4" x14ac:dyDescent="0.25">
      <c r="A12" s="22">
        <v>4109</v>
      </c>
      <c r="B12" s="27" t="s">
        <v>105</v>
      </c>
      <c r="C12" s="24">
        <v>606511327</v>
      </c>
      <c r="D12" s="24" t="s">
        <v>631</v>
      </c>
    </row>
    <row r="13" spans="1:4" x14ac:dyDescent="0.25">
      <c r="A13" s="22">
        <v>4110</v>
      </c>
      <c r="B13" s="27" t="s">
        <v>692</v>
      </c>
      <c r="C13" s="24">
        <v>100041680</v>
      </c>
      <c r="D13" s="24" t="s">
        <v>416</v>
      </c>
    </row>
    <row r="14" spans="1:4" x14ac:dyDescent="0.25">
      <c r="A14" s="22">
        <v>5120</v>
      </c>
      <c r="B14" s="27" t="s">
        <v>693</v>
      </c>
      <c r="C14" s="24">
        <v>53518767</v>
      </c>
      <c r="D14" s="24" t="s">
        <v>652</v>
      </c>
    </row>
    <row r="15" spans="1:4" x14ac:dyDescent="0.25">
      <c r="A15" s="22">
        <v>5121</v>
      </c>
      <c r="B15" s="27" t="s">
        <v>694</v>
      </c>
      <c r="C15" s="24">
        <v>39820048</v>
      </c>
      <c r="D15" s="24" t="s">
        <v>581</v>
      </c>
    </row>
    <row r="16" spans="1:4" x14ac:dyDescent="0.25">
      <c r="A16" s="22">
        <v>5122</v>
      </c>
      <c r="B16" s="27" t="s">
        <v>37</v>
      </c>
      <c r="C16" s="24">
        <v>621538784</v>
      </c>
      <c r="D16" s="24" t="s">
        <v>244</v>
      </c>
    </row>
    <row r="17" spans="1:4" x14ac:dyDescent="0.25">
      <c r="A17" s="22">
        <v>5123</v>
      </c>
      <c r="B17" s="27" t="s">
        <v>695</v>
      </c>
      <c r="C17" s="24">
        <v>53191425</v>
      </c>
      <c r="D17" s="24" t="s">
        <v>178</v>
      </c>
    </row>
    <row r="18" spans="1:4" x14ac:dyDescent="0.25">
      <c r="A18" s="22">
        <v>5124</v>
      </c>
      <c r="B18" s="27" t="s">
        <v>696</v>
      </c>
      <c r="C18" s="24">
        <v>33855479</v>
      </c>
      <c r="D18" s="24" t="s">
        <v>518</v>
      </c>
    </row>
    <row r="19" spans="1:4" x14ac:dyDescent="0.25">
      <c r="A19" s="22">
        <v>5127</v>
      </c>
      <c r="B19" s="27" t="s">
        <v>697</v>
      </c>
      <c r="C19" s="24">
        <v>800159571</v>
      </c>
      <c r="D19" s="24" t="s">
        <v>563</v>
      </c>
    </row>
    <row r="20" spans="1:4" x14ac:dyDescent="0.25">
      <c r="A20" s="22">
        <v>5128</v>
      </c>
      <c r="B20" s="27" t="s">
        <v>698</v>
      </c>
      <c r="C20" s="24">
        <v>53393088</v>
      </c>
      <c r="D20" s="24" t="s">
        <v>428</v>
      </c>
    </row>
    <row r="21" spans="1:4" x14ac:dyDescent="0.25">
      <c r="A21" s="22">
        <v>6101</v>
      </c>
      <c r="B21" s="27" t="s">
        <v>699</v>
      </c>
      <c r="C21" s="24">
        <v>53525457</v>
      </c>
      <c r="D21" s="24" t="s">
        <v>376</v>
      </c>
    </row>
    <row r="22" spans="1:4" x14ac:dyDescent="0.25">
      <c r="A22" s="22">
        <v>6103</v>
      </c>
      <c r="B22" s="27" t="s">
        <v>700</v>
      </c>
      <c r="C22" s="24">
        <v>105364074</v>
      </c>
      <c r="D22" s="24" t="s">
        <v>276</v>
      </c>
    </row>
    <row r="23" spans="1:4" x14ac:dyDescent="0.25">
      <c r="A23" s="22">
        <v>6104</v>
      </c>
      <c r="B23" s="27" t="s">
        <v>701</v>
      </c>
      <c r="C23" s="24">
        <v>100041474</v>
      </c>
      <c r="D23" s="24" t="s">
        <v>362</v>
      </c>
    </row>
    <row r="24" spans="1:4" x14ac:dyDescent="0.25">
      <c r="A24" s="22">
        <v>7121</v>
      </c>
      <c r="B24" s="27" t="s">
        <v>59</v>
      </c>
      <c r="C24" s="24">
        <v>100041698</v>
      </c>
      <c r="D24" s="24" t="s">
        <v>418</v>
      </c>
    </row>
    <row r="25" spans="1:4" x14ac:dyDescent="0.25">
      <c r="A25" s="22">
        <v>7122</v>
      </c>
      <c r="B25" s="27" t="s">
        <v>702</v>
      </c>
      <c r="C25" s="24">
        <v>130717440</v>
      </c>
      <c r="D25" s="24" t="s">
        <v>133</v>
      </c>
    </row>
    <row r="26" spans="1:4" x14ac:dyDescent="0.25">
      <c r="A26" s="22">
        <v>7123</v>
      </c>
      <c r="B26" s="27" t="s">
        <v>703</v>
      </c>
      <c r="C26" s="24">
        <v>73070872</v>
      </c>
      <c r="D26" s="24" t="s">
        <v>114</v>
      </c>
    </row>
    <row r="27" spans="1:4" x14ac:dyDescent="0.25">
      <c r="A27" s="22">
        <v>7124</v>
      </c>
      <c r="B27" s="27" t="s">
        <v>704</v>
      </c>
      <c r="C27" s="24">
        <v>69273456</v>
      </c>
      <c r="D27" s="24" t="s">
        <v>528</v>
      </c>
    </row>
    <row r="28" spans="1:4" x14ac:dyDescent="0.25">
      <c r="A28" s="22">
        <v>7125</v>
      </c>
      <c r="B28" s="27" t="s">
        <v>705</v>
      </c>
      <c r="C28" s="24">
        <v>159602861</v>
      </c>
      <c r="D28" s="24" t="s">
        <v>319</v>
      </c>
    </row>
    <row r="29" spans="1:4" x14ac:dyDescent="0.25">
      <c r="A29" s="22">
        <v>7126</v>
      </c>
      <c r="B29" s="27" t="s">
        <v>706</v>
      </c>
      <c r="C29" s="24">
        <v>193007945</v>
      </c>
      <c r="D29" s="24" t="s">
        <v>317</v>
      </c>
    </row>
    <row r="30" spans="1:4" x14ac:dyDescent="0.25">
      <c r="A30" s="22">
        <v>7129</v>
      </c>
      <c r="B30" s="27" t="s">
        <v>707</v>
      </c>
      <c r="C30" s="24">
        <v>100040740</v>
      </c>
      <c r="D30" s="24" t="s">
        <v>164</v>
      </c>
    </row>
    <row r="31" spans="1:4" x14ac:dyDescent="0.25">
      <c r="A31" s="22">
        <v>8106</v>
      </c>
      <c r="B31" s="27" t="s">
        <v>708</v>
      </c>
      <c r="C31" s="24">
        <v>798969353</v>
      </c>
      <c r="D31" s="24" t="s">
        <v>380</v>
      </c>
    </row>
    <row r="32" spans="1:4" x14ac:dyDescent="0.25">
      <c r="A32" s="22">
        <v>8107</v>
      </c>
      <c r="B32" s="27" t="s">
        <v>709</v>
      </c>
      <c r="C32" s="24">
        <v>7840184</v>
      </c>
      <c r="D32" s="24" t="s">
        <v>636</v>
      </c>
    </row>
    <row r="33" spans="1:4" x14ac:dyDescent="0.25">
      <c r="A33" s="22">
        <v>8111</v>
      </c>
      <c r="B33" s="27" t="s">
        <v>710</v>
      </c>
      <c r="C33" s="24">
        <v>100653849</v>
      </c>
      <c r="D33" s="24" t="s">
        <v>199</v>
      </c>
    </row>
    <row r="34" spans="1:4" x14ac:dyDescent="0.25">
      <c r="A34" s="22">
        <v>9077</v>
      </c>
      <c r="B34" s="27" t="s">
        <v>711</v>
      </c>
      <c r="C34" s="24">
        <v>193454352</v>
      </c>
      <c r="D34" s="24" t="s">
        <v>412</v>
      </c>
    </row>
    <row r="35" spans="1:4" x14ac:dyDescent="0.25">
      <c r="A35" s="22">
        <v>9078</v>
      </c>
      <c r="B35" s="27" t="s">
        <v>54</v>
      </c>
      <c r="C35" s="24">
        <v>100654409</v>
      </c>
      <c r="D35" s="24" t="s">
        <v>372</v>
      </c>
    </row>
    <row r="36" spans="1:4" x14ac:dyDescent="0.25">
      <c r="A36" s="22">
        <v>9079</v>
      </c>
      <c r="B36" s="27" t="s">
        <v>712</v>
      </c>
      <c r="C36" s="24">
        <v>2199750</v>
      </c>
      <c r="D36" s="24" t="s">
        <v>662</v>
      </c>
    </row>
    <row r="37" spans="1:4" x14ac:dyDescent="0.25">
      <c r="A37" s="22">
        <v>9080</v>
      </c>
      <c r="B37" s="27" t="s">
        <v>713</v>
      </c>
      <c r="C37" s="24">
        <v>178469409</v>
      </c>
      <c r="D37" s="24" t="s">
        <v>659</v>
      </c>
    </row>
    <row r="38" spans="1:4" x14ac:dyDescent="0.25">
      <c r="A38" s="22">
        <v>10087</v>
      </c>
      <c r="B38" s="27" t="s">
        <v>90</v>
      </c>
      <c r="C38" s="24">
        <v>800490380</v>
      </c>
      <c r="D38" s="24" t="s">
        <v>577</v>
      </c>
    </row>
    <row r="39" spans="1:4" x14ac:dyDescent="0.25">
      <c r="A39" s="22">
        <v>10089</v>
      </c>
      <c r="B39" s="27" t="s">
        <v>714</v>
      </c>
      <c r="C39" s="24">
        <v>830648965</v>
      </c>
      <c r="D39" s="24" t="s">
        <v>290</v>
      </c>
    </row>
    <row r="40" spans="1:4" x14ac:dyDescent="0.25">
      <c r="A40" s="22">
        <v>10090</v>
      </c>
      <c r="B40" s="27" t="s">
        <v>715</v>
      </c>
      <c r="C40" s="24">
        <v>53369005</v>
      </c>
      <c r="D40" s="24" t="s">
        <v>604</v>
      </c>
    </row>
    <row r="41" spans="1:4" x14ac:dyDescent="0.25">
      <c r="A41" s="22">
        <v>10091</v>
      </c>
      <c r="B41" s="27" t="s">
        <v>716</v>
      </c>
      <c r="C41" s="24">
        <v>11998846</v>
      </c>
      <c r="D41" s="24" t="s">
        <v>182</v>
      </c>
    </row>
    <row r="42" spans="1:4" x14ac:dyDescent="0.25">
      <c r="A42" s="22">
        <v>10092</v>
      </c>
      <c r="B42" s="27" t="s">
        <v>717</v>
      </c>
      <c r="C42" s="24">
        <v>11350600</v>
      </c>
      <c r="D42" s="24" t="s">
        <v>296</v>
      </c>
    </row>
    <row r="43" spans="1:4" x14ac:dyDescent="0.25">
      <c r="A43" s="22">
        <v>10093</v>
      </c>
      <c r="B43" s="27" t="s">
        <v>718</v>
      </c>
      <c r="C43" s="24">
        <v>159259035</v>
      </c>
      <c r="D43" s="24" t="s">
        <v>202</v>
      </c>
    </row>
    <row r="44" spans="1:4" x14ac:dyDescent="0.25">
      <c r="A44" s="22">
        <v>11076</v>
      </c>
      <c r="B44" s="27" t="s">
        <v>719</v>
      </c>
      <c r="C44" s="24">
        <v>73035040</v>
      </c>
      <c r="D44" s="24" t="s">
        <v>233</v>
      </c>
    </row>
    <row r="45" spans="1:4" x14ac:dyDescent="0.25">
      <c r="A45" s="22">
        <v>11078</v>
      </c>
      <c r="B45" s="27" t="s">
        <v>720</v>
      </c>
      <c r="C45" s="24">
        <v>807503107</v>
      </c>
      <c r="D45" s="24" t="s">
        <v>419</v>
      </c>
    </row>
    <row r="46" spans="1:4" x14ac:dyDescent="0.25">
      <c r="A46" s="22">
        <v>11079</v>
      </c>
      <c r="B46" s="27" t="s">
        <v>721</v>
      </c>
      <c r="C46" s="24">
        <v>39411277</v>
      </c>
      <c r="D46" s="24" t="s">
        <v>161</v>
      </c>
    </row>
    <row r="47" spans="1:4" x14ac:dyDescent="0.25">
      <c r="A47" s="22">
        <v>11082</v>
      </c>
      <c r="B47" s="27" t="s">
        <v>94</v>
      </c>
      <c r="C47" s="24">
        <v>73023277</v>
      </c>
      <c r="D47" s="24" t="s">
        <v>593</v>
      </c>
    </row>
    <row r="48" spans="1:4" x14ac:dyDescent="0.25">
      <c r="A48" s="22">
        <v>12108</v>
      </c>
      <c r="B48" s="27" t="s">
        <v>722</v>
      </c>
      <c r="C48" s="24">
        <v>789096559</v>
      </c>
      <c r="D48" s="24" t="s">
        <v>441</v>
      </c>
    </row>
    <row r="49" spans="1:4" x14ac:dyDescent="0.25">
      <c r="A49" s="22">
        <v>12109</v>
      </c>
      <c r="B49" s="27" t="s">
        <v>79</v>
      </c>
      <c r="C49" s="24">
        <v>20349650</v>
      </c>
      <c r="D49" s="24" t="s">
        <v>512</v>
      </c>
    </row>
    <row r="50" spans="1:4" x14ac:dyDescent="0.25">
      <c r="A50" s="22">
        <v>12110</v>
      </c>
      <c r="B50" s="27" t="s">
        <v>104</v>
      </c>
      <c r="C50" s="24">
        <v>949875348</v>
      </c>
      <c r="D50" s="24" t="s">
        <v>623</v>
      </c>
    </row>
    <row r="51" spans="1:4" x14ac:dyDescent="0.25">
      <c r="A51" s="22">
        <v>13054</v>
      </c>
      <c r="B51" s="27" t="s">
        <v>23</v>
      </c>
      <c r="C51" s="24">
        <v>179481064</v>
      </c>
      <c r="D51" s="24" t="s">
        <v>155</v>
      </c>
    </row>
    <row r="52" spans="1:4" x14ac:dyDescent="0.25">
      <c r="A52" s="22">
        <v>13055</v>
      </c>
      <c r="B52" s="27" t="s">
        <v>723</v>
      </c>
      <c r="C52" s="24">
        <v>193008158</v>
      </c>
      <c r="D52" s="24" t="s">
        <v>291</v>
      </c>
    </row>
    <row r="53" spans="1:4" x14ac:dyDescent="0.25">
      <c r="A53" s="22">
        <v>13057</v>
      </c>
      <c r="B53" s="27" t="s">
        <v>68</v>
      </c>
      <c r="C53" s="24">
        <v>193008166</v>
      </c>
      <c r="D53" s="24" t="s">
        <v>449</v>
      </c>
    </row>
    <row r="54" spans="1:4" x14ac:dyDescent="0.25">
      <c r="A54" s="22">
        <v>13058</v>
      </c>
      <c r="B54" s="27" t="s">
        <v>33</v>
      </c>
      <c r="C54" s="24">
        <v>193463841</v>
      </c>
      <c r="D54" s="24" t="s">
        <v>209</v>
      </c>
    </row>
    <row r="55" spans="1:4" x14ac:dyDescent="0.25">
      <c r="A55" s="22">
        <v>13059</v>
      </c>
      <c r="B55" s="27" t="s">
        <v>724</v>
      </c>
      <c r="C55" s="24">
        <v>159600758</v>
      </c>
      <c r="D55" s="24" t="s">
        <v>511</v>
      </c>
    </row>
    <row r="56" spans="1:4" x14ac:dyDescent="0.25">
      <c r="A56" s="22">
        <v>13060</v>
      </c>
      <c r="B56" s="27" t="s">
        <v>62</v>
      </c>
      <c r="C56" s="24">
        <v>100041714</v>
      </c>
      <c r="D56" s="24" t="s">
        <v>425</v>
      </c>
    </row>
    <row r="57" spans="1:4" x14ac:dyDescent="0.25">
      <c r="A57" s="22">
        <v>13061</v>
      </c>
      <c r="B57" s="27" t="s">
        <v>725</v>
      </c>
      <c r="C57" s="24">
        <v>928432186</v>
      </c>
      <c r="D57" s="24" t="s">
        <v>154</v>
      </c>
    </row>
    <row r="58" spans="1:4" x14ac:dyDescent="0.25">
      <c r="A58" s="22">
        <v>13062</v>
      </c>
      <c r="B58" s="27" t="s">
        <v>50</v>
      </c>
      <c r="C58" s="24">
        <v>26628396</v>
      </c>
      <c r="D58" s="24" t="s">
        <v>343</v>
      </c>
    </row>
    <row r="59" spans="1:4" x14ac:dyDescent="0.25">
      <c r="A59" s="22">
        <v>14126</v>
      </c>
      <c r="B59" s="27" t="s">
        <v>726</v>
      </c>
      <c r="C59" s="24">
        <v>176850865</v>
      </c>
      <c r="D59" s="24" t="s">
        <v>458</v>
      </c>
    </row>
    <row r="60" spans="1:4" x14ac:dyDescent="0.25">
      <c r="A60" s="22">
        <v>14127</v>
      </c>
      <c r="B60" s="27" t="s">
        <v>727</v>
      </c>
      <c r="C60" s="24">
        <v>835820507</v>
      </c>
      <c r="D60" s="24" t="s">
        <v>445</v>
      </c>
    </row>
    <row r="61" spans="1:4" x14ac:dyDescent="0.25">
      <c r="A61" s="22">
        <v>14129</v>
      </c>
      <c r="B61" s="27" t="s">
        <v>728</v>
      </c>
      <c r="C61" s="24">
        <v>84394311</v>
      </c>
      <c r="D61" s="24" t="s">
        <v>262</v>
      </c>
    </row>
    <row r="62" spans="1:4" x14ac:dyDescent="0.25">
      <c r="A62" s="22">
        <v>14130</v>
      </c>
      <c r="B62" s="27" t="s">
        <v>729</v>
      </c>
      <c r="C62" s="24">
        <v>159262112</v>
      </c>
      <c r="D62" s="24" t="s">
        <v>571</v>
      </c>
    </row>
    <row r="63" spans="1:4" x14ac:dyDescent="0.25">
      <c r="A63" s="22">
        <v>15001</v>
      </c>
      <c r="B63" s="27" t="s">
        <v>730</v>
      </c>
      <c r="C63" s="24">
        <v>100655125</v>
      </c>
      <c r="D63" s="24" t="s">
        <v>600</v>
      </c>
    </row>
    <row r="64" spans="1:4" x14ac:dyDescent="0.25">
      <c r="A64" s="22">
        <v>15002</v>
      </c>
      <c r="B64" s="27" t="s">
        <v>731</v>
      </c>
      <c r="C64" s="24">
        <v>159256510</v>
      </c>
      <c r="D64" s="24" t="s">
        <v>169</v>
      </c>
    </row>
    <row r="65" spans="1:4" x14ac:dyDescent="0.25">
      <c r="A65" s="22">
        <v>15003</v>
      </c>
      <c r="B65" s="27" t="s">
        <v>732</v>
      </c>
      <c r="C65" s="24">
        <v>69604395</v>
      </c>
      <c r="D65" s="24" t="s">
        <v>196</v>
      </c>
    </row>
    <row r="66" spans="1:4" x14ac:dyDescent="0.25">
      <c r="A66" s="22">
        <v>15004</v>
      </c>
      <c r="B66" s="27" t="s">
        <v>733</v>
      </c>
      <c r="C66" s="24">
        <v>31457021</v>
      </c>
      <c r="D66" s="24" t="s">
        <v>390</v>
      </c>
    </row>
    <row r="67" spans="1:4" x14ac:dyDescent="0.25">
      <c r="A67" s="22">
        <v>16090</v>
      </c>
      <c r="B67" s="27" t="s">
        <v>734</v>
      </c>
      <c r="C67" s="24">
        <v>32497794</v>
      </c>
      <c r="D67" s="24" t="s">
        <v>324</v>
      </c>
    </row>
    <row r="68" spans="1:4" x14ac:dyDescent="0.25">
      <c r="A68" s="22">
        <v>16092</v>
      </c>
      <c r="B68" s="27" t="s">
        <v>735</v>
      </c>
      <c r="C68" s="24">
        <v>31552060</v>
      </c>
      <c r="D68" s="24" t="s">
        <v>222</v>
      </c>
    </row>
    <row r="69" spans="1:4" x14ac:dyDescent="0.25">
      <c r="A69" s="22">
        <v>16094</v>
      </c>
      <c r="B69" s="27" t="s">
        <v>736</v>
      </c>
      <c r="C69" s="24">
        <v>193008174</v>
      </c>
      <c r="D69" s="24" t="s">
        <v>478</v>
      </c>
    </row>
    <row r="70" spans="1:4" x14ac:dyDescent="0.25">
      <c r="A70" s="22">
        <v>16096</v>
      </c>
      <c r="B70" s="27" t="s">
        <v>737</v>
      </c>
      <c r="C70" s="24">
        <v>73821928</v>
      </c>
      <c r="D70" s="24" t="s">
        <v>173</v>
      </c>
    </row>
    <row r="71" spans="1:4" x14ac:dyDescent="0.25">
      <c r="A71" s="22">
        <v>16097</v>
      </c>
      <c r="B71" s="27" t="s">
        <v>66</v>
      </c>
      <c r="C71" s="24">
        <v>878023811</v>
      </c>
      <c r="D71" t="s">
        <v>442</v>
      </c>
    </row>
    <row r="72" spans="1:4" x14ac:dyDescent="0.25">
      <c r="A72" s="22">
        <v>17121</v>
      </c>
      <c r="B72" s="27" t="s">
        <v>738</v>
      </c>
      <c r="C72" s="24">
        <v>92849181</v>
      </c>
      <c r="D72" s="24" t="s">
        <v>288</v>
      </c>
    </row>
    <row r="73" spans="1:4" x14ac:dyDescent="0.25">
      <c r="A73" s="22">
        <v>17122</v>
      </c>
      <c r="B73" s="27" t="s">
        <v>102</v>
      </c>
      <c r="C73" s="24">
        <v>44524023</v>
      </c>
      <c r="D73" s="24" t="s">
        <v>618</v>
      </c>
    </row>
    <row r="74" spans="1:4" x14ac:dyDescent="0.25">
      <c r="A74" s="22">
        <v>17124</v>
      </c>
      <c r="B74" s="27" t="s">
        <v>22</v>
      </c>
      <c r="C74" s="24">
        <v>800496262</v>
      </c>
      <c r="D74" s="24" t="s">
        <v>150</v>
      </c>
    </row>
    <row r="75" spans="1:4" x14ac:dyDescent="0.25">
      <c r="A75" s="22">
        <v>17125</v>
      </c>
      <c r="B75" s="27" t="s">
        <v>739</v>
      </c>
      <c r="C75" s="24">
        <v>43401975</v>
      </c>
      <c r="D75" s="24" t="s">
        <v>175</v>
      </c>
    </row>
    <row r="76" spans="1:4" x14ac:dyDescent="0.25">
      <c r="A76" s="22">
        <v>17126</v>
      </c>
      <c r="B76" s="27" t="s">
        <v>740</v>
      </c>
      <c r="C76" s="24">
        <v>178004636</v>
      </c>
      <c r="D76" s="24" t="s">
        <v>455</v>
      </c>
    </row>
    <row r="77" spans="1:4" x14ac:dyDescent="0.25">
      <c r="A77" s="22">
        <v>18047</v>
      </c>
      <c r="B77" s="27" t="s">
        <v>741</v>
      </c>
      <c r="C77" s="24">
        <v>100653971</v>
      </c>
      <c r="D77" s="24" t="s">
        <v>234</v>
      </c>
    </row>
    <row r="78" spans="1:4" x14ac:dyDescent="0.25">
      <c r="A78" s="22">
        <v>18050</v>
      </c>
      <c r="B78" s="27" t="s">
        <v>742</v>
      </c>
      <c r="C78" s="24">
        <v>967817214</v>
      </c>
      <c r="D78" s="24" t="s">
        <v>630</v>
      </c>
    </row>
    <row r="79" spans="1:4" x14ac:dyDescent="0.25">
      <c r="A79" s="22">
        <v>19139</v>
      </c>
      <c r="B79" s="27" t="s">
        <v>743</v>
      </c>
      <c r="C79" s="24">
        <v>44825834</v>
      </c>
      <c r="D79" s="24" t="s">
        <v>123</v>
      </c>
    </row>
    <row r="80" spans="1:4" x14ac:dyDescent="0.25">
      <c r="A80" s="22">
        <v>19140</v>
      </c>
      <c r="B80" s="27" t="s">
        <v>744</v>
      </c>
      <c r="C80" s="24">
        <v>189348584</v>
      </c>
      <c r="D80" s="24" t="s">
        <v>603</v>
      </c>
    </row>
    <row r="81" spans="1:4" x14ac:dyDescent="0.25">
      <c r="A81" s="22">
        <v>19142</v>
      </c>
      <c r="B81" s="27" t="s">
        <v>745</v>
      </c>
      <c r="C81" s="24">
        <v>780451261</v>
      </c>
      <c r="D81" s="24" t="s">
        <v>523</v>
      </c>
    </row>
    <row r="82" spans="1:4" x14ac:dyDescent="0.25">
      <c r="A82" s="22">
        <v>19144</v>
      </c>
      <c r="B82" s="27" t="s">
        <v>746</v>
      </c>
      <c r="C82" s="24">
        <v>84096338</v>
      </c>
      <c r="D82" s="24" t="s">
        <v>564</v>
      </c>
    </row>
    <row r="83" spans="1:4" x14ac:dyDescent="0.25">
      <c r="A83" s="22">
        <v>19147</v>
      </c>
      <c r="B83" s="27" t="s">
        <v>36</v>
      </c>
      <c r="C83" s="24">
        <v>159604503</v>
      </c>
      <c r="D83" s="24" t="s">
        <v>235</v>
      </c>
    </row>
    <row r="84" spans="1:4" x14ac:dyDescent="0.25">
      <c r="A84" s="22">
        <v>19148</v>
      </c>
      <c r="B84" s="27" t="s">
        <v>747</v>
      </c>
      <c r="C84" s="24">
        <v>100041987</v>
      </c>
      <c r="D84" s="24" t="s">
        <v>748</v>
      </c>
    </row>
    <row r="85" spans="1:4" x14ac:dyDescent="0.25">
      <c r="A85" s="22">
        <v>19149</v>
      </c>
      <c r="B85" s="27" t="s">
        <v>749</v>
      </c>
      <c r="C85" s="24">
        <v>82128083</v>
      </c>
      <c r="D85" s="24" t="s">
        <v>297</v>
      </c>
    </row>
    <row r="86" spans="1:4" x14ac:dyDescent="0.25">
      <c r="A86" s="22">
        <v>19150</v>
      </c>
      <c r="B86" s="27" t="s">
        <v>750</v>
      </c>
      <c r="C86" s="24">
        <v>100600568</v>
      </c>
      <c r="D86" s="24" t="s">
        <v>230</v>
      </c>
    </row>
    <row r="87" spans="1:4" x14ac:dyDescent="0.25">
      <c r="A87" s="22">
        <v>19151</v>
      </c>
      <c r="B87" s="27" t="s">
        <v>751</v>
      </c>
      <c r="C87" s="24">
        <v>83122994</v>
      </c>
      <c r="D87" s="24" t="s">
        <v>421</v>
      </c>
    </row>
    <row r="88" spans="1:4" x14ac:dyDescent="0.25">
      <c r="A88" s="22">
        <v>19152</v>
      </c>
      <c r="B88" s="27" t="s">
        <v>752</v>
      </c>
      <c r="C88" s="24">
        <v>73061038</v>
      </c>
      <c r="D88" s="24" t="s">
        <v>137</v>
      </c>
    </row>
    <row r="89" spans="1:4" x14ac:dyDescent="0.25">
      <c r="A89" s="22">
        <v>20001</v>
      </c>
      <c r="B89" s="27" t="s">
        <v>753</v>
      </c>
      <c r="C89" s="24">
        <v>613278258</v>
      </c>
      <c r="D89" s="24" t="s">
        <v>599</v>
      </c>
    </row>
    <row r="90" spans="1:4" x14ac:dyDescent="0.25">
      <c r="A90" s="22">
        <v>20002</v>
      </c>
      <c r="B90" s="27" t="s">
        <v>754</v>
      </c>
      <c r="C90" s="24">
        <v>95045340</v>
      </c>
      <c r="D90" s="24" t="s">
        <v>238</v>
      </c>
    </row>
    <row r="91" spans="1:4" x14ac:dyDescent="0.25">
      <c r="A91" s="22">
        <v>21148</v>
      </c>
      <c r="B91" s="27" t="s">
        <v>755</v>
      </c>
      <c r="C91" s="24">
        <v>159600295</v>
      </c>
      <c r="D91" s="24" t="s">
        <v>474</v>
      </c>
    </row>
    <row r="92" spans="1:4" x14ac:dyDescent="0.25">
      <c r="A92" s="22">
        <v>21149</v>
      </c>
      <c r="B92" s="27" t="s">
        <v>756</v>
      </c>
      <c r="C92" s="24">
        <v>100653781</v>
      </c>
      <c r="D92" s="24" t="s">
        <v>160</v>
      </c>
    </row>
    <row r="93" spans="1:4" x14ac:dyDescent="0.25">
      <c r="A93" s="22">
        <v>21150</v>
      </c>
      <c r="B93" s="27" t="s">
        <v>757</v>
      </c>
      <c r="C93" s="24">
        <v>50124460</v>
      </c>
      <c r="D93" s="24" t="s">
        <v>341</v>
      </c>
    </row>
    <row r="94" spans="1:4" x14ac:dyDescent="0.25">
      <c r="A94" s="22">
        <v>21151</v>
      </c>
      <c r="B94" s="27" t="s">
        <v>758</v>
      </c>
      <c r="C94" s="24">
        <v>50897560</v>
      </c>
      <c r="D94" s="24" t="s">
        <v>545</v>
      </c>
    </row>
    <row r="95" spans="1:4" x14ac:dyDescent="0.25">
      <c r="A95" s="22">
        <v>22088</v>
      </c>
      <c r="B95" s="27" t="s">
        <v>759</v>
      </c>
      <c r="C95" s="24">
        <v>51027563</v>
      </c>
      <c r="D95" s="24" t="s">
        <v>183</v>
      </c>
    </row>
    <row r="96" spans="1:4" x14ac:dyDescent="0.25">
      <c r="A96" s="22">
        <v>22089</v>
      </c>
      <c r="B96" s="27" t="s">
        <v>760</v>
      </c>
      <c r="C96" s="24">
        <v>100041862</v>
      </c>
      <c r="D96" s="24" t="s">
        <v>453</v>
      </c>
    </row>
    <row r="97" spans="1:4" x14ac:dyDescent="0.25">
      <c r="A97" s="22">
        <v>22090</v>
      </c>
      <c r="B97" s="27" t="s">
        <v>761</v>
      </c>
      <c r="C97" s="24">
        <v>800482908</v>
      </c>
      <c r="D97" s="24" t="s">
        <v>582</v>
      </c>
    </row>
    <row r="98" spans="1:4" x14ac:dyDescent="0.25">
      <c r="A98" s="22">
        <v>22091</v>
      </c>
      <c r="B98" s="27" t="s">
        <v>762</v>
      </c>
      <c r="C98" s="24">
        <v>100338839</v>
      </c>
      <c r="D98" s="24" t="s">
        <v>140</v>
      </c>
    </row>
    <row r="99" spans="1:4" x14ac:dyDescent="0.25">
      <c r="A99" s="22">
        <v>22092</v>
      </c>
      <c r="B99" s="27" t="s">
        <v>763</v>
      </c>
      <c r="C99" s="24">
        <v>51027837</v>
      </c>
      <c r="D99" s="24" t="s">
        <v>195</v>
      </c>
    </row>
    <row r="100" spans="1:4" x14ac:dyDescent="0.25">
      <c r="A100" s="22">
        <v>22093</v>
      </c>
      <c r="B100" s="27" t="s">
        <v>764</v>
      </c>
      <c r="C100" s="24">
        <v>827167615</v>
      </c>
      <c r="D100" s="24" t="s">
        <v>491</v>
      </c>
    </row>
    <row r="101" spans="1:4" x14ac:dyDescent="0.25">
      <c r="A101" s="22">
        <v>22094</v>
      </c>
      <c r="B101" s="27" t="s">
        <v>765</v>
      </c>
      <c r="C101" s="24">
        <v>793706818</v>
      </c>
      <c r="D101" s="24" t="s">
        <v>585</v>
      </c>
    </row>
    <row r="102" spans="1:4" x14ac:dyDescent="0.25">
      <c r="A102" s="22">
        <v>23101</v>
      </c>
      <c r="B102" s="27" t="s">
        <v>766</v>
      </c>
      <c r="C102" s="24">
        <v>53911004</v>
      </c>
      <c r="D102" s="24" t="s">
        <v>190</v>
      </c>
    </row>
    <row r="103" spans="1:4" x14ac:dyDescent="0.25">
      <c r="A103" s="22">
        <v>24086</v>
      </c>
      <c r="B103" s="27" t="s">
        <v>767</v>
      </c>
      <c r="C103" s="24">
        <v>53504858</v>
      </c>
      <c r="D103" s="24" t="s">
        <v>338</v>
      </c>
    </row>
    <row r="104" spans="1:4" x14ac:dyDescent="0.25">
      <c r="A104" s="22">
        <v>24087</v>
      </c>
      <c r="B104" s="27" t="s">
        <v>768</v>
      </c>
      <c r="C104" s="24">
        <v>100042258</v>
      </c>
      <c r="D104" s="24" t="s">
        <v>570</v>
      </c>
    </row>
    <row r="105" spans="1:4" x14ac:dyDescent="0.25">
      <c r="A105" s="22">
        <v>24089</v>
      </c>
      <c r="B105" s="27" t="s">
        <v>769</v>
      </c>
      <c r="C105" s="24">
        <v>30707731</v>
      </c>
      <c r="D105" s="24" t="s">
        <v>243</v>
      </c>
    </row>
    <row r="106" spans="1:4" x14ac:dyDescent="0.25">
      <c r="A106" s="22">
        <v>24090</v>
      </c>
      <c r="B106" s="27" t="s">
        <v>770</v>
      </c>
      <c r="C106" s="24">
        <v>131575961</v>
      </c>
      <c r="D106" s="24" t="s">
        <v>377</v>
      </c>
    </row>
    <row r="107" spans="1:4" x14ac:dyDescent="0.25">
      <c r="A107" s="22">
        <v>24091</v>
      </c>
      <c r="B107" s="27" t="s">
        <v>63</v>
      </c>
      <c r="C107" s="24">
        <v>969870062</v>
      </c>
      <c r="D107" s="24" t="s">
        <v>426</v>
      </c>
    </row>
    <row r="108" spans="1:4" x14ac:dyDescent="0.25">
      <c r="A108" s="22">
        <v>24093</v>
      </c>
      <c r="B108" s="27" t="s">
        <v>771</v>
      </c>
      <c r="C108" s="24">
        <v>10654168</v>
      </c>
      <c r="D108" s="24" t="s">
        <v>461</v>
      </c>
    </row>
    <row r="109" spans="1:4" x14ac:dyDescent="0.25">
      <c r="A109" s="22">
        <v>25001</v>
      </c>
      <c r="B109" s="27" t="s">
        <v>772</v>
      </c>
      <c r="C109" s="24">
        <v>100040807</v>
      </c>
      <c r="D109" s="24" t="s">
        <v>170</v>
      </c>
    </row>
    <row r="110" spans="1:4" x14ac:dyDescent="0.25">
      <c r="A110" s="22">
        <v>25002</v>
      </c>
      <c r="B110" s="27" t="s">
        <v>53</v>
      </c>
      <c r="C110" s="24">
        <v>800506367</v>
      </c>
      <c r="D110" s="24" t="s">
        <v>365</v>
      </c>
    </row>
    <row r="111" spans="1:4" x14ac:dyDescent="0.25">
      <c r="A111" s="22">
        <v>25003</v>
      </c>
      <c r="B111" s="27" t="s">
        <v>773</v>
      </c>
      <c r="C111" s="24">
        <v>76279827</v>
      </c>
      <c r="D111" s="24" t="s">
        <v>198</v>
      </c>
    </row>
    <row r="112" spans="1:4" x14ac:dyDescent="0.25">
      <c r="A112" s="22">
        <v>26001</v>
      </c>
      <c r="B112" s="27" t="s">
        <v>774</v>
      </c>
      <c r="C112" s="24">
        <v>100042126</v>
      </c>
      <c r="D112" s="24" t="s">
        <v>200</v>
      </c>
    </row>
    <row r="113" spans="1:4" x14ac:dyDescent="0.25">
      <c r="A113" s="22">
        <v>26002</v>
      </c>
      <c r="B113" s="27" t="s">
        <v>775</v>
      </c>
      <c r="C113" s="24">
        <v>611668278</v>
      </c>
      <c r="D113" s="24" t="s">
        <v>143</v>
      </c>
    </row>
    <row r="114" spans="1:4" x14ac:dyDescent="0.25">
      <c r="A114" s="22">
        <v>26005</v>
      </c>
      <c r="B114" s="27" t="s">
        <v>776</v>
      </c>
      <c r="C114" s="24">
        <v>800490216</v>
      </c>
      <c r="D114" s="24" t="s">
        <v>201</v>
      </c>
    </row>
    <row r="115" spans="1:4" x14ac:dyDescent="0.25">
      <c r="A115" s="22">
        <v>26006</v>
      </c>
      <c r="B115" s="27" t="s">
        <v>777</v>
      </c>
      <c r="C115" s="24">
        <v>70342183</v>
      </c>
      <c r="D115" s="24" t="s">
        <v>328</v>
      </c>
    </row>
    <row r="116" spans="1:4" x14ac:dyDescent="0.25">
      <c r="A116" s="22">
        <v>27055</v>
      </c>
      <c r="B116" s="27" t="s">
        <v>20</v>
      </c>
      <c r="C116" s="24">
        <v>189348659</v>
      </c>
      <c r="D116" s="24" t="s">
        <v>142</v>
      </c>
    </row>
    <row r="117" spans="1:4" x14ac:dyDescent="0.25">
      <c r="A117" s="22">
        <v>27056</v>
      </c>
      <c r="B117" s="27" t="s">
        <v>32</v>
      </c>
      <c r="C117" s="24">
        <v>100040732</v>
      </c>
      <c r="D117" s="24" t="s">
        <v>206</v>
      </c>
    </row>
    <row r="118" spans="1:4" x14ac:dyDescent="0.25">
      <c r="A118" s="22">
        <v>27057</v>
      </c>
      <c r="B118" s="27" t="s">
        <v>778</v>
      </c>
      <c r="C118" s="24">
        <v>100654870</v>
      </c>
      <c r="D118" s="24" t="s">
        <v>515</v>
      </c>
    </row>
    <row r="119" spans="1:4" x14ac:dyDescent="0.25">
      <c r="A119" s="22">
        <v>27058</v>
      </c>
      <c r="B119" s="27" t="s">
        <v>779</v>
      </c>
      <c r="C119" s="24">
        <v>100654755</v>
      </c>
      <c r="D119" s="24" t="s">
        <v>490</v>
      </c>
    </row>
    <row r="120" spans="1:4" x14ac:dyDescent="0.25">
      <c r="A120" s="22">
        <v>27059</v>
      </c>
      <c r="B120" s="27" t="s">
        <v>780</v>
      </c>
      <c r="C120" s="24">
        <v>89383061</v>
      </c>
      <c r="D120" s="24" t="s">
        <v>505</v>
      </c>
    </row>
    <row r="121" spans="1:4" x14ac:dyDescent="0.25">
      <c r="A121" s="22">
        <v>27061</v>
      </c>
      <c r="B121" s="27" t="s">
        <v>781</v>
      </c>
      <c r="C121" s="24">
        <v>92994276</v>
      </c>
      <c r="D121" s="24" t="s">
        <v>149</v>
      </c>
    </row>
    <row r="122" spans="1:4" x14ac:dyDescent="0.25">
      <c r="A122" s="22">
        <v>28101</v>
      </c>
      <c r="B122" s="27" t="s">
        <v>782</v>
      </c>
      <c r="C122" s="24">
        <v>184206076</v>
      </c>
      <c r="D122" s="24" t="s">
        <v>212</v>
      </c>
    </row>
    <row r="123" spans="1:4" x14ac:dyDescent="0.25">
      <c r="A123" s="22">
        <v>28102</v>
      </c>
      <c r="B123" s="27" t="s">
        <v>783</v>
      </c>
      <c r="C123" s="24">
        <v>9400243</v>
      </c>
      <c r="D123" s="24" t="s">
        <v>213</v>
      </c>
    </row>
    <row r="124" spans="1:4" x14ac:dyDescent="0.25">
      <c r="A124" s="22">
        <v>28103</v>
      </c>
      <c r="B124" s="27" t="s">
        <v>784</v>
      </c>
      <c r="C124" s="24">
        <v>100655109</v>
      </c>
      <c r="D124" s="24" t="s">
        <v>597</v>
      </c>
    </row>
    <row r="125" spans="1:4" x14ac:dyDescent="0.25">
      <c r="A125" s="22">
        <v>29001</v>
      </c>
      <c r="B125" s="27" t="s">
        <v>785</v>
      </c>
      <c r="C125" s="24">
        <v>184206100</v>
      </c>
      <c r="D125" s="24" t="s">
        <v>384</v>
      </c>
    </row>
    <row r="126" spans="1:4" x14ac:dyDescent="0.25">
      <c r="A126" s="22">
        <v>29002</v>
      </c>
      <c r="B126" s="27" t="s">
        <v>786</v>
      </c>
      <c r="C126" s="24">
        <v>12928545</v>
      </c>
      <c r="D126" s="24" t="s">
        <v>217</v>
      </c>
    </row>
    <row r="127" spans="1:4" x14ac:dyDescent="0.25">
      <c r="A127" s="22">
        <v>29003</v>
      </c>
      <c r="B127" s="27" t="s">
        <v>787</v>
      </c>
      <c r="C127" s="24">
        <v>100654003</v>
      </c>
      <c r="D127" s="24" t="s">
        <v>241</v>
      </c>
    </row>
    <row r="128" spans="1:4" x14ac:dyDescent="0.25">
      <c r="A128" s="22">
        <v>29004</v>
      </c>
      <c r="B128" s="27" t="s">
        <v>788</v>
      </c>
      <c r="C128" s="24">
        <v>100041219</v>
      </c>
      <c r="D128" s="24" t="s">
        <v>284</v>
      </c>
    </row>
    <row r="129" spans="1:4" x14ac:dyDescent="0.25">
      <c r="A129" s="22">
        <v>30093</v>
      </c>
      <c r="B129" s="27" t="s">
        <v>789</v>
      </c>
      <c r="C129" s="24">
        <v>88702303</v>
      </c>
      <c r="D129" s="24" t="s">
        <v>218</v>
      </c>
    </row>
    <row r="130" spans="1:4" x14ac:dyDescent="0.25">
      <c r="A130" s="22">
        <v>31116</v>
      </c>
      <c r="B130" s="27" t="s">
        <v>790</v>
      </c>
      <c r="C130" s="24">
        <v>39408351</v>
      </c>
      <c r="D130" s="24" t="s">
        <v>496</v>
      </c>
    </row>
    <row r="131" spans="1:4" x14ac:dyDescent="0.25">
      <c r="A131" s="22">
        <v>31117</v>
      </c>
      <c r="B131" s="27" t="s">
        <v>791</v>
      </c>
      <c r="C131" s="24">
        <v>189348691</v>
      </c>
      <c r="D131" s="24" t="s">
        <v>658</v>
      </c>
    </row>
    <row r="132" spans="1:4" x14ac:dyDescent="0.25">
      <c r="A132" s="22">
        <v>31118</v>
      </c>
      <c r="B132" s="27" t="s">
        <v>792</v>
      </c>
      <c r="C132" s="24">
        <v>83123760</v>
      </c>
      <c r="D132" s="24" t="s">
        <v>459</v>
      </c>
    </row>
    <row r="133" spans="1:4" x14ac:dyDescent="0.25">
      <c r="A133" s="22">
        <v>31121</v>
      </c>
      <c r="B133" s="27" t="s">
        <v>793</v>
      </c>
      <c r="C133" s="24">
        <v>89297774</v>
      </c>
      <c r="D133" s="24" t="s">
        <v>265</v>
      </c>
    </row>
    <row r="134" spans="1:4" x14ac:dyDescent="0.25">
      <c r="A134" s="22">
        <v>31122</v>
      </c>
      <c r="B134" s="27" t="s">
        <v>794</v>
      </c>
      <c r="C134" s="24">
        <v>622135630</v>
      </c>
      <c r="D134" s="24" t="s">
        <v>621</v>
      </c>
    </row>
    <row r="135" spans="1:4" x14ac:dyDescent="0.25">
      <c r="A135" s="22">
        <v>32054</v>
      </c>
      <c r="B135" s="27" t="s">
        <v>75</v>
      </c>
      <c r="C135" s="24">
        <v>193008497</v>
      </c>
      <c r="D135" s="24" t="s">
        <v>488</v>
      </c>
    </row>
    <row r="136" spans="1:4" x14ac:dyDescent="0.25">
      <c r="A136" s="22">
        <v>32055</v>
      </c>
      <c r="B136" s="27" t="s">
        <v>795</v>
      </c>
      <c r="C136" s="24">
        <v>28018331</v>
      </c>
      <c r="D136" s="24" t="s">
        <v>410</v>
      </c>
    </row>
    <row r="137" spans="1:4" x14ac:dyDescent="0.25">
      <c r="A137" s="22">
        <v>32056</v>
      </c>
      <c r="B137" s="27" t="s">
        <v>796</v>
      </c>
      <c r="C137" s="24">
        <v>100655182</v>
      </c>
      <c r="D137" s="24" t="s">
        <v>625</v>
      </c>
    </row>
    <row r="138" spans="1:4" x14ac:dyDescent="0.25">
      <c r="A138" s="22">
        <v>32058</v>
      </c>
      <c r="B138" s="27" t="s">
        <v>96</v>
      </c>
      <c r="C138" s="24">
        <v>100655117</v>
      </c>
      <c r="D138" s="24" t="s">
        <v>598</v>
      </c>
    </row>
    <row r="139" spans="1:4" x14ac:dyDescent="0.25">
      <c r="A139" s="22">
        <v>33090</v>
      </c>
      <c r="B139" s="27" t="s">
        <v>797</v>
      </c>
      <c r="C139" s="24">
        <v>29257706</v>
      </c>
      <c r="D139" s="24" t="s">
        <v>544</v>
      </c>
    </row>
    <row r="140" spans="1:4" x14ac:dyDescent="0.25">
      <c r="A140" s="22">
        <v>33091</v>
      </c>
      <c r="B140" s="27" t="s">
        <v>798</v>
      </c>
      <c r="C140" s="24">
        <v>100654706</v>
      </c>
      <c r="D140" s="24" t="s">
        <v>477</v>
      </c>
    </row>
    <row r="141" spans="1:4" x14ac:dyDescent="0.25">
      <c r="A141" s="22">
        <v>33092</v>
      </c>
      <c r="B141" s="27" t="s">
        <v>799</v>
      </c>
      <c r="C141" s="24">
        <v>800490430</v>
      </c>
      <c r="D141" s="24" t="s">
        <v>282</v>
      </c>
    </row>
    <row r="142" spans="1:4" x14ac:dyDescent="0.25">
      <c r="A142" s="22">
        <v>33093</v>
      </c>
      <c r="B142" s="27" t="s">
        <v>800</v>
      </c>
      <c r="C142" s="24">
        <v>36043347</v>
      </c>
      <c r="D142" s="24" t="s">
        <v>223</v>
      </c>
    </row>
    <row r="143" spans="1:4" x14ac:dyDescent="0.25">
      <c r="A143" s="22">
        <v>33094</v>
      </c>
      <c r="B143" s="27" t="s">
        <v>801</v>
      </c>
      <c r="C143" s="24">
        <v>184206118</v>
      </c>
      <c r="D143" s="24" t="s">
        <v>469</v>
      </c>
    </row>
    <row r="144" spans="1:4" x14ac:dyDescent="0.25">
      <c r="A144" s="22">
        <v>34121</v>
      </c>
      <c r="B144" s="27" t="s">
        <v>802</v>
      </c>
      <c r="C144" s="24">
        <v>43009562</v>
      </c>
      <c r="D144" s="24" t="s">
        <v>567</v>
      </c>
    </row>
    <row r="145" spans="1:4" x14ac:dyDescent="0.25">
      <c r="A145" s="22">
        <v>34122</v>
      </c>
      <c r="B145" s="27" t="s">
        <v>76</v>
      </c>
      <c r="C145" s="24">
        <v>193008562</v>
      </c>
      <c r="D145" s="24" t="s">
        <v>506</v>
      </c>
    </row>
    <row r="146" spans="1:4" x14ac:dyDescent="0.25">
      <c r="A146" s="22">
        <v>34124</v>
      </c>
      <c r="B146" s="27" t="s">
        <v>803</v>
      </c>
      <c r="C146" s="24">
        <v>956898043</v>
      </c>
      <c r="D146" s="24" t="s">
        <v>129</v>
      </c>
    </row>
    <row r="147" spans="1:4" x14ac:dyDescent="0.25">
      <c r="A147" s="22">
        <v>35092</v>
      </c>
      <c r="B147" s="27" t="s">
        <v>804</v>
      </c>
      <c r="C147" s="24">
        <v>79908521</v>
      </c>
      <c r="D147" s="24" t="s">
        <v>394</v>
      </c>
    </row>
    <row r="148" spans="1:4" x14ac:dyDescent="0.25">
      <c r="A148" s="22">
        <v>35093</v>
      </c>
      <c r="B148" s="27" t="s">
        <v>805</v>
      </c>
      <c r="C148" s="24">
        <v>184206142</v>
      </c>
      <c r="D148" s="24" t="s">
        <v>171</v>
      </c>
    </row>
    <row r="149" spans="1:4" x14ac:dyDescent="0.25">
      <c r="A149" s="22">
        <v>35094</v>
      </c>
      <c r="B149" s="27" t="s">
        <v>806</v>
      </c>
      <c r="C149" s="24">
        <v>159263755</v>
      </c>
      <c r="D149" s="24" t="s">
        <v>310</v>
      </c>
    </row>
    <row r="150" spans="1:4" x14ac:dyDescent="0.25">
      <c r="A150" s="22">
        <v>35097</v>
      </c>
      <c r="B150" s="27" t="s">
        <v>807</v>
      </c>
      <c r="C150" s="24">
        <v>45082070</v>
      </c>
      <c r="D150" s="24" t="s">
        <v>192</v>
      </c>
    </row>
    <row r="151" spans="1:4" x14ac:dyDescent="0.25">
      <c r="A151" s="22">
        <v>35098</v>
      </c>
      <c r="B151" s="27" t="s">
        <v>808</v>
      </c>
      <c r="C151" s="24">
        <v>193008596</v>
      </c>
      <c r="D151" s="24" t="s">
        <v>557</v>
      </c>
    </row>
    <row r="152" spans="1:4" x14ac:dyDescent="0.25">
      <c r="A152" s="22">
        <v>35099</v>
      </c>
      <c r="B152" s="27" t="s">
        <v>91</v>
      </c>
      <c r="C152" s="24">
        <v>193008604</v>
      </c>
      <c r="D152" s="24" t="s">
        <v>579</v>
      </c>
    </row>
    <row r="153" spans="1:4" x14ac:dyDescent="0.25">
      <c r="A153" s="22">
        <v>35102</v>
      </c>
      <c r="B153" s="27" t="s">
        <v>809</v>
      </c>
      <c r="C153" s="24">
        <v>126025121</v>
      </c>
      <c r="D153" s="24" t="s">
        <v>340</v>
      </c>
    </row>
    <row r="154" spans="1:4" x14ac:dyDescent="0.25">
      <c r="A154" s="22">
        <v>36123</v>
      </c>
      <c r="B154" s="27" t="s">
        <v>39</v>
      </c>
      <c r="C154" s="24">
        <v>79777561</v>
      </c>
      <c r="D154" s="24" t="s">
        <v>258</v>
      </c>
    </row>
    <row r="155" spans="1:4" x14ac:dyDescent="0.25">
      <c r="A155" s="22">
        <v>36126</v>
      </c>
      <c r="B155" s="27" t="s">
        <v>810</v>
      </c>
      <c r="C155" s="24">
        <v>70333877</v>
      </c>
      <c r="D155" s="24" t="s">
        <v>415</v>
      </c>
    </row>
    <row r="156" spans="1:4" x14ac:dyDescent="0.25">
      <c r="A156" s="22">
        <v>36131</v>
      </c>
      <c r="B156" s="27" t="s">
        <v>811</v>
      </c>
      <c r="C156" s="24">
        <v>97940761</v>
      </c>
      <c r="D156" s="24" t="s">
        <v>624</v>
      </c>
    </row>
    <row r="157" spans="1:4" x14ac:dyDescent="0.25">
      <c r="A157" s="22">
        <v>36133</v>
      </c>
      <c r="B157" s="27" t="s">
        <v>812</v>
      </c>
      <c r="C157" s="24">
        <v>100654466</v>
      </c>
      <c r="D157" s="24" t="s">
        <v>387</v>
      </c>
    </row>
    <row r="158" spans="1:4" x14ac:dyDescent="0.25">
      <c r="A158" s="22">
        <v>36134</v>
      </c>
      <c r="B158" s="27" t="s">
        <v>92</v>
      </c>
      <c r="C158" s="24">
        <v>100989339</v>
      </c>
      <c r="D158" s="24" t="s">
        <v>586</v>
      </c>
    </row>
    <row r="159" spans="1:4" x14ac:dyDescent="0.25">
      <c r="A159" s="22">
        <v>36135</v>
      </c>
      <c r="B159" s="27" t="s">
        <v>813</v>
      </c>
      <c r="C159" s="24">
        <v>193008653</v>
      </c>
      <c r="D159" s="24" t="s">
        <v>602</v>
      </c>
    </row>
    <row r="160" spans="1:4" x14ac:dyDescent="0.25">
      <c r="A160" s="22">
        <v>36136</v>
      </c>
      <c r="B160" s="27" t="s">
        <v>814</v>
      </c>
      <c r="C160" s="24">
        <v>40112989</v>
      </c>
      <c r="D160" s="24" t="s">
        <v>590</v>
      </c>
    </row>
    <row r="161" spans="1:4" x14ac:dyDescent="0.25">
      <c r="A161" s="22">
        <v>36137</v>
      </c>
      <c r="B161" s="27" t="s">
        <v>97</v>
      </c>
      <c r="C161" s="24">
        <v>838185585</v>
      </c>
      <c r="D161" s="24" t="s">
        <v>606</v>
      </c>
    </row>
    <row r="162" spans="1:4" x14ac:dyDescent="0.25">
      <c r="A162" s="22">
        <v>36138</v>
      </c>
      <c r="B162" s="27" t="s">
        <v>67</v>
      </c>
      <c r="C162" s="24">
        <v>782640643</v>
      </c>
      <c r="D162" s="24" t="s">
        <v>447</v>
      </c>
    </row>
    <row r="163" spans="1:4" x14ac:dyDescent="0.25">
      <c r="A163" s="22">
        <v>36139</v>
      </c>
      <c r="B163" s="27" t="s">
        <v>815</v>
      </c>
      <c r="C163" s="24">
        <v>86825700</v>
      </c>
      <c r="D163" s="24" t="s">
        <v>637</v>
      </c>
    </row>
    <row r="164" spans="1:4" x14ac:dyDescent="0.25">
      <c r="A164" s="22">
        <v>37037</v>
      </c>
      <c r="B164" s="27" t="s">
        <v>816</v>
      </c>
      <c r="C164" s="24">
        <v>63713812</v>
      </c>
      <c r="D164" s="24" t="s">
        <v>268</v>
      </c>
    </row>
    <row r="165" spans="1:4" x14ac:dyDescent="0.25">
      <c r="A165" s="22">
        <v>37039</v>
      </c>
      <c r="B165" s="27" t="s">
        <v>40</v>
      </c>
      <c r="C165" s="24">
        <v>800490224</v>
      </c>
      <c r="D165" s="24" t="s">
        <v>267</v>
      </c>
    </row>
    <row r="166" spans="1:4" x14ac:dyDescent="0.25">
      <c r="A166" s="22">
        <v>38044</v>
      </c>
      <c r="B166" s="27" t="s">
        <v>817</v>
      </c>
      <c r="C166" s="24">
        <v>100041391</v>
      </c>
      <c r="D166" s="24" t="s">
        <v>342</v>
      </c>
    </row>
    <row r="167" spans="1:4" x14ac:dyDescent="0.25">
      <c r="A167" s="22">
        <v>38045</v>
      </c>
      <c r="B167" s="27" t="s">
        <v>818</v>
      </c>
      <c r="C167" s="24">
        <v>100349190</v>
      </c>
      <c r="D167" s="24" t="s">
        <v>595</v>
      </c>
    </row>
    <row r="168" spans="1:4" x14ac:dyDescent="0.25">
      <c r="A168" s="22">
        <v>38046</v>
      </c>
      <c r="B168" s="27" t="s">
        <v>819</v>
      </c>
      <c r="C168" s="24">
        <v>100040518</v>
      </c>
      <c r="D168" s="24" t="s">
        <v>117</v>
      </c>
    </row>
    <row r="169" spans="1:4" x14ac:dyDescent="0.25">
      <c r="A169" s="22">
        <v>39133</v>
      </c>
      <c r="B169" s="27" t="s">
        <v>820</v>
      </c>
      <c r="C169" s="24">
        <v>91355891</v>
      </c>
      <c r="D169" s="24" t="s">
        <v>653</v>
      </c>
    </row>
    <row r="170" spans="1:4" x14ac:dyDescent="0.25">
      <c r="A170" s="22">
        <v>39134</v>
      </c>
      <c r="B170" s="27" t="s">
        <v>821</v>
      </c>
      <c r="C170" s="24">
        <v>100042068</v>
      </c>
      <c r="D170" s="24" t="s">
        <v>527</v>
      </c>
    </row>
    <row r="171" spans="1:4" x14ac:dyDescent="0.25">
      <c r="A171" s="22">
        <v>39135</v>
      </c>
      <c r="B171" s="27" t="s">
        <v>822</v>
      </c>
      <c r="C171" s="24">
        <v>100040542</v>
      </c>
      <c r="D171" s="24" t="s">
        <v>124</v>
      </c>
    </row>
    <row r="172" spans="1:4" x14ac:dyDescent="0.25">
      <c r="A172" s="22">
        <v>39136</v>
      </c>
      <c r="B172" s="27" t="s">
        <v>106</v>
      </c>
      <c r="C172" s="24">
        <v>176672335</v>
      </c>
      <c r="D172" s="24" t="s">
        <v>633</v>
      </c>
    </row>
    <row r="173" spans="1:4" x14ac:dyDescent="0.25">
      <c r="A173" s="22">
        <v>39137</v>
      </c>
      <c r="B173" s="27" t="s">
        <v>823</v>
      </c>
      <c r="C173" s="24">
        <v>93807840</v>
      </c>
      <c r="D173" s="24" t="s">
        <v>601</v>
      </c>
    </row>
    <row r="174" spans="1:4" x14ac:dyDescent="0.25">
      <c r="A174" s="22">
        <v>39139</v>
      </c>
      <c r="B174" s="27" t="s">
        <v>824</v>
      </c>
      <c r="C174" s="24">
        <v>125134999</v>
      </c>
      <c r="D174" s="24" t="s">
        <v>385</v>
      </c>
    </row>
    <row r="175" spans="1:4" x14ac:dyDescent="0.25">
      <c r="A175" s="22">
        <v>39141</v>
      </c>
      <c r="B175" s="27" t="s">
        <v>825</v>
      </c>
      <c r="C175" s="24">
        <v>83120477</v>
      </c>
      <c r="D175" s="24" t="s">
        <v>587</v>
      </c>
    </row>
    <row r="176" spans="1:4" x14ac:dyDescent="0.25">
      <c r="A176" s="22">
        <v>39142</v>
      </c>
      <c r="B176" s="27" t="s">
        <v>826</v>
      </c>
      <c r="C176" s="24">
        <v>53025805</v>
      </c>
      <c r="D176" s="24" t="s">
        <v>245</v>
      </c>
    </row>
    <row r="177" spans="1:4" x14ac:dyDescent="0.25">
      <c r="A177" s="22">
        <v>40100</v>
      </c>
      <c r="B177" s="27" t="s">
        <v>827</v>
      </c>
      <c r="C177" s="24">
        <v>53590980</v>
      </c>
      <c r="D177" s="24" t="s">
        <v>286</v>
      </c>
    </row>
    <row r="178" spans="1:4" x14ac:dyDescent="0.25">
      <c r="A178" s="22">
        <v>40101</v>
      </c>
      <c r="B178" s="27" t="s">
        <v>828</v>
      </c>
      <c r="C178" s="24">
        <v>53556965</v>
      </c>
      <c r="D178" s="24" t="s">
        <v>584</v>
      </c>
    </row>
    <row r="179" spans="1:4" x14ac:dyDescent="0.25">
      <c r="A179" s="22">
        <v>40103</v>
      </c>
      <c r="B179" s="27" t="s">
        <v>78</v>
      </c>
      <c r="C179" s="24">
        <v>100654177</v>
      </c>
      <c r="D179" s="24" t="s">
        <v>510</v>
      </c>
    </row>
    <row r="180" spans="1:4" x14ac:dyDescent="0.25">
      <c r="A180" s="22">
        <v>40104</v>
      </c>
      <c r="B180" s="27" t="s">
        <v>829</v>
      </c>
      <c r="C180" s="24">
        <v>65359549</v>
      </c>
      <c r="D180" s="24" t="s">
        <v>364</v>
      </c>
    </row>
    <row r="181" spans="1:4" x14ac:dyDescent="0.25">
      <c r="A181" s="22">
        <v>40107</v>
      </c>
      <c r="B181" s="27" t="s">
        <v>830</v>
      </c>
      <c r="C181" s="24">
        <v>96749635</v>
      </c>
      <c r="D181" s="24" t="s">
        <v>620</v>
      </c>
    </row>
    <row r="182" spans="1:4" x14ac:dyDescent="0.25">
      <c r="A182" s="22">
        <v>41001</v>
      </c>
      <c r="B182" s="27" t="s">
        <v>25</v>
      </c>
      <c r="C182" s="24">
        <v>102496056</v>
      </c>
      <c r="D182" s="24" t="s">
        <v>166</v>
      </c>
    </row>
    <row r="183" spans="1:4" x14ac:dyDescent="0.25">
      <c r="A183" s="22">
        <v>41002</v>
      </c>
      <c r="B183" s="27" t="s">
        <v>831</v>
      </c>
      <c r="C183" s="24">
        <v>53907143</v>
      </c>
      <c r="D183" s="24" t="s">
        <v>572</v>
      </c>
    </row>
    <row r="184" spans="1:4" x14ac:dyDescent="0.25">
      <c r="A184" s="22">
        <v>41003</v>
      </c>
      <c r="B184" s="27" t="s">
        <v>832</v>
      </c>
      <c r="C184" s="24">
        <v>168819084</v>
      </c>
      <c r="D184" s="24" t="s">
        <v>460</v>
      </c>
    </row>
    <row r="185" spans="1:4" x14ac:dyDescent="0.25">
      <c r="A185" s="22">
        <v>41004</v>
      </c>
      <c r="B185" s="27" t="s">
        <v>833</v>
      </c>
      <c r="C185" s="24">
        <v>788967610</v>
      </c>
      <c r="D185" s="24" t="s">
        <v>273</v>
      </c>
    </row>
    <row r="186" spans="1:4" x14ac:dyDescent="0.25">
      <c r="A186" s="22">
        <v>41005</v>
      </c>
      <c r="B186" s="27" t="s">
        <v>834</v>
      </c>
      <c r="C186" s="24">
        <v>100654920</v>
      </c>
      <c r="D186" s="24" t="s">
        <v>534</v>
      </c>
    </row>
    <row r="187" spans="1:4" x14ac:dyDescent="0.25">
      <c r="A187" s="22">
        <v>42111</v>
      </c>
      <c r="B187" s="27" t="s">
        <v>835</v>
      </c>
      <c r="C187" s="24">
        <v>100350305</v>
      </c>
      <c r="D187" s="24" t="s">
        <v>302</v>
      </c>
    </row>
    <row r="188" spans="1:4" x14ac:dyDescent="0.25">
      <c r="A188" s="22">
        <v>42113</v>
      </c>
      <c r="B188" s="27" t="s">
        <v>88</v>
      </c>
      <c r="C188" s="24">
        <v>800496478</v>
      </c>
      <c r="D188" s="24" t="s">
        <v>560</v>
      </c>
    </row>
    <row r="189" spans="1:4" x14ac:dyDescent="0.25">
      <c r="A189" s="22">
        <v>42117</v>
      </c>
      <c r="B189" s="27" t="s">
        <v>836</v>
      </c>
      <c r="C189" s="24">
        <v>52599933</v>
      </c>
      <c r="D189" s="24" t="s">
        <v>167</v>
      </c>
    </row>
    <row r="190" spans="1:4" x14ac:dyDescent="0.25">
      <c r="A190" s="22">
        <v>42118</v>
      </c>
      <c r="B190" s="27" t="s">
        <v>837</v>
      </c>
      <c r="C190" s="24">
        <v>193465283</v>
      </c>
      <c r="D190" s="24" t="s">
        <v>370</v>
      </c>
    </row>
    <row r="191" spans="1:4" x14ac:dyDescent="0.25">
      <c r="A191" s="22">
        <v>42119</v>
      </c>
      <c r="B191" s="27" t="s">
        <v>35</v>
      </c>
      <c r="C191" s="24">
        <v>184206316</v>
      </c>
      <c r="D191" s="24" t="s">
        <v>219</v>
      </c>
    </row>
    <row r="192" spans="1:4" x14ac:dyDescent="0.25">
      <c r="A192" s="22">
        <v>42121</v>
      </c>
      <c r="B192" s="27" t="s">
        <v>65</v>
      </c>
      <c r="C192" s="24">
        <v>966921256</v>
      </c>
      <c r="D192" s="24" t="s">
        <v>433</v>
      </c>
    </row>
    <row r="193" spans="1:4" x14ac:dyDescent="0.25">
      <c r="A193" s="22">
        <v>42124</v>
      </c>
      <c r="B193" s="27" t="s">
        <v>838</v>
      </c>
      <c r="C193" s="24">
        <v>82126855</v>
      </c>
      <c r="D193" s="24" t="s">
        <v>197</v>
      </c>
    </row>
    <row r="194" spans="1:4" x14ac:dyDescent="0.25">
      <c r="A194" s="22">
        <v>43001</v>
      </c>
      <c r="B194" s="27" t="s">
        <v>839</v>
      </c>
      <c r="C194" s="24">
        <v>123684136</v>
      </c>
      <c r="D194" s="24" t="s">
        <v>305</v>
      </c>
    </row>
    <row r="195" spans="1:4" x14ac:dyDescent="0.25">
      <c r="A195" s="22">
        <v>43002</v>
      </c>
      <c r="B195" s="27" t="s">
        <v>840</v>
      </c>
      <c r="C195" s="24">
        <v>8007395</v>
      </c>
      <c r="D195" s="24" t="s">
        <v>651</v>
      </c>
    </row>
    <row r="196" spans="1:4" x14ac:dyDescent="0.25">
      <c r="A196" s="22">
        <v>43003</v>
      </c>
      <c r="B196" s="27" t="s">
        <v>841</v>
      </c>
      <c r="C196" s="24">
        <v>147294631</v>
      </c>
      <c r="D196" s="24" t="s">
        <v>639</v>
      </c>
    </row>
    <row r="197" spans="1:4" x14ac:dyDescent="0.25">
      <c r="A197" s="22">
        <v>43004</v>
      </c>
      <c r="B197" s="27" t="s">
        <v>842</v>
      </c>
      <c r="C197" s="24">
        <v>100776129</v>
      </c>
      <c r="D197" s="24" t="s">
        <v>303</v>
      </c>
    </row>
    <row r="198" spans="1:4" x14ac:dyDescent="0.25">
      <c r="A198" s="22">
        <v>44078</v>
      </c>
      <c r="B198" s="27" t="s">
        <v>34</v>
      </c>
      <c r="C198" s="24">
        <v>800524063</v>
      </c>
      <c r="D198" s="24" t="s">
        <v>210</v>
      </c>
    </row>
    <row r="199" spans="1:4" x14ac:dyDescent="0.25">
      <c r="A199" s="22">
        <v>44083</v>
      </c>
      <c r="B199" s="27" t="s">
        <v>843</v>
      </c>
      <c r="C199" s="24">
        <v>193465309</v>
      </c>
      <c r="D199" s="24" t="s">
        <v>436</v>
      </c>
    </row>
    <row r="200" spans="1:4" x14ac:dyDescent="0.25">
      <c r="A200" s="22">
        <v>44084</v>
      </c>
      <c r="B200" s="27" t="s">
        <v>844</v>
      </c>
      <c r="C200" s="24">
        <v>835820531</v>
      </c>
      <c r="D200" s="24" t="s">
        <v>573</v>
      </c>
    </row>
    <row r="201" spans="1:4" x14ac:dyDescent="0.25">
      <c r="A201" s="22">
        <v>45076</v>
      </c>
      <c r="B201" s="27" t="s">
        <v>845</v>
      </c>
      <c r="C201" s="24">
        <v>100041839</v>
      </c>
      <c r="D201" s="24" t="s">
        <v>446</v>
      </c>
    </row>
    <row r="202" spans="1:4" x14ac:dyDescent="0.25">
      <c r="A202" s="22">
        <v>45077</v>
      </c>
      <c r="B202" s="27" t="s">
        <v>846</v>
      </c>
      <c r="C202" s="24">
        <v>97941421</v>
      </c>
      <c r="D202" s="24" t="s">
        <v>250</v>
      </c>
    </row>
    <row r="203" spans="1:4" x14ac:dyDescent="0.25">
      <c r="A203" s="22">
        <v>45078</v>
      </c>
      <c r="B203" s="27" t="s">
        <v>847</v>
      </c>
      <c r="C203" s="24">
        <v>125812248</v>
      </c>
      <c r="D203" s="24" t="s">
        <v>274</v>
      </c>
    </row>
    <row r="204" spans="1:4" x14ac:dyDescent="0.25">
      <c r="A204" s="22">
        <v>46128</v>
      </c>
      <c r="B204" s="27" t="s">
        <v>848</v>
      </c>
      <c r="C204" s="24">
        <v>100041334</v>
      </c>
      <c r="D204" s="24" t="s">
        <v>316</v>
      </c>
    </row>
    <row r="205" spans="1:4" x14ac:dyDescent="0.25">
      <c r="A205" s="22">
        <v>46130</v>
      </c>
      <c r="B205" s="27" t="s">
        <v>849</v>
      </c>
      <c r="C205" s="24">
        <v>184633451</v>
      </c>
      <c r="D205" s="24" t="s">
        <v>438</v>
      </c>
    </row>
    <row r="206" spans="1:4" x14ac:dyDescent="0.25">
      <c r="A206" s="22">
        <v>46131</v>
      </c>
      <c r="B206" s="27" t="s">
        <v>850</v>
      </c>
      <c r="C206" s="24">
        <v>130482107</v>
      </c>
      <c r="D206" s="24" t="s">
        <v>654</v>
      </c>
    </row>
    <row r="207" spans="1:4" x14ac:dyDescent="0.25">
      <c r="A207" s="22">
        <v>46132</v>
      </c>
      <c r="B207" s="27" t="s">
        <v>82</v>
      </c>
      <c r="C207" s="24">
        <v>829471130</v>
      </c>
      <c r="D207" s="24" t="s">
        <v>529</v>
      </c>
    </row>
    <row r="208" spans="1:4" x14ac:dyDescent="0.25">
      <c r="A208" s="22">
        <v>46134</v>
      </c>
      <c r="B208" s="27" t="s">
        <v>851</v>
      </c>
      <c r="C208" s="24">
        <v>39448519</v>
      </c>
      <c r="D208" s="24" t="s">
        <v>646</v>
      </c>
    </row>
    <row r="209" spans="1:4" x14ac:dyDescent="0.25">
      <c r="A209" s="22">
        <v>46135</v>
      </c>
      <c r="B209" s="27" t="s">
        <v>852</v>
      </c>
      <c r="C209" s="24">
        <v>876254025</v>
      </c>
      <c r="D209" s="24" t="s">
        <v>275</v>
      </c>
    </row>
    <row r="210" spans="1:4" x14ac:dyDescent="0.25">
      <c r="A210" s="22">
        <v>46137</v>
      </c>
      <c r="B210" s="27" t="s">
        <v>853</v>
      </c>
      <c r="C210" s="24">
        <v>21507892</v>
      </c>
      <c r="D210" s="24" t="s">
        <v>333</v>
      </c>
    </row>
    <row r="211" spans="1:4" x14ac:dyDescent="0.25">
      <c r="A211" s="22">
        <v>46140</v>
      </c>
      <c r="B211" s="27" t="s">
        <v>854</v>
      </c>
      <c r="C211" s="24">
        <v>193294428</v>
      </c>
      <c r="D211" s="24" t="s">
        <v>248</v>
      </c>
    </row>
    <row r="212" spans="1:4" x14ac:dyDescent="0.25">
      <c r="A212" s="22">
        <v>47060</v>
      </c>
      <c r="B212" s="27" t="s">
        <v>855</v>
      </c>
      <c r="C212" s="24">
        <v>175632082</v>
      </c>
      <c r="D212" s="24" t="s">
        <v>574</v>
      </c>
    </row>
    <row r="213" spans="1:4" x14ac:dyDescent="0.25">
      <c r="A213" s="22">
        <v>47062</v>
      </c>
      <c r="B213" s="27" t="s">
        <v>856</v>
      </c>
      <c r="C213" s="24">
        <v>25108499</v>
      </c>
      <c r="D213" s="24" t="s">
        <v>122</v>
      </c>
    </row>
    <row r="214" spans="1:4" x14ac:dyDescent="0.25">
      <c r="A214" s="22">
        <v>47064</v>
      </c>
      <c r="B214" s="27" t="s">
        <v>857</v>
      </c>
      <c r="C214" s="24">
        <v>932941420</v>
      </c>
      <c r="D214" s="24" t="s">
        <v>136</v>
      </c>
    </row>
    <row r="215" spans="1:4" x14ac:dyDescent="0.25">
      <c r="A215" s="22">
        <v>47065</v>
      </c>
      <c r="B215" s="27" t="s">
        <v>858</v>
      </c>
      <c r="C215" s="24">
        <v>193293917</v>
      </c>
      <c r="D215" s="24" t="s">
        <v>323</v>
      </c>
    </row>
    <row r="216" spans="1:4" x14ac:dyDescent="0.25">
      <c r="A216" s="22">
        <v>48066</v>
      </c>
      <c r="B216" s="27" t="s">
        <v>859</v>
      </c>
      <c r="C216" s="24">
        <v>67949750</v>
      </c>
      <c r="D216" s="24" t="s">
        <v>255</v>
      </c>
    </row>
    <row r="217" spans="1:4" x14ac:dyDescent="0.25">
      <c r="A217" s="22">
        <v>48068</v>
      </c>
      <c r="B217" s="27" t="s">
        <v>860</v>
      </c>
      <c r="C217" s="24">
        <v>86047743</v>
      </c>
      <c r="D217" s="24" t="s">
        <v>146</v>
      </c>
    </row>
    <row r="218" spans="1:4" x14ac:dyDescent="0.25">
      <c r="A218" s="22">
        <v>48069</v>
      </c>
      <c r="B218" s="27" t="s">
        <v>861</v>
      </c>
      <c r="C218" s="24">
        <v>93921302</v>
      </c>
      <c r="D218" s="24" t="s">
        <v>278</v>
      </c>
    </row>
    <row r="219" spans="1:4" x14ac:dyDescent="0.25">
      <c r="A219" s="22">
        <v>48070</v>
      </c>
      <c r="B219" s="27" t="s">
        <v>862</v>
      </c>
      <c r="C219" s="24">
        <v>780571910</v>
      </c>
      <c r="D219" s="24" t="s">
        <v>476</v>
      </c>
    </row>
    <row r="220" spans="1:4" x14ac:dyDescent="0.25">
      <c r="A220" s="22">
        <v>48071</v>
      </c>
      <c r="B220" s="27" t="s">
        <v>863</v>
      </c>
      <c r="C220" s="24">
        <v>80693591</v>
      </c>
      <c r="D220" s="24" t="s">
        <v>369</v>
      </c>
    </row>
    <row r="221" spans="1:4" x14ac:dyDescent="0.25">
      <c r="A221" s="22">
        <v>48072</v>
      </c>
      <c r="B221" s="27" t="s">
        <v>864</v>
      </c>
      <c r="C221" s="24">
        <v>67947507</v>
      </c>
      <c r="D221" s="24" t="s">
        <v>304</v>
      </c>
    </row>
    <row r="222" spans="1:4" x14ac:dyDescent="0.25">
      <c r="A222" s="22">
        <v>48073</v>
      </c>
      <c r="B222" s="27" t="s">
        <v>865</v>
      </c>
      <c r="C222" s="24">
        <v>150952505</v>
      </c>
      <c r="D222" s="24" t="s">
        <v>524</v>
      </c>
    </row>
    <row r="223" spans="1:4" x14ac:dyDescent="0.25">
      <c r="A223" s="22">
        <v>48074</v>
      </c>
      <c r="B223" s="27" t="s">
        <v>866</v>
      </c>
      <c r="C223" s="24">
        <v>67947267</v>
      </c>
      <c r="D223" s="24" t="s">
        <v>279</v>
      </c>
    </row>
    <row r="224" spans="1:4" x14ac:dyDescent="0.25">
      <c r="A224" s="22">
        <v>48075</v>
      </c>
      <c r="B224" s="27" t="s">
        <v>867</v>
      </c>
      <c r="C224" s="24">
        <v>28228088</v>
      </c>
      <c r="D224" s="24" t="s">
        <v>386</v>
      </c>
    </row>
    <row r="225" spans="1:4" x14ac:dyDescent="0.25">
      <c r="A225" s="22">
        <v>48077</v>
      </c>
      <c r="B225" s="27" t="s">
        <v>868</v>
      </c>
      <c r="C225" s="24">
        <v>76260082</v>
      </c>
      <c r="D225" s="24" t="s">
        <v>322</v>
      </c>
    </row>
    <row r="226" spans="1:4" x14ac:dyDescent="0.25">
      <c r="A226" s="22">
        <v>48078</v>
      </c>
      <c r="B226" s="27" t="s">
        <v>47</v>
      </c>
      <c r="C226" s="24">
        <v>43667385</v>
      </c>
      <c r="D226" s="24" t="s">
        <v>335</v>
      </c>
    </row>
    <row r="227" spans="1:4" x14ac:dyDescent="0.25">
      <c r="A227" s="22">
        <v>48080</v>
      </c>
      <c r="B227" s="27" t="s">
        <v>869</v>
      </c>
      <c r="C227" s="24">
        <v>76280866</v>
      </c>
      <c r="D227" s="24" t="s">
        <v>179</v>
      </c>
    </row>
    <row r="228" spans="1:4" x14ac:dyDescent="0.25">
      <c r="A228" s="22">
        <v>48901</v>
      </c>
      <c r="B228" s="27" t="s">
        <v>870</v>
      </c>
      <c r="C228" s="24">
        <v>800506516</v>
      </c>
      <c r="D228" s="24" t="s">
        <v>626</v>
      </c>
    </row>
    <row r="229" spans="1:4" x14ac:dyDescent="0.25">
      <c r="A229" s="22">
        <v>48902</v>
      </c>
      <c r="B229" s="27" t="s">
        <v>871</v>
      </c>
      <c r="C229" s="24">
        <v>95043139</v>
      </c>
      <c r="D229" s="24" t="s">
        <v>287</v>
      </c>
    </row>
    <row r="230" spans="1:4" x14ac:dyDescent="0.25">
      <c r="A230" s="22">
        <v>48904</v>
      </c>
      <c r="B230" s="27" t="s">
        <v>43</v>
      </c>
      <c r="C230" s="24">
        <v>127393234</v>
      </c>
      <c r="D230" s="24" t="s">
        <v>309</v>
      </c>
    </row>
    <row r="231" spans="1:4" x14ac:dyDescent="0.25">
      <c r="A231" s="22">
        <v>48905</v>
      </c>
      <c r="B231" s="27" t="s">
        <v>872</v>
      </c>
      <c r="C231" s="24">
        <v>65326670</v>
      </c>
      <c r="D231" s="24" t="s">
        <v>270</v>
      </c>
    </row>
    <row r="232" spans="1:4" x14ac:dyDescent="0.25">
      <c r="A232" s="22">
        <v>48909</v>
      </c>
      <c r="B232" s="27" t="s">
        <v>873</v>
      </c>
      <c r="C232" s="24">
        <v>830803883</v>
      </c>
      <c r="D232" s="24" t="s">
        <v>118</v>
      </c>
    </row>
    <row r="233" spans="1:4" x14ac:dyDescent="0.25">
      <c r="A233" s="22">
        <v>48910</v>
      </c>
      <c r="B233" s="27" t="s">
        <v>874</v>
      </c>
      <c r="C233" s="24">
        <v>78797346</v>
      </c>
      <c r="D233" s="24" t="s">
        <v>368</v>
      </c>
    </row>
    <row r="234" spans="1:4" x14ac:dyDescent="0.25">
      <c r="A234" s="22">
        <v>48912</v>
      </c>
      <c r="B234" s="27" t="s">
        <v>48</v>
      </c>
      <c r="C234" s="24">
        <v>94280025</v>
      </c>
      <c r="D234" s="24" t="s">
        <v>337</v>
      </c>
    </row>
    <row r="235" spans="1:4" x14ac:dyDescent="0.25">
      <c r="A235" s="22">
        <v>48913</v>
      </c>
      <c r="B235" s="27" t="s">
        <v>875</v>
      </c>
      <c r="C235" s="24">
        <v>112095893</v>
      </c>
      <c r="D235" s="24" t="s">
        <v>277</v>
      </c>
    </row>
    <row r="236" spans="1:4" x14ac:dyDescent="0.25">
      <c r="A236" s="22">
        <v>48914</v>
      </c>
      <c r="B236" s="27" t="s">
        <v>15</v>
      </c>
      <c r="C236" s="24">
        <v>6451046</v>
      </c>
      <c r="D236" s="24" t="s">
        <v>110</v>
      </c>
    </row>
    <row r="237" spans="1:4" x14ac:dyDescent="0.25">
      <c r="A237" s="22">
        <v>48915</v>
      </c>
      <c r="B237" s="27" t="s">
        <v>87</v>
      </c>
      <c r="C237" s="24">
        <v>843926556</v>
      </c>
      <c r="D237" s="24" t="s">
        <v>555</v>
      </c>
    </row>
    <row r="238" spans="1:4" x14ac:dyDescent="0.25">
      <c r="A238" s="22">
        <v>48916</v>
      </c>
      <c r="B238" s="27" t="s">
        <v>24</v>
      </c>
      <c r="C238" s="24">
        <v>832289594</v>
      </c>
      <c r="D238" s="24" t="s">
        <v>159</v>
      </c>
    </row>
    <row r="239" spans="1:4" x14ac:dyDescent="0.25">
      <c r="A239" s="22">
        <v>48918</v>
      </c>
      <c r="B239" s="27" t="s">
        <v>876</v>
      </c>
      <c r="C239" s="24">
        <v>800544772</v>
      </c>
      <c r="D239" s="24" t="s">
        <v>347</v>
      </c>
    </row>
    <row r="240" spans="1:4" x14ac:dyDescent="0.25">
      <c r="A240" s="22">
        <v>48922</v>
      </c>
      <c r="B240" s="27" t="s">
        <v>877</v>
      </c>
      <c r="C240" s="24">
        <v>2173061</v>
      </c>
      <c r="D240" s="24" t="s">
        <v>260</v>
      </c>
    </row>
    <row r="241" spans="1:4" x14ac:dyDescent="0.25">
      <c r="A241" s="22">
        <v>48923</v>
      </c>
      <c r="B241" s="27" t="s">
        <v>878</v>
      </c>
      <c r="C241" s="24">
        <v>54003047</v>
      </c>
      <c r="D241" t="s">
        <v>220</v>
      </c>
    </row>
    <row r="242" spans="1:4" x14ac:dyDescent="0.25">
      <c r="A242" s="22">
        <v>48924</v>
      </c>
      <c r="B242" s="27" t="s">
        <v>879</v>
      </c>
      <c r="C242" s="24">
        <v>963579854</v>
      </c>
      <c r="D242" s="24" t="s">
        <v>242</v>
      </c>
    </row>
    <row r="243" spans="1:4" x14ac:dyDescent="0.25">
      <c r="A243" s="22">
        <v>48925</v>
      </c>
      <c r="B243" s="27" t="s">
        <v>880</v>
      </c>
      <c r="C243" s="24">
        <v>966874740</v>
      </c>
      <c r="D243" s="24" t="s">
        <v>314</v>
      </c>
    </row>
    <row r="244" spans="1:4" x14ac:dyDescent="0.25">
      <c r="A244" s="22">
        <v>48926</v>
      </c>
      <c r="B244" s="27" t="s">
        <v>881</v>
      </c>
      <c r="C244" s="24">
        <v>78409731</v>
      </c>
      <c r="D244" s="24" t="s">
        <v>215</v>
      </c>
    </row>
    <row r="245" spans="1:4" x14ac:dyDescent="0.25">
      <c r="A245" s="22">
        <v>48927</v>
      </c>
      <c r="B245" s="27" t="s">
        <v>16</v>
      </c>
      <c r="C245" s="24">
        <v>78425503</v>
      </c>
      <c r="D245" s="24" t="s">
        <v>111</v>
      </c>
    </row>
    <row r="246" spans="1:4" x14ac:dyDescent="0.25">
      <c r="A246" s="22">
        <v>48928</v>
      </c>
      <c r="B246" s="27" t="s">
        <v>882</v>
      </c>
      <c r="C246">
        <v>80154153</v>
      </c>
      <c r="D246" t="s">
        <v>188</v>
      </c>
    </row>
    <row r="247" spans="1:4" x14ac:dyDescent="0.25">
      <c r="A247" s="22">
        <v>48929</v>
      </c>
      <c r="B247" s="27" t="s">
        <v>883</v>
      </c>
      <c r="C247" s="24">
        <v>77370069</v>
      </c>
      <c r="D247" s="24" t="s">
        <v>336</v>
      </c>
    </row>
    <row r="248" spans="1:4" x14ac:dyDescent="0.25">
      <c r="A248" s="22">
        <v>49132</v>
      </c>
      <c r="B248" s="27" t="s">
        <v>884</v>
      </c>
      <c r="C248" s="24">
        <v>83126573</v>
      </c>
      <c r="D248" s="24" t="s">
        <v>174</v>
      </c>
    </row>
    <row r="249" spans="1:4" x14ac:dyDescent="0.25">
      <c r="A249" s="22">
        <v>49135</v>
      </c>
      <c r="B249" s="27" t="s">
        <v>885</v>
      </c>
      <c r="C249" s="24">
        <v>100653682</v>
      </c>
      <c r="D249" s="24" t="s">
        <v>131</v>
      </c>
    </row>
    <row r="250" spans="1:4" x14ac:dyDescent="0.25">
      <c r="A250" s="22">
        <v>49137</v>
      </c>
      <c r="B250" s="27" t="s">
        <v>886</v>
      </c>
      <c r="C250" s="24">
        <v>38288866</v>
      </c>
      <c r="D250" s="24" t="s">
        <v>326</v>
      </c>
    </row>
    <row r="251" spans="1:4" x14ac:dyDescent="0.25">
      <c r="A251" s="22">
        <v>49140</v>
      </c>
      <c r="B251" s="27" t="s">
        <v>887</v>
      </c>
      <c r="C251" s="24">
        <v>34030908</v>
      </c>
      <c r="D251" s="24" t="s">
        <v>547</v>
      </c>
    </row>
    <row r="252" spans="1:4" x14ac:dyDescent="0.25">
      <c r="A252" s="22">
        <v>49142</v>
      </c>
      <c r="B252" s="27" t="s">
        <v>27</v>
      </c>
      <c r="C252" s="24">
        <v>884179334</v>
      </c>
      <c r="D252" s="24" t="s">
        <v>176</v>
      </c>
    </row>
    <row r="253" spans="1:4" x14ac:dyDescent="0.25">
      <c r="A253" s="22">
        <v>49144</v>
      </c>
      <c r="B253" s="27" t="s">
        <v>888</v>
      </c>
      <c r="C253" s="24">
        <v>98474794</v>
      </c>
      <c r="D253" s="24" t="s">
        <v>640</v>
      </c>
    </row>
    <row r="254" spans="1:4" x14ac:dyDescent="0.25">
      <c r="A254" s="22">
        <v>49148</v>
      </c>
      <c r="B254" s="27" t="s">
        <v>889</v>
      </c>
      <c r="C254" s="24">
        <v>67956102</v>
      </c>
      <c r="D254" s="24" t="s">
        <v>332</v>
      </c>
    </row>
    <row r="255" spans="1:4" x14ac:dyDescent="0.25">
      <c r="A255" s="22">
        <v>50001</v>
      </c>
      <c r="B255" s="27" t="s">
        <v>890</v>
      </c>
      <c r="C255" s="24">
        <v>91520254</v>
      </c>
      <c r="D255" s="24" t="s">
        <v>473</v>
      </c>
    </row>
    <row r="256" spans="1:4" x14ac:dyDescent="0.25">
      <c r="A256" s="22">
        <v>50002</v>
      </c>
      <c r="B256" s="27" t="s">
        <v>891</v>
      </c>
      <c r="C256" s="24">
        <v>37352135</v>
      </c>
      <c r="D256" s="24" t="s">
        <v>280</v>
      </c>
    </row>
    <row r="257" spans="1:4" x14ac:dyDescent="0.25">
      <c r="A257" s="22">
        <v>50003</v>
      </c>
      <c r="B257" s="27" t="s">
        <v>892</v>
      </c>
      <c r="C257" s="24">
        <v>42919795</v>
      </c>
      <c r="D257" s="24" t="s">
        <v>308</v>
      </c>
    </row>
    <row r="258" spans="1:4" x14ac:dyDescent="0.25">
      <c r="A258" s="22">
        <v>50005</v>
      </c>
      <c r="B258" s="27" t="s">
        <v>893</v>
      </c>
      <c r="C258" s="24">
        <v>100654235</v>
      </c>
      <c r="D258" s="24" t="s">
        <v>231</v>
      </c>
    </row>
    <row r="259" spans="1:4" x14ac:dyDescent="0.25">
      <c r="A259" s="22">
        <v>50006</v>
      </c>
      <c r="B259" s="27" t="s">
        <v>894</v>
      </c>
      <c r="C259" s="24">
        <v>60579372</v>
      </c>
      <c r="D259" s="24" t="s">
        <v>252</v>
      </c>
    </row>
    <row r="260" spans="1:4" x14ac:dyDescent="0.25">
      <c r="A260" s="22">
        <v>50007</v>
      </c>
      <c r="B260" s="27" t="s">
        <v>895</v>
      </c>
      <c r="C260" s="24">
        <v>100654334</v>
      </c>
      <c r="D260" s="24" t="s">
        <v>329</v>
      </c>
    </row>
    <row r="261" spans="1:4" x14ac:dyDescent="0.25">
      <c r="A261" s="22">
        <v>50009</v>
      </c>
      <c r="B261" s="27" t="s">
        <v>896</v>
      </c>
      <c r="C261" s="24">
        <v>100655158</v>
      </c>
      <c r="D261" s="24" t="s">
        <v>608</v>
      </c>
    </row>
    <row r="262" spans="1:4" x14ac:dyDescent="0.25">
      <c r="A262" s="22">
        <v>50010</v>
      </c>
      <c r="B262" s="27" t="s">
        <v>108</v>
      </c>
      <c r="C262" s="24">
        <v>193465317</v>
      </c>
      <c r="D262" s="24" t="s">
        <v>655</v>
      </c>
    </row>
    <row r="263" spans="1:4" x14ac:dyDescent="0.25">
      <c r="A263" s="22">
        <v>50012</v>
      </c>
      <c r="B263" s="27" t="s">
        <v>897</v>
      </c>
      <c r="C263" s="24">
        <v>51779221</v>
      </c>
      <c r="D263" s="24" t="s">
        <v>256</v>
      </c>
    </row>
    <row r="264" spans="1:4" x14ac:dyDescent="0.25">
      <c r="A264" s="22">
        <v>50013</v>
      </c>
      <c r="B264" s="27" t="s">
        <v>898</v>
      </c>
      <c r="C264" s="24">
        <v>59654905</v>
      </c>
      <c r="D264" s="24" t="s">
        <v>216</v>
      </c>
    </row>
    <row r="265" spans="1:4" x14ac:dyDescent="0.25">
      <c r="A265" s="22">
        <v>50014</v>
      </c>
      <c r="B265" s="27" t="s">
        <v>899</v>
      </c>
      <c r="C265" s="24">
        <v>35150986</v>
      </c>
      <c r="D265" s="24" t="s">
        <v>224</v>
      </c>
    </row>
    <row r="266" spans="1:4" x14ac:dyDescent="0.25">
      <c r="A266" s="22">
        <v>51150</v>
      </c>
      <c r="B266" s="27" t="s">
        <v>900</v>
      </c>
      <c r="C266" s="24">
        <v>46583811</v>
      </c>
      <c r="D266" s="24" t="s">
        <v>345</v>
      </c>
    </row>
    <row r="267" spans="1:4" x14ac:dyDescent="0.25">
      <c r="A267" s="22">
        <v>51152</v>
      </c>
      <c r="B267" s="27" t="s">
        <v>901</v>
      </c>
      <c r="C267" s="24">
        <v>100041300</v>
      </c>
      <c r="D267" s="24" t="s">
        <v>311</v>
      </c>
    </row>
    <row r="268" spans="1:4" x14ac:dyDescent="0.25">
      <c r="A268" s="22">
        <v>51153</v>
      </c>
      <c r="B268" s="27" t="s">
        <v>902</v>
      </c>
      <c r="C268" s="24">
        <v>193009321</v>
      </c>
      <c r="D268" s="24" t="s">
        <v>186</v>
      </c>
    </row>
    <row r="269" spans="1:4" x14ac:dyDescent="0.25">
      <c r="A269" s="22">
        <v>51154</v>
      </c>
      <c r="B269" s="27" t="s">
        <v>903</v>
      </c>
      <c r="C269" s="24">
        <v>100653807</v>
      </c>
      <c r="D269" s="24" t="s">
        <v>331</v>
      </c>
    </row>
    <row r="270" spans="1:4" x14ac:dyDescent="0.25">
      <c r="A270" s="22">
        <v>51155</v>
      </c>
      <c r="B270" s="27" t="s">
        <v>904</v>
      </c>
      <c r="C270" s="24">
        <v>46838884</v>
      </c>
      <c r="D270" s="24" t="s">
        <v>351</v>
      </c>
    </row>
    <row r="271" spans="1:4" x14ac:dyDescent="0.25">
      <c r="A271" s="22">
        <v>51156</v>
      </c>
      <c r="B271" s="27" t="s">
        <v>905</v>
      </c>
      <c r="C271" s="24">
        <v>843914941</v>
      </c>
      <c r="D271" s="24" t="s">
        <v>371</v>
      </c>
    </row>
    <row r="272" spans="1:4" x14ac:dyDescent="0.25">
      <c r="A272" s="22">
        <v>51159</v>
      </c>
      <c r="B272" s="27" t="s">
        <v>906</v>
      </c>
      <c r="C272" s="24">
        <v>67954933</v>
      </c>
      <c r="D272" s="24" t="s">
        <v>635</v>
      </c>
    </row>
    <row r="273" spans="1:4" x14ac:dyDescent="0.25">
      <c r="A273" s="22">
        <v>52096</v>
      </c>
      <c r="B273" s="27" t="s">
        <v>907</v>
      </c>
      <c r="C273" s="24">
        <v>84398288</v>
      </c>
      <c r="D273" s="24" t="s">
        <v>352</v>
      </c>
    </row>
    <row r="274" spans="1:4" x14ac:dyDescent="0.25">
      <c r="A274" s="22">
        <v>53111</v>
      </c>
      <c r="B274" s="27" t="s">
        <v>908</v>
      </c>
      <c r="C274" s="24">
        <v>69560654</v>
      </c>
      <c r="D274" s="24" t="s">
        <v>357</v>
      </c>
    </row>
    <row r="275" spans="1:4" x14ac:dyDescent="0.25">
      <c r="A275" s="22">
        <v>53112</v>
      </c>
      <c r="B275" s="27" t="s">
        <v>909</v>
      </c>
      <c r="C275" s="24">
        <v>193009396</v>
      </c>
      <c r="D275" s="24" t="s">
        <v>266</v>
      </c>
    </row>
    <row r="276" spans="1:4" x14ac:dyDescent="0.25">
      <c r="A276" s="22">
        <v>53113</v>
      </c>
      <c r="B276" s="27" t="s">
        <v>910</v>
      </c>
      <c r="C276" s="24">
        <v>79925038</v>
      </c>
      <c r="D276" s="24" t="s">
        <v>367</v>
      </c>
    </row>
    <row r="277" spans="1:4" x14ac:dyDescent="0.25">
      <c r="A277" s="22">
        <v>53114</v>
      </c>
      <c r="B277" s="27" t="s">
        <v>52</v>
      </c>
      <c r="C277" s="24">
        <v>798970260</v>
      </c>
      <c r="D277" s="24" t="s">
        <v>356</v>
      </c>
    </row>
    <row r="278" spans="1:4" x14ac:dyDescent="0.25">
      <c r="A278" s="22">
        <v>54037</v>
      </c>
      <c r="B278" s="27" t="s">
        <v>911</v>
      </c>
      <c r="C278" s="24">
        <v>48930606</v>
      </c>
      <c r="D278" s="24" t="s">
        <v>204</v>
      </c>
    </row>
    <row r="279" spans="1:4" x14ac:dyDescent="0.25">
      <c r="A279" s="22">
        <v>54039</v>
      </c>
      <c r="B279" s="27" t="s">
        <v>912</v>
      </c>
      <c r="C279" s="24">
        <v>49235237</v>
      </c>
      <c r="D279" s="24" t="s">
        <v>359</v>
      </c>
    </row>
    <row r="280" spans="1:4" x14ac:dyDescent="0.25">
      <c r="A280" s="22">
        <v>54041</v>
      </c>
      <c r="B280" s="27" t="s">
        <v>913</v>
      </c>
      <c r="C280" s="24">
        <v>83117853</v>
      </c>
      <c r="D280" s="24" t="s">
        <v>479</v>
      </c>
    </row>
    <row r="281" spans="1:4" x14ac:dyDescent="0.25">
      <c r="A281" s="22">
        <v>54042</v>
      </c>
      <c r="B281" s="27" t="s">
        <v>914</v>
      </c>
      <c r="C281" s="24">
        <v>100040526</v>
      </c>
      <c r="D281" s="24" t="s">
        <v>546</v>
      </c>
    </row>
    <row r="282" spans="1:4" x14ac:dyDescent="0.25">
      <c r="A282" s="22">
        <v>54043</v>
      </c>
      <c r="B282" s="27" t="s">
        <v>915</v>
      </c>
      <c r="C282" s="24">
        <v>51057859</v>
      </c>
      <c r="D282" s="24" t="s">
        <v>642</v>
      </c>
    </row>
    <row r="283" spans="1:4" x14ac:dyDescent="0.25">
      <c r="A283" s="22">
        <v>54045</v>
      </c>
      <c r="B283" s="27" t="s">
        <v>916</v>
      </c>
      <c r="C283" s="24">
        <v>49305329</v>
      </c>
      <c r="D283" s="24" t="s">
        <v>375</v>
      </c>
    </row>
    <row r="284" spans="1:4" x14ac:dyDescent="0.25">
      <c r="A284" s="22">
        <v>55104</v>
      </c>
      <c r="B284" s="27" t="s">
        <v>61</v>
      </c>
      <c r="C284" s="24">
        <v>797622136</v>
      </c>
      <c r="D284" s="24" t="s">
        <v>424</v>
      </c>
    </row>
    <row r="285" spans="1:4" x14ac:dyDescent="0.25">
      <c r="A285" s="22">
        <v>55105</v>
      </c>
      <c r="B285" s="27" t="s">
        <v>917</v>
      </c>
      <c r="C285" s="24">
        <v>100346089</v>
      </c>
      <c r="D285" s="24" t="s">
        <v>503</v>
      </c>
    </row>
    <row r="286" spans="1:4" x14ac:dyDescent="0.25">
      <c r="A286" s="22">
        <v>55106</v>
      </c>
      <c r="B286" s="27" t="s">
        <v>918</v>
      </c>
      <c r="C286" s="24">
        <v>51779296</v>
      </c>
      <c r="D286" s="24" t="s">
        <v>404</v>
      </c>
    </row>
    <row r="287" spans="1:4" x14ac:dyDescent="0.25">
      <c r="A287" s="22">
        <v>55108</v>
      </c>
      <c r="B287" s="27" t="s">
        <v>919</v>
      </c>
      <c r="C287" s="24">
        <v>52115250</v>
      </c>
      <c r="D287" s="24" t="s">
        <v>439</v>
      </c>
    </row>
    <row r="288" spans="1:4" x14ac:dyDescent="0.25">
      <c r="A288" s="22">
        <v>55110</v>
      </c>
      <c r="B288" s="27" t="s">
        <v>920</v>
      </c>
      <c r="C288" s="24">
        <v>92844208</v>
      </c>
      <c r="D288" s="24" t="s">
        <v>128</v>
      </c>
    </row>
    <row r="289" spans="1:4" x14ac:dyDescent="0.25">
      <c r="A289" s="22">
        <v>55111</v>
      </c>
      <c r="B289" s="27" t="s">
        <v>921</v>
      </c>
      <c r="C289" s="24">
        <v>52648441</v>
      </c>
      <c r="D289" s="24" t="s">
        <v>632</v>
      </c>
    </row>
    <row r="290" spans="1:4" x14ac:dyDescent="0.25">
      <c r="A290" s="22">
        <v>56015</v>
      </c>
      <c r="B290" s="27" t="s">
        <v>922</v>
      </c>
      <c r="C290" s="24">
        <v>27202019</v>
      </c>
      <c r="D290" s="24" t="s">
        <v>172</v>
      </c>
    </row>
    <row r="291" spans="1:4" x14ac:dyDescent="0.25">
      <c r="A291" s="22">
        <v>56017</v>
      </c>
      <c r="B291" s="27" t="s">
        <v>923</v>
      </c>
      <c r="C291" s="24">
        <v>84400225</v>
      </c>
      <c r="D291" s="24" t="s">
        <v>374</v>
      </c>
    </row>
    <row r="292" spans="1:4" x14ac:dyDescent="0.25">
      <c r="A292" s="22">
        <v>57001</v>
      </c>
      <c r="B292" s="27" t="s">
        <v>924</v>
      </c>
      <c r="C292" s="24">
        <v>49722812</v>
      </c>
      <c r="D292" s="24" t="s">
        <v>566</v>
      </c>
    </row>
    <row r="293" spans="1:4" x14ac:dyDescent="0.25">
      <c r="A293" s="22">
        <v>57002</v>
      </c>
      <c r="B293" s="27" t="s">
        <v>925</v>
      </c>
      <c r="C293" s="24">
        <v>27059526</v>
      </c>
      <c r="D293" s="24" t="s">
        <v>926</v>
      </c>
    </row>
    <row r="294" spans="1:4" x14ac:dyDescent="0.25">
      <c r="A294" s="22">
        <v>57003</v>
      </c>
      <c r="B294" s="27" t="s">
        <v>103</v>
      </c>
      <c r="C294" s="24">
        <v>621280564</v>
      </c>
      <c r="D294" s="24" t="s">
        <v>622</v>
      </c>
    </row>
    <row r="295" spans="1:4" x14ac:dyDescent="0.25">
      <c r="A295" s="22">
        <v>57004</v>
      </c>
      <c r="B295" s="27" t="s">
        <v>927</v>
      </c>
      <c r="C295" s="24">
        <v>53488482</v>
      </c>
      <c r="D295" s="24" t="s">
        <v>656</v>
      </c>
    </row>
    <row r="296" spans="1:4" x14ac:dyDescent="0.25">
      <c r="A296" s="22">
        <v>58106</v>
      </c>
      <c r="B296" s="27" t="s">
        <v>56</v>
      </c>
      <c r="C296" s="24">
        <v>800496056</v>
      </c>
      <c r="D296" s="24" t="s">
        <v>382</v>
      </c>
    </row>
    <row r="297" spans="1:4" x14ac:dyDescent="0.25">
      <c r="A297" s="22">
        <v>58107</v>
      </c>
      <c r="B297" s="27" t="s">
        <v>928</v>
      </c>
      <c r="C297" s="24">
        <v>801811258</v>
      </c>
      <c r="D297" s="24" t="s">
        <v>162</v>
      </c>
    </row>
    <row r="298" spans="1:4" x14ac:dyDescent="0.25">
      <c r="A298" s="22">
        <v>58108</v>
      </c>
      <c r="B298" s="27" t="s">
        <v>929</v>
      </c>
      <c r="C298" s="24">
        <v>100041672</v>
      </c>
      <c r="D298" s="24" t="s">
        <v>413</v>
      </c>
    </row>
    <row r="299" spans="1:4" x14ac:dyDescent="0.25">
      <c r="A299" s="22">
        <v>58109</v>
      </c>
      <c r="B299" s="27" t="s">
        <v>930</v>
      </c>
      <c r="C299" s="24">
        <v>181042040</v>
      </c>
      <c r="D299" s="24" t="s">
        <v>399</v>
      </c>
    </row>
    <row r="300" spans="1:4" x14ac:dyDescent="0.25">
      <c r="A300" s="22">
        <v>58112</v>
      </c>
      <c r="B300" s="27" t="s">
        <v>931</v>
      </c>
      <c r="C300" s="24">
        <v>80701014</v>
      </c>
      <c r="D300" s="24" t="s">
        <v>158</v>
      </c>
    </row>
    <row r="301" spans="1:4" x14ac:dyDescent="0.25">
      <c r="A301" s="22">
        <v>59113</v>
      </c>
      <c r="B301" s="27" t="s">
        <v>932</v>
      </c>
      <c r="C301" s="24">
        <v>100655067</v>
      </c>
      <c r="D301" s="24" t="s">
        <v>580</v>
      </c>
    </row>
    <row r="302" spans="1:4" x14ac:dyDescent="0.25">
      <c r="A302" s="22">
        <v>59114</v>
      </c>
      <c r="B302" s="27" t="s">
        <v>933</v>
      </c>
      <c r="C302" s="24">
        <v>100040930</v>
      </c>
      <c r="D302" s="24" t="s">
        <v>383</v>
      </c>
    </row>
    <row r="303" spans="1:4" x14ac:dyDescent="0.25">
      <c r="A303" s="22">
        <v>59117</v>
      </c>
      <c r="B303" s="27" t="s">
        <v>28</v>
      </c>
      <c r="C303" s="24">
        <v>30642094</v>
      </c>
      <c r="D303" s="24" t="s">
        <v>187</v>
      </c>
    </row>
    <row r="304" spans="1:4" x14ac:dyDescent="0.25">
      <c r="A304" s="22">
        <v>60077</v>
      </c>
      <c r="B304" s="27" t="s">
        <v>934</v>
      </c>
      <c r="C304" s="24">
        <v>184206910</v>
      </c>
      <c r="D304" s="24" t="s">
        <v>411</v>
      </c>
    </row>
    <row r="305" spans="1:4" x14ac:dyDescent="0.25">
      <c r="A305" s="22">
        <v>61150</v>
      </c>
      <c r="B305" s="27" t="s">
        <v>935</v>
      </c>
      <c r="C305" s="24">
        <v>100653674</v>
      </c>
      <c r="D305" s="24" t="s">
        <v>125</v>
      </c>
    </row>
    <row r="306" spans="1:4" x14ac:dyDescent="0.25">
      <c r="A306" s="22">
        <v>61151</v>
      </c>
      <c r="B306" s="27" t="s">
        <v>936</v>
      </c>
      <c r="C306" s="24">
        <v>54420013</v>
      </c>
      <c r="D306" s="24" t="s">
        <v>139</v>
      </c>
    </row>
    <row r="307" spans="1:4" x14ac:dyDescent="0.25">
      <c r="A307" s="22">
        <v>61154</v>
      </c>
      <c r="B307" s="27" t="s">
        <v>51</v>
      </c>
      <c r="C307" s="24">
        <v>193284890</v>
      </c>
      <c r="D307" s="24" t="s">
        <v>354</v>
      </c>
    </row>
    <row r="308" spans="1:4" x14ac:dyDescent="0.25">
      <c r="A308" s="22">
        <v>61156</v>
      </c>
      <c r="B308" s="27" t="s">
        <v>937</v>
      </c>
      <c r="C308" s="24">
        <v>86918414</v>
      </c>
      <c r="D308" s="24" t="s">
        <v>391</v>
      </c>
    </row>
    <row r="309" spans="1:4" x14ac:dyDescent="0.25">
      <c r="A309" s="22">
        <v>61157</v>
      </c>
      <c r="B309" s="27" t="s">
        <v>26</v>
      </c>
      <c r="C309" s="24">
        <v>100040781</v>
      </c>
      <c r="D309" s="24" t="s">
        <v>168</v>
      </c>
    </row>
    <row r="310" spans="1:4" x14ac:dyDescent="0.25">
      <c r="A310" s="22">
        <v>61158</v>
      </c>
      <c r="B310" s="27" t="s">
        <v>938</v>
      </c>
      <c r="C310" s="24">
        <v>43866631</v>
      </c>
      <c r="D310" s="24" t="s">
        <v>392</v>
      </c>
    </row>
    <row r="311" spans="1:4" x14ac:dyDescent="0.25">
      <c r="A311" s="22">
        <v>62070</v>
      </c>
      <c r="B311" s="27" t="s">
        <v>939</v>
      </c>
      <c r="C311" s="24">
        <v>184206936</v>
      </c>
      <c r="D311" s="24" t="s">
        <v>406</v>
      </c>
    </row>
    <row r="312" spans="1:4" x14ac:dyDescent="0.25">
      <c r="A312" s="22">
        <v>62072</v>
      </c>
      <c r="B312" s="27" t="s">
        <v>940</v>
      </c>
      <c r="C312" s="24">
        <v>100041144</v>
      </c>
      <c r="D312" s="24" t="s">
        <v>259</v>
      </c>
    </row>
    <row r="313" spans="1:4" x14ac:dyDescent="0.25">
      <c r="A313" s="22">
        <v>63066</v>
      </c>
      <c r="B313" s="27" t="s">
        <v>941</v>
      </c>
      <c r="C313" s="24">
        <v>184206985</v>
      </c>
      <c r="D313" s="24" t="s">
        <v>400</v>
      </c>
    </row>
    <row r="314" spans="1:4" x14ac:dyDescent="0.25">
      <c r="A314" s="22">
        <v>63067</v>
      </c>
      <c r="B314" s="27" t="s">
        <v>942</v>
      </c>
      <c r="C314" s="24">
        <v>184206951</v>
      </c>
      <c r="D314" s="24" t="s">
        <v>401</v>
      </c>
    </row>
    <row r="315" spans="1:4" x14ac:dyDescent="0.25">
      <c r="A315" s="22">
        <v>64072</v>
      </c>
      <c r="B315" s="27" t="s">
        <v>943</v>
      </c>
      <c r="C315" s="24">
        <v>9441403</v>
      </c>
      <c r="D315" s="24" t="s">
        <v>403</v>
      </c>
    </row>
    <row r="316" spans="1:4" x14ac:dyDescent="0.25">
      <c r="A316" s="22">
        <v>64074</v>
      </c>
      <c r="B316" s="27" t="s">
        <v>944</v>
      </c>
      <c r="C316" s="24">
        <v>92992577</v>
      </c>
      <c r="D316" s="24" t="s">
        <v>492</v>
      </c>
    </row>
    <row r="317" spans="1:4" x14ac:dyDescent="0.25">
      <c r="A317" s="22">
        <v>64075</v>
      </c>
      <c r="B317" s="27" t="s">
        <v>945</v>
      </c>
      <c r="C317" s="24">
        <v>93755940</v>
      </c>
      <c r="D317" s="24" t="s">
        <v>293</v>
      </c>
    </row>
    <row r="318" spans="1:4" x14ac:dyDescent="0.25">
      <c r="A318" s="22">
        <v>65096</v>
      </c>
      <c r="B318" s="27" t="s">
        <v>946</v>
      </c>
      <c r="C318" s="24">
        <v>38286274</v>
      </c>
      <c r="D318" s="24" t="s">
        <v>462</v>
      </c>
    </row>
    <row r="319" spans="1:4" x14ac:dyDescent="0.25">
      <c r="A319" s="22">
        <v>65098</v>
      </c>
      <c r="B319" s="27" t="s">
        <v>947</v>
      </c>
      <c r="C319" s="24">
        <v>159603588</v>
      </c>
      <c r="D319" s="24" t="s">
        <v>517</v>
      </c>
    </row>
    <row r="320" spans="1:4" x14ac:dyDescent="0.25">
      <c r="A320" s="22">
        <v>66102</v>
      </c>
      <c r="B320" s="27" t="s">
        <v>948</v>
      </c>
      <c r="C320" s="24">
        <v>16621831</v>
      </c>
      <c r="D320" s="24" t="s">
        <v>239</v>
      </c>
    </row>
    <row r="321" spans="1:4" x14ac:dyDescent="0.25">
      <c r="A321" s="22">
        <v>66103</v>
      </c>
      <c r="B321" s="27" t="s">
        <v>60</v>
      </c>
      <c r="C321" s="24">
        <v>193285038</v>
      </c>
      <c r="D321" s="24" t="s">
        <v>423</v>
      </c>
    </row>
    <row r="322" spans="1:4" x14ac:dyDescent="0.25">
      <c r="A322" s="22">
        <v>66104</v>
      </c>
      <c r="B322" s="27" t="s">
        <v>93</v>
      </c>
      <c r="C322" s="24">
        <v>136313272</v>
      </c>
      <c r="D322" s="24" t="s">
        <v>591</v>
      </c>
    </row>
    <row r="323" spans="1:4" x14ac:dyDescent="0.25">
      <c r="A323" s="22">
        <v>66105</v>
      </c>
      <c r="B323" s="27" t="s">
        <v>84</v>
      </c>
      <c r="C323" s="24">
        <v>193574845</v>
      </c>
      <c r="D323" s="24" t="s">
        <v>549</v>
      </c>
    </row>
    <row r="324" spans="1:4" x14ac:dyDescent="0.25">
      <c r="A324" s="22">
        <v>66107</v>
      </c>
      <c r="B324" s="27" t="s">
        <v>949</v>
      </c>
      <c r="C324" s="24">
        <v>100041342</v>
      </c>
      <c r="D324" s="24" t="s">
        <v>321</v>
      </c>
    </row>
    <row r="325" spans="1:4" x14ac:dyDescent="0.25">
      <c r="A325" s="22">
        <v>67055</v>
      </c>
      <c r="B325" s="27" t="s">
        <v>950</v>
      </c>
      <c r="C325" s="24">
        <v>81630642</v>
      </c>
      <c r="D325" s="24" t="s">
        <v>237</v>
      </c>
    </row>
    <row r="326" spans="1:4" x14ac:dyDescent="0.25">
      <c r="A326" s="22">
        <v>67061</v>
      </c>
      <c r="B326" s="27" t="s">
        <v>951</v>
      </c>
      <c r="C326" s="24">
        <v>35248491</v>
      </c>
      <c r="D326" s="24" t="s">
        <v>185</v>
      </c>
    </row>
    <row r="327" spans="1:4" x14ac:dyDescent="0.25">
      <c r="A327" s="22">
        <v>68070</v>
      </c>
      <c r="B327" s="27" t="s">
        <v>952</v>
      </c>
      <c r="C327" s="24">
        <v>100339555</v>
      </c>
      <c r="D327" s="24" t="s">
        <v>429</v>
      </c>
    </row>
    <row r="328" spans="1:4" x14ac:dyDescent="0.25">
      <c r="A328" s="22">
        <v>68071</v>
      </c>
      <c r="B328" s="27" t="s">
        <v>953</v>
      </c>
      <c r="C328" s="24">
        <v>23203961</v>
      </c>
      <c r="D328" s="24" t="s">
        <v>307</v>
      </c>
    </row>
    <row r="329" spans="1:4" x14ac:dyDescent="0.25">
      <c r="A329" s="22">
        <v>68072</v>
      </c>
      <c r="B329" s="27" t="s">
        <v>954</v>
      </c>
      <c r="C329" s="24">
        <v>193465218</v>
      </c>
      <c r="D329" s="24" t="s">
        <v>430</v>
      </c>
    </row>
    <row r="330" spans="1:4" x14ac:dyDescent="0.25">
      <c r="A330" s="22">
        <v>68073</v>
      </c>
      <c r="B330" s="27" t="s">
        <v>955</v>
      </c>
      <c r="C330" s="24">
        <v>100042415</v>
      </c>
      <c r="D330" s="24" t="s">
        <v>619</v>
      </c>
    </row>
    <row r="331" spans="1:4" x14ac:dyDescent="0.25">
      <c r="A331" s="22">
        <v>68074</v>
      </c>
      <c r="B331" s="27" t="s">
        <v>44</v>
      </c>
      <c r="C331" s="24">
        <v>95487351</v>
      </c>
      <c r="D331" s="24" t="s">
        <v>325</v>
      </c>
    </row>
    <row r="332" spans="1:4" x14ac:dyDescent="0.25">
      <c r="A332" s="22">
        <v>68075</v>
      </c>
      <c r="B332" s="27" t="s">
        <v>30</v>
      </c>
      <c r="C332" s="24">
        <v>35436823</v>
      </c>
      <c r="D332" s="24" t="s">
        <v>191</v>
      </c>
    </row>
    <row r="333" spans="1:4" x14ac:dyDescent="0.25">
      <c r="A333" s="22">
        <v>69104</v>
      </c>
      <c r="B333" s="27" t="s">
        <v>956</v>
      </c>
      <c r="C333" s="24">
        <v>100654565</v>
      </c>
      <c r="D333" s="24" t="s">
        <v>420</v>
      </c>
    </row>
    <row r="334" spans="1:4" x14ac:dyDescent="0.25">
      <c r="A334" s="22">
        <v>69106</v>
      </c>
      <c r="B334" s="27" t="s">
        <v>957</v>
      </c>
      <c r="C334" s="24">
        <v>27071091</v>
      </c>
      <c r="D334" s="24" t="s">
        <v>431</v>
      </c>
    </row>
    <row r="335" spans="1:4" x14ac:dyDescent="0.25">
      <c r="A335" s="22">
        <v>69107</v>
      </c>
      <c r="B335" s="27" t="s">
        <v>958</v>
      </c>
      <c r="C335" s="24">
        <v>159600279</v>
      </c>
      <c r="D335" s="24" t="s">
        <v>312</v>
      </c>
    </row>
    <row r="336" spans="1:4" x14ac:dyDescent="0.25">
      <c r="A336" s="22">
        <v>69108</v>
      </c>
      <c r="B336" s="27" t="s">
        <v>959</v>
      </c>
      <c r="C336" s="24">
        <v>7626299</v>
      </c>
      <c r="D336" s="24" t="s">
        <v>393</v>
      </c>
    </row>
    <row r="337" spans="1:4" x14ac:dyDescent="0.25">
      <c r="A337" s="22">
        <v>69109</v>
      </c>
      <c r="B337" s="27" t="s">
        <v>960</v>
      </c>
      <c r="C337" s="24">
        <v>23820319</v>
      </c>
      <c r="D337" s="24" t="s">
        <v>493</v>
      </c>
    </row>
    <row r="338" spans="1:4" x14ac:dyDescent="0.25">
      <c r="A338" s="22">
        <v>70092</v>
      </c>
      <c r="B338" s="27" t="s">
        <v>961</v>
      </c>
      <c r="C338" s="24">
        <v>75910513</v>
      </c>
      <c r="D338" s="24" t="s">
        <v>643</v>
      </c>
    </row>
    <row r="339" spans="1:4" x14ac:dyDescent="0.25">
      <c r="A339" s="22">
        <v>70093</v>
      </c>
      <c r="B339" s="27" t="s">
        <v>64</v>
      </c>
      <c r="C339" s="24">
        <v>800533239</v>
      </c>
      <c r="D339" s="24" t="s">
        <v>432</v>
      </c>
    </row>
    <row r="340" spans="1:4" x14ac:dyDescent="0.25">
      <c r="A340" s="22">
        <v>71091</v>
      </c>
      <c r="B340" s="27" t="s">
        <v>962</v>
      </c>
      <c r="C340" s="24">
        <v>100042365</v>
      </c>
      <c r="D340" s="24" t="s">
        <v>434</v>
      </c>
    </row>
    <row r="341" spans="1:4" x14ac:dyDescent="0.25">
      <c r="A341" s="22">
        <v>71092</v>
      </c>
      <c r="B341" s="27" t="s">
        <v>963</v>
      </c>
      <c r="C341" s="24">
        <v>82260837</v>
      </c>
      <c r="D341" s="24" t="s">
        <v>435</v>
      </c>
    </row>
    <row r="342" spans="1:4" x14ac:dyDescent="0.25">
      <c r="A342" s="22">
        <v>72066</v>
      </c>
      <c r="B342" s="27" t="s">
        <v>964</v>
      </c>
      <c r="C342" s="24">
        <v>100042100</v>
      </c>
      <c r="D342" s="24" t="s">
        <v>537</v>
      </c>
    </row>
    <row r="343" spans="1:4" x14ac:dyDescent="0.25">
      <c r="A343" s="22">
        <v>72068</v>
      </c>
      <c r="B343" s="27" t="s">
        <v>965</v>
      </c>
      <c r="C343" s="24">
        <v>159257096</v>
      </c>
      <c r="D343" s="24" t="s">
        <v>513</v>
      </c>
    </row>
    <row r="344" spans="1:4" x14ac:dyDescent="0.25">
      <c r="A344" s="22">
        <v>72073</v>
      </c>
      <c r="B344" s="27" t="s">
        <v>966</v>
      </c>
      <c r="C344" s="24">
        <v>147882799</v>
      </c>
      <c r="D344" s="24" t="s">
        <v>271</v>
      </c>
    </row>
    <row r="345" spans="1:4" x14ac:dyDescent="0.25">
      <c r="A345" s="22">
        <v>72074</v>
      </c>
      <c r="B345" s="27" t="s">
        <v>967</v>
      </c>
      <c r="C345" s="24">
        <v>25539719</v>
      </c>
      <c r="D345" s="24" t="s">
        <v>448</v>
      </c>
    </row>
    <row r="346" spans="1:4" x14ac:dyDescent="0.25">
      <c r="A346" s="22">
        <v>73099</v>
      </c>
      <c r="B346" s="27" t="s">
        <v>968</v>
      </c>
      <c r="C346" s="24">
        <v>73023848</v>
      </c>
      <c r="D346" s="24" t="s">
        <v>236</v>
      </c>
    </row>
    <row r="347" spans="1:4" x14ac:dyDescent="0.25">
      <c r="A347" s="22">
        <v>73102</v>
      </c>
      <c r="B347" s="27" t="s">
        <v>969</v>
      </c>
      <c r="C347" s="24">
        <v>27870872</v>
      </c>
      <c r="D347" s="24" t="s">
        <v>226</v>
      </c>
    </row>
    <row r="348" spans="1:4" x14ac:dyDescent="0.25">
      <c r="A348" s="22">
        <v>73105</v>
      </c>
      <c r="B348" s="27" t="s">
        <v>970</v>
      </c>
      <c r="C348" s="24">
        <v>193009883</v>
      </c>
      <c r="D348" s="24" t="s">
        <v>650</v>
      </c>
    </row>
    <row r="349" spans="1:4" x14ac:dyDescent="0.25">
      <c r="A349" s="22">
        <v>73106</v>
      </c>
      <c r="B349" s="27" t="s">
        <v>971</v>
      </c>
      <c r="C349" s="24">
        <v>28593846</v>
      </c>
      <c r="D349" s="24" t="s">
        <v>558</v>
      </c>
    </row>
    <row r="350" spans="1:4" x14ac:dyDescent="0.25">
      <c r="A350" s="22">
        <v>73108</v>
      </c>
      <c r="B350" s="27" t="s">
        <v>972</v>
      </c>
      <c r="C350" s="24">
        <v>84101013</v>
      </c>
      <c r="D350" s="24" t="s">
        <v>443</v>
      </c>
    </row>
    <row r="351" spans="1:4" x14ac:dyDescent="0.25">
      <c r="A351" s="22">
        <v>74187</v>
      </c>
      <c r="B351" s="27" t="s">
        <v>973</v>
      </c>
      <c r="C351" s="24">
        <v>159605476</v>
      </c>
      <c r="D351" s="24" t="s">
        <v>454</v>
      </c>
    </row>
    <row r="352" spans="1:4" x14ac:dyDescent="0.25">
      <c r="A352" s="22">
        <v>74190</v>
      </c>
      <c r="B352" s="27" t="s">
        <v>974</v>
      </c>
      <c r="C352" s="24">
        <v>193293578</v>
      </c>
      <c r="D352" s="24" t="s">
        <v>645</v>
      </c>
    </row>
    <row r="353" spans="1:4" x14ac:dyDescent="0.25">
      <c r="A353" s="22">
        <v>74194</v>
      </c>
      <c r="B353" s="27" t="s">
        <v>975</v>
      </c>
      <c r="C353" s="24">
        <v>100041789</v>
      </c>
      <c r="D353" s="24" t="s">
        <v>470</v>
      </c>
    </row>
    <row r="354" spans="1:4" x14ac:dyDescent="0.25">
      <c r="A354" s="22">
        <v>74195</v>
      </c>
      <c r="B354" s="27" t="s">
        <v>45</v>
      </c>
      <c r="C354" s="24">
        <v>193293552</v>
      </c>
      <c r="D354" s="24" t="s">
        <v>327</v>
      </c>
    </row>
    <row r="355" spans="1:4" x14ac:dyDescent="0.25">
      <c r="A355" s="22">
        <v>74197</v>
      </c>
      <c r="B355" s="27" t="s">
        <v>71</v>
      </c>
      <c r="C355" s="24">
        <v>159603976</v>
      </c>
      <c r="D355" s="24" t="s">
        <v>463</v>
      </c>
    </row>
    <row r="356" spans="1:4" x14ac:dyDescent="0.25">
      <c r="A356" s="22">
        <v>74201</v>
      </c>
      <c r="B356" s="27" t="s">
        <v>976</v>
      </c>
      <c r="C356" s="24">
        <v>32716466</v>
      </c>
      <c r="D356" s="24" t="s">
        <v>409</v>
      </c>
    </row>
    <row r="357" spans="1:4" x14ac:dyDescent="0.25">
      <c r="A357" s="22">
        <v>74202</v>
      </c>
      <c r="B357" s="27" t="s">
        <v>89</v>
      </c>
      <c r="C357" s="24">
        <v>34076299</v>
      </c>
      <c r="D357" s="24" t="s">
        <v>575</v>
      </c>
    </row>
    <row r="358" spans="1:4" x14ac:dyDescent="0.25">
      <c r="A358" s="22">
        <v>75084</v>
      </c>
      <c r="B358" s="27" t="s">
        <v>977</v>
      </c>
      <c r="C358" s="24">
        <v>798974320</v>
      </c>
      <c r="D358" s="24" t="s">
        <v>208</v>
      </c>
    </row>
    <row r="359" spans="1:4" x14ac:dyDescent="0.25">
      <c r="A359" s="22">
        <v>75085</v>
      </c>
      <c r="B359" s="27" t="s">
        <v>99</v>
      </c>
      <c r="C359" s="24">
        <v>798972282</v>
      </c>
      <c r="D359" s="24" t="s">
        <v>613</v>
      </c>
    </row>
    <row r="360" spans="1:4" x14ac:dyDescent="0.25">
      <c r="A360" s="22">
        <v>75086</v>
      </c>
      <c r="B360" s="27" t="s">
        <v>74</v>
      </c>
      <c r="C360" s="24">
        <v>800483153</v>
      </c>
      <c r="D360" t="s">
        <v>483</v>
      </c>
    </row>
    <row r="361" spans="1:4" x14ac:dyDescent="0.25">
      <c r="A361" s="22">
        <v>75087</v>
      </c>
      <c r="B361" s="27" t="s">
        <v>978</v>
      </c>
      <c r="C361" s="24">
        <v>100653666</v>
      </c>
      <c r="D361" s="24" t="s">
        <v>120</v>
      </c>
    </row>
    <row r="362" spans="1:4" x14ac:dyDescent="0.25">
      <c r="A362" s="22">
        <v>76081</v>
      </c>
      <c r="B362" s="27" t="s">
        <v>979</v>
      </c>
      <c r="C362" s="24">
        <v>86822327</v>
      </c>
      <c r="D362" s="24" t="s">
        <v>485</v>
      </c>
    </row>
    <row r="363" spans="1:4" x14ac:dyDescent="0.25">
      <c r="A363" s="22">
        <v>76082</v>
      </c>
      <c r="B363" s="27" t="s">
        <v>980</v>
      </c>
      <c r="C363" s="24">
        <v>184207322</v>
      </c>
      <c r="D363" s="24" t="s">
        <v>486</v>
      </c>
    </row>
    <row r="364" spans="1:4" x14ac:dyDescent="0.25">
      <c r="A364" s="22">
        <v>76083</v>
      </c>
      <c r="B364" s="27" t="s">
        <v>981</v>
      </c>
      <c r="C364" s="24">
        <v>100042530</v>
      </c>
      <c r="D364" s="24" t="s">
        <v>487</v>
      </c>
    </row>
    <row r="365" spans="1:4" x14ac:dyDescent="0.25">
      <c r="A365" s="22">
        <v>77100</v>
      </c>
      <c r="B365" s="27" t="s">
        <v>982</v>
      </c>
      <c r="C365" s="24">
        <v>45054251</v>
      </c>
      <c r="D365" s="24" t="s">
        <v>617</v>
      </c>
    </row>
    <row r="366" spans="1:4" x14ac:dyDescent="0.25">
      <c r="A366" s="22">
        <v>77101</v>
      </c>
      <c r="B366" s="27" t="s">
        <v>983</v>
      </c>
      <c r="C366" s="24">
        <v>184207363</v>
      </c>
      <c r="D366" s="24" t="s">
        <v>132</v>
      </c>
    </row>
    <row r="367" spans="1:4" x14ac:dyDescent="0.25">
      <c r="A367" s="22">
        <v>77102</v>
      </c>
      <c r="B367" s="27" t="s">
        <v>984</v>
      </c>
      <c r="C367" s="24">
        <v>100654094</v>
      </c>
      <c r="D367" s="24" t="s">
        <v>263</v>
      </c>
    </row>
    <row r="368" spans="1:4" x14ac:dyDescent="0.25">
      <c r="A368" s="22">
        <v>77103</v>
      </c>
      <c r="B368" s="27" t="s">
        <v>985</v>
      </c>
      <c r="C368" s="24">
        <v>100775212</v>
      </c>
      <c r="D368" s="24" t="s">
        <v>229</v>
      </c>
    </row>
    <row r="369" spans="1:4" x14ac:dyDescent="0.25">
      <c r="A369" s="22">
        <v>77104</v>
      </c>
      <c r="B369" s="27" t="s">
        <v>986</v>
      </c>
      <c r="C369" s="24">
        <v>135785017</v>
      </c>
      <c r="D369" s="24" t="s">
        <v>389</v>
      </c>
    </row>
    <row r="370" spans="1:4" x14ac:dyDescent="0.25">
      <c r="A370" s="22">
        <v>78001</v>
      </c>
      <c r="B370" s="27" t="s">
        <v>987</v>
      </c>
      <c r="C370" s="24">
        <v>159261247</v>
      </c>
      <c r="D370" s="24" t="s">
        <v>464</v>
      </c>
    </row>
    <row r="371" spans="1:4" x14ac:dyDescent="0.25">
      <c r="A371" s="22">
        <v>78002</v>
      </c>
      <c r="B371" s="27" t="s">
        <v>988</v>
      </c>
      <c r="C371" s="24">
        <v>100041235</v>
      </c>
      <c r="D371" s="24" t="s">
        <v>300</v>
      </c>
    </row>
    <row r="372" spans="1:4" x14ac:dyDescent="0.25">
      <c r="A372" s="22">
        <v>78003</v>
      </c>
      <c r="B372" s="27" t="s">
        <v>989</v>
      </c>
      <c r="C372" s="24">
        <v>46782918</v>
      </c>
      <c r="D372" s="24" t="s">
        <v>498</v>
      </c>
    </row>
    <row r="373" spans="1:4" x14ac:dyDescent="0.25">
      <c r="A373" s="22">
        <v>78004</v>
      </c>
      <c r="B373" s="27" t="s">
        <v>990</v>
      </c>
      <c r="C373" s="24">
        <v>46243358</v>
      </c>
      <c r="D373" s="24" t="s">
        <v>207</v>
      </c>
    </row>
    <row r="374" spans="1:4" x14ac:dyDescent="0.25">
      <c r="A374" s="22">
        <v>78005</v>
      </c>
      <c r="B374" s="27" t="s">
        <v>991</v>
      </c>
      <c r="C374" s="24">
        <v>100042274</v>
      </c>
      <c r="D374" s="24" t="s">
        <v>576</v>
      </c>
    </row>
    <row r="375" spans="1:4" x14ac:dyDescent="0.25">
      <c r="A375" s="22">
        <v>78009</v>
      </c>
      <c r="B375" s="27" t="s">
        <v>992</v>
      </c>
      <c r="C375" s="24">
        <v>46406922</v>
      </c>
      <c r="D375" s="24" t="s">
        <v>221</v>
      </c>
    </row>
    <row r="376" spans="1:4" x14ac:dyDescent="0.25">
      <c r="A376" s="22">
        <v>78012</v>
      </c>
      <c r="B376" s="27" t="s">
        <v>993</v>
      </c>
      <c r="C376" s="24">
        <v>45472016</v>
      </c>
      <c r="D376" s="24" t="s">
        <v>177</v>
      </c>
    </row>
    <row r="377" spans="1:4" x14ac:dyDescent="0.25">
      <c r="A377" s="22">
        <v>79077</v>
      </c>
      <c r="B377" s="27" t="s">
        <v>994</v>
      </c>
      <c r="C377" s="24">
        <v>70343025</v>
      </c>
      <c r="D377" s="24" t="s">
        <v>499</v>
      </c>
    </row>
    <row r="378" spans="1:4" x14ac:dyDescent="0.25">
      <c r="A378" s="22">
        <v>79078</v>
      </c>
      <c r="B378" s="27" t="s">
        <v>17</v>
      </c>
      <c r="C378" s="24">
        <v>189349152</v>
      </c>
      <c r="D378" s="24" t="s">
        <v>119</v>
      </c>
    </row>
    <row r="379" spans="1:4" x14ac:dyDescent="0.25">
      <c r="A379" s="22">
        <v>80116</v>
      </c>
      <c r="B379" s="27" t="s">
        <v>995</v>
      </c>
      <c r="C379" s="24">
        <v>37120896</v>
      </c>
      <c r="D379" s="24" t="s">
        <v>500</v>
      </c>
    </row>
    <row r="380" spans="1:4" x14ac:dyDescent="0.25">
      <c r="A380" s="22">
        <v>80118</v>
      </c>
      <c r="B380" s="27" t="s">
        <v>996</v>
      </c>
      <c r="C380" s="24">
        <v>100041953</v>
      </c>
      <c r="D380" s="24" t="s">
        <v>353</v>
      </c>
    </row>
    <row r="381" spans="1:4" x14ac:dyDescent="0.25">
      <c r="A381" s="22">
        <v>80119</v>
      </c>
      <c r="B381" s="27" t="s">
        <v>997</v>
      </c>
      <c r="C381" s="24">
        <v>50696046</v>
      </c>
      <c r="D381" s="24" t="s">
        <v>569</v>
      </c>
    </row>
    <row r="382" spans="1:4" x14ac:dyDescent="0.25">
      <c r="A382" s="22">
        <v>80121</v>
      </c>
      <c r="B382" s="27" t="s">
        <v>998</v>
      </c>
      <c r="C382" s="24">
        <v>100041201</v>
      </c>
      <c r="D382" s="24" t="s">
        <v>283</v>
      </c>
    </row>
    <row r="383" spans="1:4" x14ac:dyDescent="0.25">
      <c r="A383" s="22">
        <v>80122</v>
      </c>
      <c r="B383" s="27" t="s">
        <v>999</v>
      </c>
      <c r="C383" s="24">
        <v>100654813</v>
      </c>
      <c r="D383" s="24" t="s">
        <v>501</v>
      </c>
    </row>
    <row r="384" spans="1:4" x14ac:dyDescent="0.25">
      <c r="A384" s="22">
        <v>80125</v>
      </c>
      <c r="B384" s="27" t="s">
        <v>1000</v>
      </c>
      <c r="C384" s="24">
        <v>93804615</v>
      </c>
      <c r="D384" s="24" t="s">
        <v>556</v>
      </c>
    </row>
    <row r="385" spans="1:4" x14ac:dyDescent="0.25">
      <c r="A385" s="22">
        <v>81094</v>
      </c>
      <c r="B385" s="27" t="s">
        <v>1001</v>
      </c>
      <c r="C385" s="24">
        <v>88708383</v>
      </c>
      <c r="D385" s="24" t="s">
        <v>592</v>
      </c>
    </row>
    <row r="386" spans="1:4" x14ac:dyDescent="0.25">
      <c r="A386" s="22">
        <v>81095</v>
      </c>
      <c r="B386" s="27" t="s">
        <v>1002</v>
      </c>
      <c r="C386" s="24">
        <v>50852698</v>
      </c>
      <c r="D386" s="24" t="s">
        <v>450</v>
      </c>
    </row>
    <row r="387" spans="1:4" x14ac:dyDescent="0.25">
      <c r="A387" s="22">
        <v>81096</v>
      </c>
      <c r="B387" s="27" t="s">
        <v>1003</v>
      </c>
      <c r="C387" s="24">
        <v>80021876</v>
      </c>
      <c r="D387" s="24" t="s">
        <v>542</v>
      </c>
    </row>
    <row r="388" spans="1:4" x14ac:dyDescent="0.25">
      <c r="A388" s="22">
        <v>81097</v>
      </c>
      <c r="B388" s="27" t="s">
        <v>1004</v>
      </c>
      <c r="C388" s="24">
        <v>100654821</v>
      </c>
      <c r="D388" s="24" t="s">
        <v>502</v>
      </c>
    </row>
    <row r="389" spans="1:4" x14ac:dyDescent="0.25">
      <c r="A389" s="22">
        <v>82100</v>
      </c>
      <c r="B389" s="27" t="s">
        <v>1005</v>
      </c>
      <c r="C389" s="24">
        <v>830851486</v>
      </c>
      <c r="D389" s="24" t="s">
        <v>151</v>
      </c>
    </row>
    <row r="390" spans="1:4" x14ac:dyDescent="0.25">
      <c r="A390" s="22">
        <v>82101</v>
      </c>
      <c r="B390" s="27" t="s">
        <v>1006</v>
      </c>
      <c r="C390" s="24">
        <v>100779057</v>
      </c>
      <c r="D390" s="24" t="s">
        <v>504</v>
      </c>
    </row>
    <row r="391" spans="1:4" x14ac:dyDescent="0.25">
      <c r="A391" s="22">
        <v>82105</v>
      </c>
      <c r="B391" s="27" t="s">
        <v>21</v>
      </c>
      <c r="C391" s="24">
        <v>193295185</v>
      </c>
      <c r="D391" s="24" t="s">
        <v>148</v>
      </c>
    </row>
    <row r="392" spans="1:4" x14ac:dyDescent="0.25">
      <c r="A392" s="22">
        <v>82108</v>
      </c>
      <c r="B392" s="27" t="s">
        <v>1007</v>
      </c>
      <c r="C392" s="24">
        <v>13582853</v>
      </c>
      <c r="D392" s="24" t="s">
        <v>388</v>
      </c>
    </row>
    <row r="393" spans="1:4" x14ac:dyDescent="0.25">
      <c r="A393" s="22">
        <v>83001</v>
      </c>
      <c r="B393" s="27" t="s">
        <v>72</v>
      </c>
      <c r="C393" s="24">
        <v>193010097</v>
      </c>
      <c r="D393" s="24" t="s">
        <v>465</v>
      </c>
    </row>
    <row r="394" spans="1:4" x14ac:dyDescent="0.25">
      <c r="A394" s="22">
        <v>83002</v>
      </c>
      <c r="B394" s="27" t="s">
        <v>1008</v>
      </c>
      <c r="C394" s="24">
        <v>53129581</v>
      </c>
      <c r="D394" s="24" t="s">
        <v>647</v>
      </c>
    </row>
    <row r="395" spans="1:4" x14ac:dyDescent="0.25">
      <c r="A395" s="22">
        <v>83003</v>
      </c>
      <c r="B395" s="27" t="s">
        <v>1009</v>
      </c>
      <c r="C395" s="24">
        <v>10666428</v>
      </c>
      <c r="D395" s="24" t="s">
        <v>508</v>
      </c>
    </row>
    <row r="396" spans="1:4" x14ac:dyDescent="0.25">
      <c r="A396" s="22">
        <v>83005</v>
      </c>
      <c r="B396" s="27" t="s">
        <v>1010</v>
      </c>
      <c r="C396" s="24">
        <v>96741269</v>
      </c>
      <c r="D396" s="24" t="s">
        <v>494</v>
      </c>
    </row>
    <row r="397" spans="1:4" x14ac:dyDescent="0.25">
      <c r="A397" s="22">
        <v>84001</v>
      </c>
      <c r="B397" s="27" t="s">
        <v>1011</v>
      </c>
      <c r="C397" s="24">
        <v>82139544</v>
      </c>
      <c r="D397" s="24" t="s">
        <v>147</v>
      </c>
    </row>
    <row r="398" spans="1:4" x14ac:dyDescent="0.25">
      <c r="A398" s="22">
        <v>84002</v>
      </c>
      <c r="B398" s="27" t="s">
        <v>1012</v>
      </c>
      <c r="C398" s="24">
        <v>53160537</v>
      </c>
      <c r="D398" s="24" t="s">
        <v>246</v>
      </c>
    </row>
    <row r="399" spans="1:4" x14ac:dyDescent="0.25">
      <c r="A399" s="22">
        <v>84003</v>
      </c>
      <c r="B399" s="27" t="s">
        <v>1013</v>
      </c>
      <c r="C399" s="24">
        <v>91346577</v>
      </c>
      <c r="D399" s="24" t="s">
        <v>289</v>
      </c>
    </row>
    <row r="400" spans="1:4" x14ac:dyDescent="0.25">
      <c r="A400" s="22">
        <v>84004</v>
      </c>
      <c r="B400" s="27" t="s">
        <v>1014</v>
      </c>
      <c r="C400" s="24">
        <v>53371662</v>
      </c>
      <c r="D400" s="24" t="s">
        <v>318</v>
      </c>
    </row>
    <row r="401" spans="1:4" x14ac:dyDescent="0.25">
      <c r="A401" s="22">
        <v>84005</v>
      </c>
      <c r="B401" s="27" t="s">
        <v>1015</v>
      </c>
      <c r="C401" s="24">
        <v>53419206</v>
      </c>
      <c r="D401" s="24" t="s">
        <v>402</v>
      </c>
    </row>
    <row r="402" spans="1:4" x14ac:dyDescent="0.25">
      <c r="A402" s="22">
        <v>84006</v>
      </c>
      <c r="B402" s="27" t="s">
        <v>1016</v>
      </c>
      <c r="C402" s="24">
        <v>178467148</v>
      </c>
      <c r="D402" s="24" t="s">
        <v>509</v>
      </c>
    </row>
    <row r="403" spans="1:4" x14ac:dyDescent="0.25">
      <c r="A403" s="22">
        <v>85043</v>
      </c>
      <c r="B403" s="27" t="s">
        <v>98</v>
      </c>
      <c r="C403" s="24">
        <v>53877627</v>
      </c>
      <c r="D403" s="24" t="s">
        <v>609</v>
      </c>
    </row>
    <row r="404" spans="1:4" x14ac:dyDescent="0.25">
      <c r="A404" s="22">
        <v>85044</v>
      </c>
      <c r="B404" s="27" t="s">
        <v>1017</v>
      </c>
      <c r="C404" s="24">
        <v>53852570</v>
      </c>
      <c r="D404" s="24" t="s">
        <v>531</v>
      </c>
    </row>
    <row r="405" spans="1:4" x14ac:dyDescent="0.25">
      <c r="A405" s="22">
        <v>85045</v>
      </c>
      <c r="B405" s="27" t="s">
        <v>1018</v>
      </c>
      <c r="C405" s="24">
        <v>80016967</v>
      </c>
      <c r="D405" s="24" t="s">
        <v>363</v>
      </c>
    </row>
    <row r="406" spans="1:4" x14ac:dyDescent="0.25">
      <c r="A406" s="22">
        <v>85046</v>
      </c>
      <c r="B406" s="27" t="s">
        <v>1019</v>
      </c>
      <c r="C406" s="24">
        <v>97938187</v>
      </c>
      <c r="D406" s="24" t="s">
        <v>638</v>
      </c>
    </row>
    <row r="407" spans="1:4" x14ac:dyDescent="0.25">
      <c r="A407" s="22">
        <v>85048</v>
      </c>
      <c r="B407" s="27" t="s">
        <v>1020</v>
      </c>
      <c r="C407" s="24">
        <v>83030171</v>
      </c>
      <c r="D407" s="24" t="s">
        <v>227</v>
      </c>
    </row>
    <row r="408" spans="1:4" x14ac:dyDescent="0.25">
      <c r="A408" s="22">
        <v>85049</v>
      </c>
      <c r="B408" s="27" t="s">
        <v>1021</v>
      </c>
      <c r="C408" s="24">
        <v>184207538</v>
      </c>
      <c r="D408" s="24" t="s">
        <v>214</v>
      </c>
    </row>
    <row r="409" spans="1:4" x14ac:dyDescent="0.25">
      <c r="A409" s="22">
        <v>86100</v>
      </c>
      <c r="B409" s="27" t="s">
        <v>1022</v>
      </c>
      <c r="C409" s="24">
        <v>825398142</v>
      </c>
      <c r="D409" s="24" t="s">
        <v>519</v>
      </c>
    </row>
    <row r="410" spans="1:4" x14ac:dyDescent="0.25">
      <c r="A410" s="22">
        <v>87083</v>
      </c>
      <c r="B410" s="27" t="s">
        <v>80</v>
      </c>
      <c r="C410" s="24">
        <v>948802566</v>
      </c>
      <c r="D410" s="24" t="s">
        <v>521</v>
      </c>
    </row>
    <row r="411" spans="1:4" x14ac:dyDescent="0.25">
      <c r="A411" s="22">
        <v>88072</v>
      </c>
      <c r="B411" s="27" t="s">
        <v>1023</v>
      </c>
      <c r="C411" s="24">
        <v>556430734</v>
      </c>
      <c r="D411" s="24" t="s">
        <v>471</v>
      </c>
    </row>
    <row r="412" spans="1:4" x14ac:dyDescent="0.25">
      <c r="A412" s="22">
        <v>88073</v>
      </c>
      <c r="B412" s="27" t="s">
        <v>1024</v>
      </c>
      <c r="C412" s="24">
        <v>189349210</v>
      </c>
      <c r="D412" s="24" t="s">
        <v>526</v>
      </c>
    </row>
    <row r="413" spans="1:4" x14ac:dyDescent="0.25">
      <c r="A413" s="22">
        <v>88075</v>
      </c>
      <c r="B413" s="27" t="s">
        <v>1025</v>
      </c>
      <c r="C413" s="24">
        <v>159601699</v>
      </c>
      <c r="D413" s="24" t="s">
        <v>306</v>
      </c>
    </row>
    <row r="414" spans="1:4" x14ac:dyDescent="0.25">
      <c r="A414" s="22">
        <v>88080</v>
      </c>
      <c r="B414" s="27" t="s">
        <v>1026</v>
      </c>
      <c r="C414" s="24">
        <v>9619578</v>
      </c>
      <c r="D414" s="24" t="s">
        <v>649</v>
      </c>
    </row>
    <row r="415" spans="1:4" x14ac:dyDescent="0.25">
      <c r="A415" s="22">
        <v>88081</v>
      </c>
      <c r="B415" s="27" t="s">
        <v>1027</v>
      </c>
      <c r="C415" s="24">
        <v>26927319</v>
      </c>
      <c r="D415" s="24" t="s">
        <v>427</v>
      </c>
    </row>
    <row r="416" spans="1:4" x14ac:dyDescent="0.25">
      <c r="A416" s="22">
        <v>89080</v>
      </c>
      <c r="B416" s="27" t="s">
        <v>1028</v>
      </c>
      <c r="C416" s="24">
        <v>33219718</v>
      </c>
      <c r="D416" s="24" t="s">
        <v>366</v>
      </c>
    </row>
    <row r="417" spans="1:4" x14ac:dyDescent="0.25">
      <c r="A417" s="22">
        <v>89087</v>
      </c>
      <c r="B417" s="27" t="s">
        <v>1029</v>
      </c>
      <c r="C417" s="24">
        <v>82130741</v>
      </c>
      <c r="D417" s="24" t="s">
        <v>484</v>
      </c>
    </row>
    <row r="418" spans="1:4" x14ac:dyDescent="0.25">
      <c r="A418" s="22">
        <v>89088</v>
      </c>
      <c r="B418" s="27" t="s">
        <v>1030</v>
      </c>
      <c r="C418" s="24">
        <v>159601335</v>
      </c>
      <c r="D418" s="24" t="s">
        <v>295</v>
      </c>
    </row>
    <row r="419" spans="1:4" x14ac:dyDescent="0.25">
      <c r="A419" s="22">
        <v>89089</v>
      </c>
      <c r="B419" s="27" t="s">
        <v>1031</v>
      </c>
      <c r="C419" s="24">
        <v>34192096</v>
      </c>
      <c r="D419" s="24" t="s">
        <v>532</v>
      </c>
    </row>
    <row r="420" spans="1:4" x14ac:dyDescent="0.25">
      <c r="A420" s="22">
        <v>90075</v>
      </c>
      <c r="B420" s="27" t="s">
        <v>1032</v>
      </c>
      <c r="C420" s="24">
        <v>878557487</v>
      </c>
      <c r="D420" s="24" t="s">
        <v>180</v>
      </c>
    </row>
    <row r="421" spans="1:4" x14ac:dyDescent="0.25">
      <c r="A421" s="22">
        <v>90076</v>
      </c>
      <c r="B421" s="27" t="s">
        <v>1033</v>
      </c>
      <c r="C421" s="24">
        <v>85910719</v>
      </c>
      <c r="D421" s="24" t="s">
        <v>578</v>
      </c>
    </row>
    <row r="422" spans="1:4" x14ac:dyDescent="0.25">
      <c r="A422" s="22">
        <v>90077</v>
      </c>
      <c r="B422" s="27" t="s">
        <v>1034</v>
      </c>
      <c r="C422" s="24">
        <v>45406675</v>
      </c>
      <c r="D422" s="24" t="s">
        <v>163</v>
      </c>
    </row>
    <row r="423" spans="1:4" x14ac:dyDescent="0.25">
      <c r="A423" s="22">
        <v>90078</v>
      </c>
      <c r="B423" s="27" t="s">
        <v>1035</v>
      </c>
      <c r="C423" s="24">
        <v>42528851</v>
      </c>
      <c r="D423" s="24" t="s">
        <v>373</v>
      </c>
    </row>
    <row r="424" spans="1:4" x14ac:dyDescent="0.25">
      <c r="A424" s="22">
        <v>91091</v>
      </c>
      <c r="B424" s="27" t="s">
        <v>1036</v>
      </c>
      <c r="C424" s="24">
        <v>100041797</v>
      </c>
      <c r="D424" s="24" t="s">
        <v>440</v>
      </c>
    </row>
    <row r="425" spans="1:4" x14ac:dyDescent="0.25">
      <c r="A425" s="22">
        <v>91092</v>
      </c>
      <c r="B425" s="27" t="s">
        <v>1037</v>
      </c>
      <c r="C425" s="24">
        <v>88710355</v>
      </c>
      <c r="D425" s="24" t="s">
        <v>228</v>
      </c>
    </row>
    <row r="426" spans="1:4" x14ac:dyDescent="0.25">
      <c r="A426" s="22">
        <v>91093</v>
      </c>
      <c r="B426" s="27" t="s">
        <v>1038</v>
      </c>
      <c r="C426" s="24">
        <v>100654946</v>
      </c>
      <c r="D426" s="24" t="s">
        <v>536</v>
      </c>
    </row>
    <row r="427" spans="1:4" x14ac:dyDescent="0.25">
      <c r="A427" s="22">
        <v>91095</v>
      </c>
      <c r="B427" s="27" t="s">
        <v>1039</v>
      </c>
      <c r="C427" s="24">
        <v>193010352</v>
      </c>
      <c r="D427" s="24" t="s">
        <v>535</v>
      </c>
    </row>
    <row r="428" spans="1:4" x14ac:dyDescent="0.25">
      <c r="A428" s="22">
        <v>92087</v>
      </c>
      <c r="B428" s="27" t="s">
        <v>1040</v>
      </c>
      <c r="C428" s="24">
        <v>79907713</v>
      </c>
      <c r="D428" s="24" t="s">
        <v>261</v>
      </c>
    </row>
    <row r="429" spans="1:4" x14ac:dyDescent="0.25">
      <c r="A429" s="22">
        <v>92088</v>
      </c>
      <c r="B429" s="27" t="s">
        <v>1041</v>
      </c>
      <c r="C429" s="24">
        <v>968650379</v>
      </c>
      <c r="D429" s="24" t="s">
        <v>257</v>
      </c>
    </row>
    <row r="430" spans="1:4" x14ac:dyDescent="0.25">
      <c r="A430" s="22">
        <v>92089</v>
      </c>
      <c r="B430" s="27" t="s">
        <v>1042</v>
      </c>
      <c r="C430" s="24">
        <v>20371266</v>
      </c>
      <c r="D430" s="24" t="s">
        <v>644</v>
      </c>
    </row>
    <row r="431" spans="1:4" x14ac:dyDescent="0.25">
      <c r="A431" s="22">
        <v>92090</v>
      </c>
      <c r="B431" s="27" t="s">
        <v>1043</v>
      </c>
      <c r="C431" s="24">
        <v>100347848</v>
      </c>
      <c r="D431" s="24" t="s">
        <v>589</v>
      </c>
    </row>
    <row r="432" spans="1:4" x14ac:dyDescent="0.25">
      <c r="A432" s="22">
        <v>92091</v>
      </c>
      <c r="B432" s="27" t="s">
        <v>1044</v>
      </c>
      <c r="C432" s="24">
        <v>60551728</v>
      </c>
      <c r="D432" s="24" t="s">
        <v>481</v>
      </c>
    </row>
    <row r="433" spans="1:4" x14ac:dyDescent="0.25">
      <c r="A433" s="22">
        <v>93120</v>
      </c>
      <c r="B433" s="27" t="s">
        <v>1045</v>
      </c>
      <c r="C433" s="24">
        <v>100040534</v>
      </c>
      <c r="D433" s="24" t="s">
        <v>121</v>
      </c>
    </row>
    <row r="434" spans="1:4" x14ac:dyDescent="0.25">
      <c r="A434" s="22">
        <v>93121</v>
      </c>
      <c r="B434" s="27" t="s">
        <v>1046</v>
      </c>
      <c r="C434" s="24">
        <v>184207603</v>
      </c>
      <c r="D434" s="24" t="s">
        <v>543</v>
      </c>
    </row>
    <row r="435" spans="1:4" x14ac:dyDescent="0.25">
      <c r="A435" s="22">
        <v>93123</v>
      </c>
      <c r="B435" s="27" t="s">
        <v>1047</v>
      </c>
      <c r="C435" s="24">
        <v>193008901</v>
      </c>
      <c r="D435" s="24" t="s">
        <v>361</v>
      </c>
    </row>
    <row r="436" spans="1:4" x14ac:dyDescent="0.25">
      <c r="A436" s="22">
        <v>93124</v>
      </c>
      <c r="B436" s="27" t="s">
        <v>1048</v>
      </c>
      <c r="C436" s="24">
        <v>11352986</v>
      </c>
      <c r="D436" s="24" t="s">
        <v>489</v>
      </c>
    </row>
    <row r="437" spans="1:4" x14ac:dyDescent="0.25">
      <c r="A437" s="22">
        <v>94076</v>
      </c>
      <c r="B437" s="27" t="s">
        <v>19</v>
      </c>
      <c r="C437" s="24">
        <v>933003451</v>
      </c>
      <c r="D437" s="24" t="s">
        <v>141</v>
      </c>
    </row>
    <row r="438" spans="1:4" x14ac:dyDescent="0.25">
      <c r="A438" s="22">
        <v>94078</v>
      </c>
      <c r="B438" s="27" t="s">
        <v>1049</v>
      </c>
      <c r="C438" s="24">
        <v>11718251</v>
      </c>
      <c r="D438" s="24" t="s">
        <v>249</v>
      </c>
    </row>
    <row r="439" spans="1:4" x14ac:dyDescent="0.25">
      <c r="A439" s="22">
        <v>94083</v>
      </c>
      <c r="B439" s="27" t="s">
        <v>1050</v>
      </c>
      <c r="C439" s="24">
        <v>11617917</v>
      </c>
      <c r="D439" s="24" t="s">
        <v>468</v>
      </c>
    </row>
    <row r="440" spans="1:4" x14ac:dyDescent="0.25">
      <c r="A440" s="22">
        <v>94086</v>
      </c>
      <c r="B440" s="27" t="s">
        <v>1051</v>
      </c>
      <c r="C440" s="24">
        <v>99668337</v>
      </c>
      <c r="D440" s="24" t="s">
        <v>181</v>
      </c>
    </row>
    <row r="441" spans="1:4" x14ac:dyDescent="0.25">
      <c r="A441" s="22">
        <v>94087</v>
      </c>
      <c r="B441" s="27" t="s">
        <v>107</v>
      </c>
      <c r="C441" s="24">
        <v>878512300</v>
      </c>
      <c r="D441" s="24" t="s">
        <v>648</v>
      </c>
    </row>
    <row r="442" spans="1:4" x14ac:dyDescent="0.25">
      <c r="A442" s="22">
        <v>95059</v>
      </c>
      <c r="B442" s="27" t="s">
        <v>1052</v>
      </c>
      <c r="C442" s="24">
        <v>829255087</v>
      </c>
      <c r="D442" s="24" t="s">
        <v>596</v>
      </c>
    </row>
    <row r="443" spans="1:4" x14ac:dyDescent="0.25">
      <c r="A443" s="22">
        <v>96088</v>
      </c>
      <c r="B443" s="27" t="s">
        <v>1053</v>
      </c>
      <c r="C443" s="24">
        <v>71954176</v>
      </c>
      <c r="D443" s="24" t="s">
        <v>301</v>
      </c>
    </row>
    <row r="444" spans="1:4" x14ac:dyDescent="0.25">
      <c r="A444" s="22">
        <v>96089</v>
      </c>
      <c r="B444" s="27" t="s">
        <v>1054</v>
      </c>
      <c r="C444" s="24">
        <v>79896577</v>
      </c>
      <c r="D444" s="24" t="s">
        <v>251</v>
      </c>
    </row>
    <row r="445" spans="1:4" x14ac:dyDescent="0.25">
      <c r="A445" s="22">
        <v>96090</v>
      </c>
      <c r="B445" s="27" t="s">
        <v>1055</v>
      </c>
      <c r="C445" s="24">
        <v>20373783</v>
      </c>
      <c r="D445" s="24" t="s">
        <v>497</v>
      </c>
    </row>
    <row r="446" spans="1:4" x14ac:dyDescent="0.25">
      <c r="A446" s="22">
        <v>96091</v>
      </c>
      <c r="B446" s="27" t="s">
        <v>1056</v>
      </c>
      <c r="C446" s="24">
        <v>40115610</v>
      </c>
      <c r="D446" s="24" t="s">
        <v>541</v>
      </c>
    </row>
    <row r="447" spans="1:4" x14ac:dyDescent="0.25">
      <c r="A447" s="22">
        <v>96092</v>
      </c>
      <c r="B447" s="27" t="s">
        <v>1057</v>
      </c>
      <c r="C447" s="24">
        <v>86786738</v>
      </c>
      <c r="D447" s="24" t="s">
        <v>350</v>
      </c>
    </row>
    <row r="448" spans="1:4" x14ac:dyDescent="0.25">
      <c r="A448" s="22">
        <v>96093</v>
      </c>
      <c r="B448" s="27" t="s">
        <v>55</v>
      </c>
      <c r="C448" s="24">
        <v>804231467</v>
      </c>
      <c r="D448" s="24" t="s">
        <v>381</v>
      </c>
    </row>
    <row r="449" spans="1:4" x14ac:dyDescent="0.25">
      <c r="A449" s="22">
        <v>96094</v>
      </c>
      <c r="B449" s="27" t="s">
        <v>1058</v>
      </c>
      <c r="C449" s="24">
        <v>79909925</v>
      </c>
      <c r="D449" s="24" t="s">
        <v>414</v>
      </c>
    </row>
    <row r="450" spans="1:4" x14ac:dyDescent="0.25">
      <c r="A450" s="22">
        <v>96095</v>
      </c>
      <c r="B450" s="27" t="s">
        <v>1059</v>
      </c>
      <c r="C450" s="24">
        <v>68540350</v>
      </c>
      <c r="D450" s="24" t="s">
        <v>495</v>
      </c>
    </row>
    <row r="451" spans="1:4" x14ac:dyDescent="0.25">
      <c r="A451" s="22">
        <v>96098</v>
      </c>
      <c r="B451" s="27" t="s">
        <v>1060</v>
      </c>
      <c r="C451" s="24">
        <v>14475875</v>
      </c>
      <c r="D451" s="24" t="s">
        <v>116</v>
      </c>
    </row>
    <row r="452" spans="1:4" x14ac:dyDescent="0.25">
      <c r="A452" s="22">
        <v>96099</v>
      </c>
      <c r="B452" s="27" t="s">
        <v>1061</v>
      </c>
      <c r="C452" s="24">
        <v>26929281</v>
      </c>
      <c r="D452" s="24" t="s">
        <v>134</v>
      </c>
    </row>
    <row r="453" spans="1:4" x14ac:dyDescent="0.25">
      <c r="A453" s="22">
        <v>96101</v>
      </c>
      <c r="B453" s="27" t="s">
        <v>1062</v>
      </c>
      <c r="C453" s="24">
        <v>84390590</v>
      </c>
      <c r="D453" s="24" t="s">
        <v>156</v>
      </c>
    </row>
    <row r="454" spans="1:4" x14ac:dyDescent="0.25">
      <c r="A454" s="22">
        <v>96102</v>
      </c>
      <c r="B454" s="27" t="s">
        <v>1063</v>
      </c>
      <c r="C454" s="24">
        <v>39448717</v>
      </c>
      <c r="D454" s="24" t="s">
        <v>193</v>
      </c>
    </row>
    <row r="455" spans="1:4" x14ac:dyDescent="0.25">
      <c r="A455" s="22">
        <v>96103</v>
      </c>
      <c r="B455" s="27" t="s">
        <v>1064</v>
      </c>
      <c r="C455" s="24">
        <v>84389345</v>
      </c>
      <c r="D455" s="24" t="s">
        <v>292</v>
      </c>
    </row>
    <row r="456" spans="1:4" x14ac:dyDescent="0.25">
      <c r="A456" s="22">
        <v>96104</v>
      </c>
      <c r="B456" s="27" t="s">
        <v>1065</v>
      </c>
      <c r="C456" s="24">
        <v>79927414</v>
      </c>
      <c r="D456" s="24" t="s">
        <v>330</v>
      </c>
    </row>
    <row r="457" spans="1:4" x14ac:dyDescent="0.25">
      <c r="A457" s="22">
        <v>96106</v>
      </c>
      <c r="B457" s="27" t="s">
        <v>1066</v>
      </c>
      <c r="C457" s="24">
        <v>55873657</v>
      </c>
      <c r="D457" s="24" t="s">
        <v>358</v>
      </c>
    </row>
    <row r="458" spans="1:4" x14ac:dyDescent="0.25">
      <c r="A458" s="22">
        <v>96107</v>
      </c>
      <c r="B458" s="27" t="s">
        <v>1067</v>
      </c>
      <c r="C458" s="24">
        <v>60562287</v>
      </c>
      <c r="D458" s="24" t="s">
        <v>398</v>
      </c>
    </row>
    <row r="459" spans="1:4" x14ac:dyDescent="0.25">
      <c r="A459" s="22">
        <v>96109</v>
      </c>
      <c r="B459" s="27" t="s">
        <v>70</v>
      </c>
      <c r="C459" s="24">
        <v>75895193</v>
      </c>
      <c r="D459" s="24" t="s">
        <v>456</v>
      </c>
    </row>
    <row r="460" spans="1:4" x14ac:dyDescent="0.25">
      <c r="A460" s="22">
        <v>96110</v>
      </c>
      <c r="B460" s="27" t="s">
        <v>1068</v>
      </c>
      <c r="C460" s="24">
        <v>83033738</v>
      </c>
      <c r="D460" s="24" t="s">
        <v>538</v>
      </c>
    </row>
    <row r="461" spans="1:4" x14ac:dyDescent="0.25">
      <c r="A461" s="22">
        <v>96111</v>
      </c>
      <c r="B461" s="27" t="s">
        <v>1069</v>
      </c>
      <c r="C461" s="24">
        <v>94395811</v>
      </c>
      <c r="D461" s="24" t="s">
        <v>539</v>
      </c>
    </row>
    <row r="462" spans="1:4" x14ac:dyDescent="0.25">
      <c r="A462" s="22">
        <v>96112</v>
      </c>
      <c r="B462" s="27" t="s">
        <v>1070</v>
      </c>
      <c r="C462" s="24">
        <v>79783791</v>
      </c>
      <c r="D462" s="24" t="s">
        <v>627</v>
      </c>
    </row>
    <row r="463" spans="1:4" x14ac:dyDescent="0.25">
      <c r="A463" s="22">
        <v>96113</v>
      </c>
      <c r="B463" s="27" t="s">
        <v>1071</v>
      </c>
      <c r="C463" s="24">
        <v>830274556</v>
      </c>
      <c r="D463" s="24" t="s">
        <v>628</v>
      </c>
    </row>
    <row r="464" spans="1:4" x14ac:dyDescent="0.25">
      <c r="A464" s="22">
        <v>96114</v>
      </c>
      <c r="B464" s="27" t="s">
        <v>1072</v>
      </c>
      <c r="C464" s="24">
        <v>150201648</v>
      </c>
      <c r="D464" s="24" t="s">
        <v>641</v>
      </c>
    </row>
    <row r="465" spans="1:4" x14ac:dyDescent="0.25">
      <c r="A465" s="22">
        <v>96119</v>
      </c>
      <c r="B465" s="27" t="s">
        <v>1073</v>
      </c>
      <c r="C465" s="24">
        <v>77119055</v>
      </c>
      <c r="D465" s="24" t="s">
        <v>583</v>
      </c>
    </row>
    <row r="466" spans="1:4" x14ac:dyDescent="0.25">
      <c r="A466" s="22">
        <v>96901</v>
      </c>
      <c r="B466" s="27" t="s">
        <v>684</v>
      </c>
      <c r="C466" s="24"/>
      <c r="D466" s="24"/>
    </row>
    <row r="467" spans="1:4" x14ac:dyDescent="0.25">
      <c r="A467" s="22">
        <v>97116</v>
      </c>
      <c r="B467" s="27" t="s">
        <v>59</v>
      </c>
      <c r="C467" s="24">
        <v>54147327</v>
      </c>
      <c r="D467" s="24" t="s">
        <v>417</v>
      </c>
    </row>
    <row r="468" spans="1:4" x14ac:dyDescent="0.25">
      <c r="A468" s="22">
        <v>97118</v>
      </c>
      <c r="B468" s="27" t="s">
        <v>73</v>
      </c>
      <c r="C468" s="24">
        <v>613854132</v>
      </c>
      <c r="D468" s="24" t="s">
        <v>482</v>
      </c>
    </row>
    <row r="469" spans="1:4" x14ac:dyDescent="0.25">
      <c r="A469" s="22">
        <v>97119</v>
      </c>
      <c r="B469" s="27" t="s">
        <v>57</v>
      </c>
      <c r="C469" s="24">
        <v>963417709</v>
      </c>
      <c r="D469" s="24" t="s">
        <v>395</v>
      </c>
    </row>
    <row r="470" spans="1:4" x14ac:dyDescent="0.25">
      <c r="A470" s="22">
        <v>97122</v>
      </c>
      <c r="B470" s="27" t="s">
        <v>42</v>
      </c>
      <c r="C470" s="24">
        <v>35433929</v>
      </c>
      <c r="D470" s="24" t="s">
        <v>294</v>
      </c>
    </row>
    <row r="471" spans="1:4" x14ac:dyDescent="0.25">
      <c r="A471" s="22">
        <v>97127</v>
      </c>
      <c r="B471" s="27" t="s">
        <v>41</v>
      </c>
      <c r="C471" s="24">
        <v>184207850</v>
      </c>
      <c r="D471" s="24" t="s">
        <v>272</v>
      </c>
    </row>
    <row r="472" spans="1:4" x14ac:dyDescent="0.25">
      <c r="A472" s="22">
        <v>97129</v>
      </c>
      <c r="B472" s="27" t="s">
        <v>1074</v>
      </c>
      <c r="C472" s="24">
        <v>63669212</v>
      </c>
      <c r="D472" s="24" t="s">
        <v>407</v>
      </c>
    </row>
    <row r="473" spans="1:4" x14ac:dyDescent="0.25">
      <c r="A473" s="22">
        <v>97130</v>
      </c>
      <c r="B473" s="27" t="s">
        <v>1075</v>
      </c>
      <c r="C473" s="24">
        <v>100042233</v>
      </c>
      <c r="D473" s="24" t="s">
        <v>568</v>
      </c>
    </row>
    <row r="474" spans="1:4" x14ac:dyDescent="0.25">
      <c r="A474" s="22">
        <v>97131</v>
      </c>
      <c r="B474" s="27" t="s">
        <v>1076</v>
      </c>
      <c r="C474" s="24">
        <v>73042558</v>
      </c>
      <c r="D474" s="24" t="s">
        <v>610</v>
      </c>
    </row>
    <row r="475" spans="1:4" x14ac:dyDescent="0.25">
      <c r="A475" s="22">
        <v>98080</v>
      </c>
      <c r="B475" s="27" t="s">
        <v>1077</v>
      </c>
      <c r="C475" s="24">
        <v>159603893</v>
      </c>
      <c r="D475" s="24" t="s">
        <v>550</v>
      </c>
    </row>
    <row r="476" spans="1:4" x14ac:dyDescent="0.25">
      <c r="A476" s="22">
        <v>99082</v>
      </c>
      <c r="B476" s="27" t="s">
        <v>1078</v>
      </c>
      <c r="C476" s="24">
        <v>788964674</v>
      </c>
      <c r="D476" s="24" t="s">
        <v>551</v>
      </c>
    </row>
    <row r="477" spans="1:4" x14ac:dyDescent="0.25">
      <c r="A477" s="22">
        <v>100059</v>
      </c>
      <c r="B477" s="27" t="s">
        <v>1079</v>
      </c>
      <c r="C477" s="24">
        <v>123191678</v>
      </c>
      <c r="D477" s="24" t="s">
        <v>552</v>
      </c>
    </row>
    <row r="478" spans="1:4" x14ac:dyDescent="0.25">
      <c r="A478" s="22">
        <v>100060</v>
      </c>
      <c r="B478" s="27" t="s">
        <v>1080</v>
      </c>
      <c r="C478" s="24">
        <v>100040914</v>
      </c>
      <c r="D478" s="24" t="s">
        <v>184</v>
      </c>
    </row>
    <row r="479" spans="1:4" x14ac:dyDescent="0.25">
      <c r="A479" s="22">
        <v>100061</v>
      </c>
      <c r="B479" s="27" t="s">
        <v>86</v>
      </c>
      <c r="C479" s="24">
        <v>621028943</v>
      </c>
      <c r="D479" s="24" t="s">
        <v>554</v>
      </c>
    </row>
    <row r="480" spans="1:4" x14ac:dyDescent="0.25">
      <c r="A480" s="22">
        <v>100062</v>
      </c>
      <c r="B480" s="27" t="s">
        <v>85</v>
      </c>
      <c r="C480" s="24">
        <v>829484091</v>
      </c>
      <c r="D480" s="24" t="s">
        <v>553</v>
      </c>
    </row>
    <row r="481" spans="1:4" x14ac:dyDescent="0.25">
      <c r="A481" s="22">
        <v>100063</v>
      </c>
      <c r="B481" s="27" t="s">
        <v>1081</v>
      </c>
      <c r="C481" s="24">
        <v>75898825</v>
      </c>
      <c r="D481" s="24" t="s">
        <v>565</v>
      </c>
    </row>
    <row r="482" spans="1:4" x14ac:dyDescent="0.25">
      <c r="A482" s="22">
        <v>100064</v>
      </c>
      <c r="B482" s="27" t="s">
        <v>49</v>
      </c>
      <c r="C482" s="24">
        <v>878700996</v>
      </c>
      <c r="D482" s="24" t="s">
        <v>339</v>
      </c>
    </row>
    <row r="483" spans="1:4" x14ac:dyDescent="0.25">
      <c r="A483" s="22">
        <v>100065</v>
      </c>
      <c r="B483" s="27" t="s">
        <v>1082</v>
      </c>
      <c r="C483" s="24">
        <v>21505169</v>
      </c>
      <c r="D483" s="24" t="s">
        <v>480</v>
      </c>
    </row>
    <row r="484" spans="1:4" x14ac:dyDescent="0.25">
      <c r="A484" s="22">
        <v>101105</v>
      </c>
      <c r="B484" s="27" t="s">
        <v>1083</v>
      </c>
      <c r="C484" s="24">
        <v>44917672</v>
      </c>
      <c r="D484" s="24" t="s">
        <v>657</v>
      </c>
    </row>
    <row r="485" spans="1:4" x14ac:dyDescent="0.25">
      <c r="A485" s="22">
        <v>101107</v>
      </c>
      <c r="B485" s="27" t="s">
        <v>1084</v>
      </c>
      <c r="C485" s="24">
        <v>44917615</v>
      </c>
      <c r="D485" s="24" t="s">
        <v>240</v>
      </c>
    </row>
    <row r="486" spans="1:4" x14ac:dyDescent="0.25">
      <c r="A486" s="22">
        <v>102081</v>
      </c>
      <c r="B486" s="27" t="s">
        <v>1085</v>
      </c>
      <c r="C486" s="24">
        <v>45129863</v>
      </c>
      <c r="D486" s="24" t="s">
        <v>466</v>
      </c>
    </row>
    <row r="487" spans="1:4" x14ac:dyDescent="0.25">
      <c r="A487" s="22">
        <v>102085</v>
      </c>
      <c r="B487" s="27" t="s">
        <v>1086</v>
      </c>
      <c r="C487" s="24">
        <v>48064000</v>
      </c>
      <c r="D487" s="24" t="s">
        <v>561</v>
      </c>
    </row>
    <row r="488" spans="1:4" x14ac:dyDescent="0.25">
      <c r="A488" s="22">
        <v>103127</v>
      </c>
      <c r="B488" s="27" t="s">
        <v>1087</v>
      </c>
      <c r="C488" s="24">
        <v>46756037</v>
      </c>
      <c r="D488" s="24" t="s">
        <v>530</v>
      </c>
    </row>
    <row r="489" spans="1:4" x14ac:dyDescent="0.25">
      <c r="A489" s="22">
        <v>103128</v>
      </c>
      <c r="B489" s="27" t="s">
        <v>1088</v>
      </c>
      <c r="C489" s="24">
        <v>88712765</v>
      </c>
      <c r="D489" s="24" t="s">
        <v>135</v>
      </c>
    </row>
    <row r="490" spans="1:4" x14ac:dyDescent="0.25">
      <c r="A490" s="22">
        <v>103129</v>
      </c>
      <c r="B490" s="27" t="s">
        <v>1089</v>
      </c>
      <c r="C490" s="24">
        <v>100653641</v>
      </c>
      <c r="D490" s="24" t="s">
        <v>115</v>
      </c>
    </row>
    <row r="491" spans="1:4" x14ac:dyDescent="0.25">
      <c r="A491" s="22">
        <v>103130</v>
      </c>
      <c r="B491" s="27" t="s">
        <v>1090</v>
      </c>
      <c r="C491" s="24">
        <v>159255223</v>
      </c>
      <c r="D491" s="24" t="s">
        <v>520</v>
      </c>
    </row>
    <row r="492" spans="1:4" x14ac:dyDescent="0.25">
      <c r="A492" s="22">
        <v>103131</v>
      </c>
      <c r="B492" s="27" t="s">
        <v>1091</v>
      </c>
      <c r="C492" s="24">
        <v>193010642</v>
      </c>
      <c r="D492" s="24" t="s">
        <v>144</v>
      </c>
    </row>
    <row r="493" spans="1:4" x14ac:dyDescent="0.25">
      <c r="A493" s="22">
        <v>103132</v>
      </c>
      <c r="B493" s="27" t="s">
        <v>1092</v>
      </c>
      <c r="C493" s="24">
        <v>53587291</v>
      </c>
      <c r="D493" s="24" t="s">
        <v>225</v>
      </c>
    </row>
    <row r="494" spans="1:4" x14ac:dyDescent="0.25">
      <c r="A494" s="22">
        <v>103135</v>
      </c>
      <c r="B494" s="27" t="s">
        <v>1093</v>
      </c>
      <c r="C494" s="24">
        <v>98640105</v>
      </c>
      <c r="D494" s="24" t="s">
        <v>138</v>
      </c>
    </row>
    <row r="495" spans="1:4" x14ac:dyDescent="0.25">
      <c r="A495" s="22">
        <v>104041</v>
      </c>
      <c r="B495" s="27" t="s">
        <v>1094</v>
      </c>
      <c r="C495" s="24">
        <v>91346403</v>
      </c>
      <c r="D495" s="24" t="s">
        <v>320</v>
      </c>
    </row>
    <row r="496" spans="1:4" x14ac:dyDescent="0.25">
      <c r="A496" s="22">
        <v>104042</v>
      </c>
      <c r="B496" s="27" t="s">
        <v>1095</v>
      </c>
      <c r="C496" s="24">
        <v>800482767</v>
      </c>
      <c r="D496" s="24" t="s">
        <v>264</v>
      </c>
    </row>
    <row r="497" spans="1:4" x14ac:dyDescent="0.25">
      <c r="A497" s="22">
        <v>104043</v>
      </c>
      <c r="B497" s="27" t="s">
        <v>1096</v>
      </c>
      <c r="C497" s="24">
        <v>34462705</v>
      </c>
      <c r="D497" s="24" t="s">
        <v>211</v>
      </c>
    </row>
    <row r="498" spans="1:4" x14ac:dyDescent="0.25">
      <c r="A498" s="22">
        <v>104044</v>
      </c>
      <c r="B498" s="27" t="s">
        <v>81</v>
      </c>
      <c r="C498" s="24">
        <v>2354561</v>
      </c>
      <c r="D498" s="24" t="s">
        <v>525</v>
      </c>
    </row>
    <row r="499" spans="1:4" x14ac:dyDescent="0.25">
      <c r="A499" s="22">
        <v>104045</v>
      </c>
      <c r="B499" s="27" t="s">
        <v>1097</v>
      </c>
      <c r="C499" s="24">
        <v>193010683</v>
      </c>
      <c r="D499" s="24" t="s">
        <v>145</v>
      </c>
    </row>
    <row r="500" spans="1:4" x14ac:dyDescent="0.25">
      <c r="A500" s="22">
        <v>105123</v>
      </c>
      <c r="B500" s="27" t="s">
        <v>1098</v>
      </c>
      <c r="C500" s="24">
        <v>47790134</v>
      </c>
      <c r="D500" s="24" t="s">
        <v>281</v>
      </c>
    </row>
    <row r="501" spans="1:4" x14ac:dyDescent="0.25">
      <c r="A501" s="22">
        <v>105124</v>
      </c>
      <c r="B501" s="27" t="s">
        <v>1099</v>
      </c>
      <c r="C501" s="24">
        <v>84105261</v>
      </c>
      <c r="D501" s="24" t="s">
        <v>422</v>
      </c>
    </row>
    <row r="502" spans="1:4" x14ac:dyDescent="0.25">
      <c r="A502" s="22">
        <v>105125</v>
      </c>
      <c r="B502" s="27" t="s">
        <v>1100</v>
      </c>
      <c r="C502" s="24">
        <v>193010733</v>
      </c>
      <c r="D502" s="24" t="s">
        <v>451</v>
      </c>
    </row>
    <row r="503" spans="1:4" x14ac:dyDescent="0.25">
      <c r="A503" s="22">
        <v>106001</v>
      </c>
      <c r="B503" s="27" t="s">
        <v>1101</v>
      </c>
      <c r="C503" s="24">
        <v>159339902</v>
      </c>
      <c r="D503" s="24" t="s">
        <v>152</v>
      </c>
    </row>
    <row r="504" spans="1:4" x14ac:dyDescent="0.25">
      <c r="A504" s="22">
        <v>106002</v>
      </c>
      <c r="B504" s="27" t="s">
        <v>1102</v>
      </c>
      <c r="C504" s="24">
        <v>49254006</v>
      </c>
      <c r="D504" s="24" t="s">
        <v>611</v>
      </c>
    </row>
    <row r="505" spans="1:4" x14ac:dyDescent="0.25">
      <c r="A505" s="22">
        <v>106003</v>
      </c>
      <c r="B505" s="27" t="s">
        <v>1103</v>
      </c>
      <c r="C505" s="24">
        <v>48859284</v>
      </c>
      <c r="D505" s="24" t="s">
        <v>254</v>
      </c>
    </row>
    <row r="506" spans="1:4" x14ac:dyDescent="0.25">
      <c r="A506" s="22">
        <v>106004</v>
      </c>
      <c r="B506" s="27" t="s">
        <v>1104</v>
      </c>
      <c r="C506" s="24">
        <v>48458756</v>
      </c>
      <c r="D506" s="24" t="s">
        <v>153</v>
      </c>
    </row>
    <row r="507" spans="1:4" x14ac:dyDescent="0.25">
      <c r="A507" s="22">
        <v>106005</v>
      </c>
      <c r="B507" s="27" t="s">
        <v>1105</v>
      </c>
      <c r="C507" s="24">
        <v>49080336</v>
      </c>
      <c r="D507" s="24" t="s">
        <v>313</v>
      </c>
    </row>
    <row r="508" spans="1:4" x14ac:dyDescent="0.25">
      <c r="A508" s="22">
        <v>106006</v>
      </c>
      <c r="B508" s="27" t="s">
        <v>1106</v>
      </c>
      <c r="C508" s="24">
        <v>189349343</v>
      </c>
      <c r="D508" s="24" t="s">
        <v>348</v>
      </c>
    </row>
    <row r="509" spans="1:4" x14ac:dyDescent="0.25">
      <c r="A509" s="22">
        <v>106008</v>
      </c>
      <c r="B509" s="27" t="s">
        <v>58</v>
      </c>
      <c r="C509" s="24">
        <v>100777754</v>
      </c>
      <c r="D509" s="24" t="s">
        <v>405</v>
      </c>
    </row>
    <row r="510" spans="1:4" x14ac:dyDescent="0.25">
      <c r="A510" s="22">
        <v>107151</v>
      </c>
      <c r="B510" s="27" t="s">
        <v>1107</v>
      </c>
      <c r="C510" s="24">
        <v>51079317</v>
      </c>
      <c r="D510" s="24" t="s">
        <v>605</v>
      </c>
    </row>
    <row r="511" spans="1:4" x14ac:dyDescent="0.25">
      <c r="A511" s="22">
        <v>107152</v>
      </c>
      <c r="B511" s="27" t="s">
        <v>1108</v>
      </c>
      <c r="C511" s="24">
        <v>26648170</v>
      </c>
      <c r="D511" s="24" t="s">
        <v>315</v>
      </c>
    </row>
    <row r="512" spans="1:4" x14ac:dyDescent="0.25">
      <c r="A512" s="22">
        <v>107153</v>
      </c>
      <c r="B512" s="27" t="s">
        <v>1109</v>
      </c>
      <c r="C512" s="24">
        <v>51557601</v>
      </c>
      <c r="D512" s="24" t="s">
        <v>607</v>
      </c>
    </row>
    <row r="513" spans="1:4" x14ac:dyDescent="0.25">
      <c r="A513" s="22">
        <v>107154</v>
      </c>
      <c r="B513" s="27" t="s">
        <v>1110</v>
      </c>
      <c r="C513" s="24">
        <v>19639798</v>
      </c>
      <c r="D513" s="24" t="s">
        <v>378</v>
      </c>
    </row>
    <row r="514" spans="1:4" x14ac:dyDescent="0.25">
      <c r="A514" s="22">
        <v>107155</v>
      </c>
      <c r="B514" s="27" t="s">
        <v>1111</v>
      </c>
      <c r="C514" s="24">
        <v>50105915</v>
      </c>
      <c r="D514" s="24" t="s">
        <v>165</v>
      </c>
    </row>
    <row r="515" spans="1:4" x14ac:dyDescent="0.25">
      <c r="A515" s="22">
        <v>107156</v>
      </c>
      <c r="B515" s="27" t="s">
        <v>77</v>
      </c>
      <c r="C515" s="24">
        <v>197717507</v>
      </c>
      <c r="D515" s="24" t="s">
        <v>507</v>
      </c>
    </row>
    <row r="516" spans="1:4" x14ac:dyDescent="0.25">
      <c r="A516" s="22">
        <v>107158</v>
      </c>
      <c r="B516" s="27" t="s">
        <v>1112</v>
      </c>
      <c r="C516" s="24">
        <v>100346378</v>
      </c>
      <c r="D516" s="24" t="s">
        <v>522</v>
      </c>
    </row>
    <row r="517" spans="1:4" x14ac:dyDescent="0.25">
      <c r="A517" s="22">
        <v>108142</v>
      </c>
      <c r="B517" s="27" t="s">
        <v>1113</v>
      </c>
      <c r="C517" s="24">
        <v>932941545</v>
      </c>
      <c r="D517" s="24" t="s">
        <v>444</v>
      </c>
    </row>
    <row r="518" spans="1:4" x14ac:dyDescent="0.25">
      <c r="A518" s="22">
        <v>108143</v>
      </c>
      <c r="B518" s="27" t="s">
        <v>1114</v>
      </c>
      <c r="C518" s="24">
        <v>21216437</v>
      </c>
      <c r="D518" s="24" t="s">
        <v>157</v>
      </c>
    </row>
    <row r="519" spans="1:4" x14ac:dyDescent="0.25">
      <c r="A519" s="22">
        <v>108144</v>
      </c>
      <c r="B519" s="27" t="s">
        <v>1115</v>
      </c>
      <c r="C519" s="24">
        <v>52196912</v>
      </c>
      <c r="D519" s="24" t="s">
        <v>562</v>
      </c>
    </row>
    <row r="520" spans="1:4" x14ac:dyDescent="0.25">
      <c r="A520" s="22">
        <v>108147</v>
      </c>
      <c r="B520" s="27" t="s">
        <v>1116</v>
      </c>
      <c r="C520" s="24">
        <v>100655240</v>
      </c>
      <c r="D520" s="24" t="s">
        <v>472</v>
      </c>
    </row>
    <row r="521" spans="1:4" x14ac:dyDescent="0.25">
      <c r="A521" s="22">
        <v>109002</v>
      </c>
      <c r="B521" s="27" t="s">
        <v>1117</v>
      </c>
      <c r="C521" s="24">
        <v>20015863</v>
      </c>
      <c r="D521" s="24" t="s">
        <v>661</v>
      </c>
    </row>
    <row r="522" spans="1:4" x14ac:dyDescent="0.25">
      <c r="A522" s="22">
        <v>109003</v>
      </c>
      <c r="B522" s="27" t="s">
        <v>1118</v>
      </c>
      <c r="C522" s="24">
        <v>100042480</v>
      </c>
      <c r="D522" s="24" t="s">
        <v>634</v>
      </c>
    </row>
    <row r="523" spans="1:4" x14ac:dyDescent="0.25">
      <c r="A523" s="22">
        <v>110014</v>
      </c>
      <c r="B523" s="27" t="s">
        <v>1119</v>
      </c>
      <c r="C523" s="24">
        <v>52839818</v>
      </c>
      <c r="D523" s="24" t="s">
        <v>344</v>
      </c>
    </row>
    <row r="524" spans="1:4" x14ac:dyDescent="0.25">
      <c r="A524" s="22">
        <v>110029</v>
      </c>
      <c r="B524" s="27" t="s">
        <v>1120</v>
      </c>
      <c r="C524" s="24">
        <v>52843042</v>
      </c>
      <c r="D524" s="24" t="s">
        <v>514</v>
      </c>
    </row>
    <row r="525" spans="1:4" x14ac:dyDescent="0.25">
      <c r="A525" s="22">
        <v>110030</v>
      </c>
      <c r="B525" s="27" t="s">
        <v>1121</v>
      </c>
      <c r="C525" s="24">
        <v>184208064</v>
      </c>
      <c r="D525" s="24" t="s">
        <v>533</v>
      </c>
    </row>
    <row r="526" spans="1:4" x14ac:dyDescent="0.25">
      <c r="A526" s="22">
        <v>110031</v>
      </c>
      <c r="B526" s="27" t="s">
        <v>1122</v>
      </c>
      <c r="C526" s="24">
        <v>53132353</v>
      </c>
      <c r="D526" s="24" t="s">
        <v>629</v>
      </c>
    </row>
    <row r="527" spans="1:4" x14ac:dyDescent="0.25">
      <c r="A527" s="22">
        <v>111086</v>
      </c>
      <c r="B527" s="27" t="s">
        <v>1123</v>
      </c>
      <c r="C527" s="24">
        <v>159255256</v>
      </c>
      <c r="D527" s="24" t="s">
        <v>285</v>
      </c>
    </row>
    <row r="528" spans="1:4" x14ac:dyDescent="0.25">
      <c r="A528" s="22">
        <v>111087</v>
      </c>
      <c r="B528" s="27" t="s">
        <v>1124</v>
      </c>
      <c r="C528" s="24">
        <v>193010899</v>
      </c>
      <c r="D528" s="24" t="s">
        <v>194</v>
      </c>
    </row>
    <row r="529" spans="1:4" x14ac:dyDescent="0.25">
      <c r="A529" s="22">
        <v>112099</v>
      </c>
      <c r="B529" s="27" t="s">
        <v>69</v>
      </c>
      <c r="C529" s="24">
        <v>800482775</v>
      </c>
      <c r="D529" s="24" t="s">
        <v>452</v>
      </c>
    </row>
    <row r="530" spans="1:4" x14ac:dyDescent="0.25">
      <c r="A530" s="22">
        <v>112101</v>
      </c>
      <c r="B530" s="27" t="s">
        <v>1125</v>
      </c>
      <c r="C530" s="24">
        <v>100654045</v>
      </c>
      <c r="D530" s="24" t="s">
        <v>253</v>
      </c>
    </row>
    <row r="531" spans="1:4" x14ac:dyDescent="0.25">
      <c r="A531" s="22">
        <v>112102</v>
      </c>
      <c r="B531" s="27" t="s">
        <v>1126</v>
      </c>
      <c r="C531" s="24">
        <v>53581898</v>
      </c>
      <c r="D531" s="24" t="s">
        <v>408</v>
      </c>
    </row>
    <row r="532" spans="1:4" x14ac:dyDescent="0.25">
      <c r="A532" s="22">
        <v>112103</v>
      </c>
      <c r="B532" s="27" t="s">
        <v>1127</v>
      </c>
      <c r="C532" s="24">
        <v>53617973</v>
      </c>
      <c r="D532" s="24" t="s">
        <v>559</v>
      </c>
    </row>
    <row r="533" spans="1:4" x14ac:dyDescent="0.25">
      <c r="A533" s="22">
        <v>113001</v>
      </c>
      <c r="B533" s="27" t="s">
        <v>1128</v>
      </c>
      <c r="C533" s="24">
        <v>100042605</v>
      </c>
      <c r="D533" s="24" t="s">
        <v>660</v>
      </c>
    </row>
    <row r="534" spans="1:4" x14ac:dyDescent="0.25">
      <c r="A534" s="22">
        <v>114112</v>
      </c>
      <c r="B534" s="27" t="s">
        <v>1129</v>
      </c>
      <c r="C534" s="24">
        <v>193294089</v>
      </c>
      <c r="D534" s="24" t="s">
        <v>475</v>
      </c>
    </row>
    <row r="535" spans="1:4" x14ac:dyDescent="0.25">
      <c r="A535" s="22">
        <v>114113</v>
      </c>
      <c r="B535" s="27" t="s">
        <v>1130</v>
      </c>
      <c r="C535" s="24">
        <v>792966855</v>
      </c>
      <c r="D535" s="24" t="s">
        <v>298</v>
      </c>
    </row>
    <row r="536" spans="1:4" x14ac:dyDescent="0.25">
      <c r="A536" s="22">
        <v>114114</v>
      </c>
      <c r="B536" s="27" t="s">
        <v>1131</v>
      </c>
      <c r="C536" s="24">
        <v>137457631</v>
      </c>
      <c r="D536" s="24" t="s">
        <v>437</v>
      </c>
    </row>
    <row r="537" spans="1:4" x14ac:dyDescent="0.25">
      <c r="A537" s="22">
        <v>114115</v>
      </c>
      <c r="B537" s="27" t="s">
        <v>1132</v>
      </c>
      <c r="C537" s="24">
        <v>53862058</v>
      </c>
      <c r="D537" s="24" t="s">
        <v>397</v>
      </c>
    </row>
    <row r="538" spans="1:4" x14ac:dyDescent="0.25">
      <c r="A538" s="22">
        <v>114116</v>
      </c>
      <c r="B538" s="27" t="s">
        <v>1133</v>
      </c>
      <c r="C538" s="24">
        <v>195866470</v>
      </c>
      <c r="D538" s="24" t="s">
        <v>396</v>
      </c>
    </row>
    <row r="539" spans="1:4" x14ac:dyDescent="0.25">
      <c r="A539" s="22">
        <v>115115</v>
      </c>
      <c r="B539" s="27" t="s">
        <v>1134</v>
      </c>
      <c r="C539" s="24">
        <v>79906178</v>
      </c>
      <c r="D539" s="24" t="s">
        <v>594</v>
      </c>
    </row>
    <row r="540" spans="1:4" x14ac:dyDescent="0.25">
      <c r="A540" s="22">
        <v>115902</v>
      </c>
      <c r="B540" s="27" t="s">
        <v>1135</v>
      </c>
      <c r="C540" s="24">
        <v>109758339</v>
      </c>
      <c r="D540" s="24" t="s">
        <v>379</v>
      </c>
    </row>
    <row r="541" spans="1:4" x14ac:dyDescent="0.25">
      <c r="A541" s="22">
        <v>115903</v>
      </c>
      <c r="B541" s="27" t="s">
        <v>95</v>
      </c>
      <c r="C541" s="24">
        <v>34584305</v>
      </c>
      <c r="D541" s="24" t="s">
        <v>516</v>
      </c>
    </row>
    <row r="542" spans="1:4" x14ac:dyDescent="0.25">
      <c r="A542" s="22">
        <v>115906</v>
      </c>
      <c r="B542" s="27" t="s">
        <v>31</v>
      </c>
      <c r="C542" s="24">
        <v>801447181</v>
      </c>
      <c r="D542" s="24" t="s">
        <v>205</v>
      </c>
    </row>
    <row r="543" spans="1:4" x14ac:dyDescent="0.25">
      <c r="A543" s="22">
        <v>115911</v>
      </c>
      <c r="B543" s="27" t="s">
        <v>29</v>
      </c>
      <c r="C543" s="24">
        <v>6055260</v>
      </c>
      <c r="D543" s="24" t="s">
        <v>189</v>
      </c>
    </row>
    <row r="544" spans="1:4" x14ac:dyDescent="0.25">
      <c r="A544" s="22">
        <v>115912</v>
      </c>
      <c r="B544" s="27" t="s">
        <v>1136</v>
      </c>
      <c r="C544" s="24">
        <v>827391215</v>
      </c>
      <c r="D544" s="24" t="s">
        <v>588</v>
      </c>
    </row>
    <row r="545" spans="1:4" x14ac:dyDescent="0.25">
      <c r="A545" s="22">
        <v>115913</v>
      </c>
      <c r="B545" s="27" t="s">
        <v>1137</v>
      </c>
      <c r="C545" s="24">
        <v>802577341</v>
      </c>
      <c r="D545" s="24" t="s">
        <v>467</v>
      </c>
    </row>
    <row r="546" spans="1:4" x14ac:dyDescent="0.25">
      <c r="A546" s="22">
        <v>115914</v>
      </c>
      <c r="B546" s="27" t="s">
        <v>1138</v>
      </c>
      <c r="C546" s="24">
        <v>78358917</v>
      </c>
      <c r="D546" s="24" t="s">
        <v>346</v>
      </c>
    </row>
    <row r="547" spans="1:4" x14ac:dyDescent="0.25">
      <c r="A547" s="22">
        <v>115916</v>
      </c>
      <c r="B547" s="27" t="s">
        <v>1139</v>
      </c>
      <c r="C547" s="24">
        <v>12268162</v>
      </c>
      <c r="D547" s="24" t="s">
        <v>269</v>
      </c>
    </row>
    <row r="548" spans="1:4" x14ac:dyDescent="0.25">
      <c r="A548" s="22">
        <v>115923</v>
      </c>
      <c r="B548" s="27" t="s">
        <v>1140</v>
      </c>
      <c r="C548" s="24">
        <v>78678655</v>
      </c>
      <c r="D548" s="24" t="s">
        <v>232</v>
      </c>
    </row>
    <row r="549" spans="1:4" x14ac:dyDescent="0.25">
      <c r="A549" s="22">
        <v>115924</v>
      </c>
      <c r="B549" s="27" t="s">
        <v>1141</v>
      </c>
      <c r="C549" s="24">
        <v>64841750</v>
      </c>
      <c r="D549" s="24" t="s">
        <v>360</v>
      </c>
    </row>
    <row r="550" spans="1:4" x14ac:dyDescent="0.25">
      <c r="A550" s="22">
        <v>115925</v>
      </c>
      <c r="B550" s="27" t="s">
        <v>1142</v>
      </c>
      <c r="C550" s="24">
        <v>79459932</v>
      </c>
      <c r="D550" s="24" t="s">
        <v>299</v>
      </c>
    </row>
    <row r="551" spans="1:4" x14ac:dyDescent="0.25">
      <c r="A551" s="22">
        <v>115926</v>
      </c>
      <c r="B551" s="27" t="s">
        <v>1143</v>
      </c>
      <c r="C551" s="24">
        <v>79567435</v>
      </c>
      <c r="D551" s="24" t="s">
        <v>615</v>
      </c>
    </row>
    <row r="552" spans="1:4" x14ac:dyDescent="0.25">
      <c r="A552" s="22">
        <v>115928</v>
      </c>
      <c r="B552" s="27" t="s">
        <v>1144</v>
      </c>
      <c r="C552" s="24">
        <v>80081518</v>
      </c>
      <c r="D552" s="24" t="s">
        <v>355</v>
      </c>
    </row>
    <row r="553" spans="1:4" x14ac:dyDescent="0.25">
      <c r="A553" s="22">
        <v>115930</v>
      </c>
      <c r="B553" s="27" t="s">
        <v>100</v>
      </c>
      <c r="C553" s="24">
        <v>80685445</v>
      </c>
      <c r="D553" s="24" t="s">
        <v>614</v>
      </c>
    </row>
    <row r="554" spans="1:4" x14ac:dyDescent="0.25">
      <c r="A554" s="22">
        <v>115931</v>
      </c>
      <c r="B554" s="27" t="s">
        <v>46</v>
      </c>
      <c r="C554" s="24">
        <v>80902277</v>
      </c>
      <c r="D554" s="24" t="s">
        <v>334</v>
      </c>
    </row>
    <row r="555" spans="1:4" x14ac:dyDescent="0.25">
      <c r="A555" s="22">
        <v>115933</v>
      </c>
      <c r="B555" s="27" t="s">
        <v>683</v>
      </c>
      <c r="C555" t="s">
        <v>126</v>
      </c>
      <c r="D555" t="s">
        <v>127</v>
      </c>
    </row>
    <row r="556" spans="1:4" x14ac:dyDescent="0.25">
      <c r="A556" s="22">
        <v>115932</v>
      </c>
      <c r="B556" s="27" t="s">
        <v>101</v>
      </c>
      <c r="C556" s="24">
        <v>824928225</v>
      </c>
      <c r="D556" s="24" t="s">
        <v>616</v>
      </c>
    </row>
  </sheetData>
  <sheetProtection algorithmName="SHA-512" hashValue="U1Tfjt6x4Q38EswbgMfd3b/sTtwMqrhVICMKmY53VWb24fqVmOR1DHod9WvuPt9sbsGXf3Tj+Bk+cRJseaMHKw==" saltValue="z0OjpIYArw6wilup8pEm1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zoomScale="102" zoomScaleNormal="102" workbookViewId="0">
      <selection activeCell="H14" sqref="H14"/>
    </sheetView>
  </sheetViews>
  <sheetFormatPr defaultColWidth="8.5703125" defaultRowHeight="15" x14ac:dyDescent="0.25"/>
  <cols>
    <col min="1" max="1" width="50.28515625" style="45" customWidth="1"/>
    <col min="2" max="2" width="29.7109375" style="45" customWidth="1"/>
    <col min="3" max="5" width="23.5703125" style="45" customWidth="1"/>
    <col min="6" max="16384" width="8.5703125" style="45"/>
  </cols>
  <sheetData>
    <row r="1" spans="1:5" ht="15.75" thickBot="1" x14ac:dyDescent="0.3"/>
    <row r="2" spans="1:5" x14ac:dyDescent="0.25">
      <c r="B2" s="96" t="s">
        <v>13</v>
      </c>
      <c r="C2" s="99"/>
    </row>
    <row r="3" spans="1:5" x14ac:dyDescent="0.25">
      <c r="B3" s="97" t="s">
        <v>14</v>
      </c>
      <c r="C3" s="100" t="e">
        <f>INDEX(Concordance!$B$2:$B$556,MATCH('3.b1 ESSER Expenditures'!$C$2,Concordance!$A$2:$A$556,0))</f>
        <v>#N/A</v>
      </c>
    </row>
    <row r="4" spans="1:5" x14ac:dyDescent="0.25">
      <c r="B4" s="97" t="s">
        <v>663</v>
      </c>
      <c r="C4" s="101" t="e">
        <f>INDEX(Concordance!$C$2:$C$556,MATCH('3.b1 ESSER Expenditures'!$C$2,Concordance!$A$2:$A$556,0))</f>
        <v>#N/A</v>
      </c>
    </row>
    <row r="5" spans="1:5" ht="15.75" thickBot="1" x14ac:dyDescent="0.3">
      <c r="B5" s="98" t="s">
        <v>664</v>
      </c>
      <c r="C5" s="102" t="e">
        <f>INDEX(Concordance!$D$2:$D$556,MATCH('3.b1 ESSER Expenditures'!$C$2,Concordance!$A$2:$A$556,0))</f>
        <v>#N/A</v>
      </c>
    </row>
    <row r="7" spans="1:5" x14ac:dyDescent="0.25">
      <c r="A7" s="106"/>
      <c r="B7" s="1" t="s">
        <v>10</v>
      </c>
      <c r="C7" s="2" t="s">
        <v>11</v>
      </c>
      <c r="D7" s="33" t="s">
        <v>1211</v>
      </c>
      <c r="E7" s="68" t="s">
        <v>1210</v>
      </c>
    </row>
    <row r="8" spans="1:5" ht="30" x14ac:dyDescent="0.25">
      <c r="A8" s="157" t="s">
        <v>1339</v>
      </c>
      <c r="B8" s="166"/>
      <c r="C8" s="169"/>
      <c r="D8" s="192"/>
      <c r="E8" s="193"/>
    </row>
    <row r="9" spans="1:5" x14ac:dyDescent="0.25">
      <c r="A9" s="107" t="s">
        <v>1337</v>
      </c>
      <c r="B9" s="164">
        <f>B15</f>
        <v>0</v>
      </c>
      <c r="C9" s="165">
        <f>C15</f>
        <v>0</v>
      </c>
      <c r="D9" s="194">
        <f>D15+E15</f>
        <v>0</v>
      </c>
      <c r="E9" s="195"/>
    </row>
    <row r="10" spans="1:5" x14ac:dyDescent="0.25">
      <c r="A10" s="156" t="s">
        <v>1338</v>
      </c>
      <c r="B10" s="167">
        <f>B8-B9</f>
        <v>0</v>
      </c>
      <c r="C10" s="168">
        <f>C8-C9</f>
        <v>0</v>
      </c>
      <c r="D10" s="190">
        <f>D8-D9</f>
        <v>0</v>
      </c>
      <c r="E10" s="191"/>
    </row>
    <row r="12" spans="1:5" x14ac:dyDescent="0.25">
      <c r="B12" s="1" t="s">
        <v>1</v>
      </c>
      <c r="C12" s="2" t="s">
        <v>2</v>
      </c>
      <c r="D12" s="189" t="s">
        <v>3</v>
      </c>
      <c r="E12" s="189"/>
    </row>
    <row r="13" spans="1:5" x14ac:dyDescent="0.25">
      <c r="A13" s="11" t="s">
        <v>9</v>
      </c>
      <c r="B13" s="1" t="s">
        <v>1334</v>
      </c>
      <c r="C13" s="2" t="s">
        <v>1220</v>
      </c>
      <c r="D13" s="33" t="s">
        <v>1220</v>
      </c>
      <c r="E13" s="33" t="s">
        <v>1220</v>
      </c>
    </row>
    <row r="14" spans="1:5" ht="60" x14ac:dyDescent="0.25">
      <c r="B14" s="3" t="s">
        <v>1145</v>
      </c>
      <c r="C14" s="4" t="s">
        <v>1145</v>
      </c>
      <c r="D14" s="20" t="s">
        <v>1146</v>
      </c>
      <c r="E14" s="20" t="s">
        <v>1147</v>
      </c>
    </row>
    <row r="15" spans="1:5" x14ac:dyDescent="0.25">
      <c r="A15" s="8" t="s">
        <v>0</v>
      </c>
      <c r="B15" s="9">
        <f>B16+B26+B36+B46</f>
        <v>0</v>
      </c>
      <c r="C15" s="10">
        <f t="shared" ref="C15:E15" si="0">C16+C26+C36+C46</f>
        <v>0</v>
      </c>
      <c r="D15" s="21">
        <f t="shared" si="0"/>
        <v>0</v>
      </c>
      <c r="E15" s="21">
        <f t="shared" si="0"/>
        <v>0</v>
      </c>
    </row>
    <row r="16" spans="1:5" x14ac:dyDescent="0.25">
      <c r="A16" s="5" t="s">
        <v>1153</v>
      </c>
      <c r="B16" s="6">
        <f>SUM(B17:B25)</f>
        <v>0</v>
      </c>
      <c r="C16" s="6">
        <f t="shared" ref="C16:D16" si="1">SUM(C17:C25)</f>
        <v>0</v>
      </c>
      <c r="D16" s="6">
        <f t="shared" si="1"/>
        <v>0</v>
      </c>
      <c r="E16" s="35"/>
    </row>
    <row r="17" spans="1:11" x14ac:dyDescent="0.25">
      <c r="A17" s="7" t="s">
        <v>1148</v>
      </c>
      <c r="B17" s="46"/>
      <c r="C17" s="47"/>
      <c r="D17" s="48"/>
      <c r="E17" s="34"/>
    </row>
    <row r="18" spans="1:11" x14ac:dyDescent="0.25">
      <c r="A18" s="7" t="s">
        <v>1149</v>
      </c>
      <c r="B18" s="46"/>
      <c r="C18" s="47"/>
      <c r="D18" s="48"/>
      <c r="E18" s="34"/>
    </row>
    <row r="19" spans="1:11" ht="30" x14ac:dyDescent="0.25">
      <c r="A19" s="7" t="s">
        <v>1150</v>
      </c>
      <c r="B19" s="46"/>
      <c r="C19" s="47"/>
      <c r="D19" s="48"/>
      <c r="E19" s="34"/>
    </row>
    <row r="20" spans="1:11" x14ac:dyDescent="0.25">
      <c r="A20" s="7" t="s">
        <v>1151</v>
      </c>
      <c r="B20" s="46"/>
      <c r="C20" s="47"/>
      <c r="D20" s="48"/>
      <c r="E20" s="34"/>
    </row>
    <row r="21" spans="1:11" ht="30" x14ac:dyDescent="0.25">
      <c r="A21" s="7" t="s">
        <v>6</v>
      </c>
      <c r="B21" s="46"/>
      <c r="C21" s="47"/>
      <c r="D21" s="48"/>
      <c r="E21" s="34"/>
    </row>
    <row r="22" spans="1:11" x14ac:dyDescent="0.25">
      <c r="A22" s="7" t="s">
        <v>4</v>
      </c>
      <c r="B22" s="46"/>
      <c r="C22" s="47"/>
      <c r="D22" s="48"/>
      <c r="E22" s="34"/>
    </row>
    <row r="23" spans="1:11" x14ac:dyDescent="0.25">
      <c r="A23" s="7" t="s">
        <v>682</v>
      </c>
      <c r="B23" s="46"/>
      <c r="C23" s="47"/>
      <c r="D23" s="48"/>
      <c r="E23" s="34"/>
    </row>
    <row r="24" spans="1:11" x14ac:dyDescent="0.25">
      <c r="A24" s="7" t="s">
        <v>1152</v>
      </c>
      <c r="B24" s="46"/>
      <c r="C24" s="47"/>
      <c r="D24" s="48"/>
      <c r="E24" s="34"/>
    </row>
    <row r="25" spans="1:11" x14ac:dyDescent="0.25">
      <c r="A25" s="7" t="s">
        <v>5</v>
      </c>
      <c r="B25" s="46"/>
      <c r="C25" s="47"/>
      <c r="D25" s="48"/>
      <c r="E25" s="34"/>
    </row>
    <row r="26" spans="1:11" ht="30" x14ac:dyDescent="0.25">
      <c r="A26" s="5" t="s">
        <v>7</v>
      </c>
      <c r="B26" s="6">
        <f>SUM(B27:B35)</f>
        <v>0</v>
      </c>
      <c r="C26" s="6">
        <f t="shared" ref="C26:E26" si="2">SUM(C27:C35)</f>
        <v>0</v>
      </c>
      <c r="D26" s="6">
        <f t="shared" si="2"/>
        <v>0</v>
      </c>
      <c r="E26" s="6">
        <f t="shared" si="2"/>
        <v>0</v>
      </c>
      <c r="F26" s="154">
        <f>SUM(D26:E26)</f>
        <v>0</v>
      </c>
    </row>
    <row r="27" spans="1:11" x14ac:dyDescent="0.25">
      <c r="A27" s="7" t="s">
        <v>1148</v>
      </c>
      <c r="B27" s="46"/>
      <c r="C27" s="47"/>
      <c r="D27" s="48"/>
      <c r="E27" s="48"/>
    </row>
    <row r="28" spans="1:11" x14ac:dyDescent="0.25">
      <c r="A28" s="7" t="s">
        <v>1149</v>
      </c>
      <c r="B28" s="46"/>
      <c r="C28" s="47"/>
      <c r="D28" s="48"/>
      <c r="E28" s="48"/>
    </row>
    <row r="29" spans="1:11" ht="30" x14ac:dyDescent="0.25">
      <c r="A29" s="7" t="s">
        <v>1150</v>
      </c>
      <c r="B29" s="46"/>
      <c r="C29" s="47"/>
      <c r="D29" s="48"/>
      <c r="E29" s="48"/>
    </row>
    <row r="30" spans="1:11" x14ac:dyDescent="0.25">
      <c r="A30" s="7" t="s">
        <v>1151</v>
      </c>
      <c r="B30" s="46"/>
      <c r="C30" s="47"/>
      <c r="D30" s="48"/>
      <c r="E30" s="48"/>
      <c r="K30" s="53"/>
    </row>
    <row r="31" spans="1:11" ht="30" x14ac:dyDescent="0.25">
      <c r="A31" s="7" t="s">
        <v>6</v>
      </c>
      <c r="B31" s="46"/>
      <c r="C31" s="47"/>
      <c r="D31" s="48"/>
      <c r="E31" s="48"/>
      <c r="K31" s="53"/>
    </row>
    <row r="32" spans="1:11" x14ac:dyDescent="0.25">
      <c r="A32" s="7" t="s">
        <v>4</v>
      </c>
      <c r="B32" s="46"/>
      <c r="C32" s="47"/>
      <c r="D32" s="48"/>
      <c r="E32" s="48"/>
      <c r="K32" s="53"/>
    </row>
    <row r="33" spans="1:11" x14ac:dyDescent="0.25">
      <c r="A33" s="7" t="s">
        <v>682</v>
      </c>
      <c r="B33" s="46"/>
      <c r="C33" s="47"/>
      <c r="D33" s="48"/>
      <c r="E33" s="48"/>
      <c r="K33" s="53"/>
    </row>
    <row r="34" spans="1:11" x14ac:dyDescent="0.25">
      <c r="A34" s="7" t="s">
        <v>1152</v>
      </c>
      <c r="B34" s="46"/>
      <c r="C34" s="47"/>
      <c r="D34" s="48"/>
      <c r="E34" s="48"/>
      <c r="K34" s="53"/>
    </row>
    <row r="35" spans="1:11" x14ac:dyDescent="0.25">
      <c r="A35" s="7" t="s">
        <v>5</v>
      </c>
      <c r="B35" s="46"/>
      <c r="C35" s="47"/>
      <c r="D35" s="48"/>
      <c r="E35" s="48"/>
      <c r="K35" s="53"/>
    </row>
    <row r="36" spans="1:11" x14ac:dyDescent="0.25">
      <c r="A36" s="5" t="s">
        <v>8</v>
      </c>
      <c r="B36" s="6">
        <f t="shared" ref="B36:E36" si="3">SUM(B37:B45)</f>
        <v>0</v>
      </c>
      <c r="C36" s="6">
        <f t="shared" si="3"/>
        <v>0</v>
      </c>
      <c r="D36" s="6">
        <f t="shared" si="3"/>
        <v>0</v>
      </c>
      <c r="E36" s="6">
        <f t="shared" si="3"/>
        <v>0</v>
      </c>
      <c r="F36" s="155">
        <f>SUM(D36:E36)</f>
        <v>0</v>
      </c>
      <c r="G36"/>
      <c r="K36" s="53"/>
    </row>
    <row r="37" spans="1:11" x14ac:dyDescent="0.25">
      <c r="A37" s="7" t="s">
        <v>1148</v>
      </c>
      <c r="B37" s="46"/>
      <c r="C37" s="47"/>
      <c r="D37" s="48"/>
      <c r="E37" s="48"/>
      <c r="K37" s="53"/>
    </row>
    <row r="38" spans="1:11" x14ac:dyDescent="0.25">
      <c r="A38" s="7" t="s">
        <v>1149</v>
      </c>
      <c r="B38" s="46"/>
      <c r="C38" s="47"/>
      <c r="D38" s="48"/>
      <c r="E38" s="48"/>
      <c r="K38" s="53"/>
    </row>
    <row r="39" spans="1:11" ht="30" x14ac:dyDescent="0.25">
      <c r="A39" s="7" t="s">
        <v>1150</v>
      </c>
      <c r="B39" s="46"/>
      <c r="C39" s="47"/>
      <c r="D39" s="48"/>
      <c r="E39" s="48"/>
      <c r="K39" s="44"/>
    </row>
    <row r="40" spans="1:11" x14ac:dyDescent="0.25">
      <c r="A40" s="7" t="s">
        <v>1151</v>
      </c>
      <c r="B40" s="46"/>
      <c r="C40" s="47"/>
      <c r="D40" s="48"/>
      <c r="E40" s="48"/>
    </row>
    <row r="41" spans="1:11" ht="30" x14ac:dyDescent="0.25">
      <c r="A41" s="7" t="s">
        <v>6</v>
      </c>
      <c r="B41" s="46"/>
      <c r="C41" s="47"/>
      <c r="D41" s="48"/>
      <c r="E41" s="48"/>
    </row>
    <row r="42" spans="1:11" x14ac:dyDescent="0.25">
      <c r="A42" s="7" t="s">
        <v>4</v>
      </c>
      <c r="B42" s="46"/>
      <c r="C42" s="47"/>
      <c r="D42" s="48"/>
      <c r="E42" s="48"/>
    </row>
    <row r="43" spans="1:11" x14ac:dyDescent="0.25">
      <c r="A43" s="7" t="s">
        <v>682</v>
      </c>
      <c r="B43" s="46"/>
      <c r="C43" s="47"/>
      <c r="D43" s="48"/>
      <c r="E43" s="48"/>
    </row>
    <row r="44" spans="1:11" x14ac:dyDescent="0.25">
      <c r="A44" s="7" t="s">
        <v>1152</v>
      </c>
      <c r="B44" s="46"/>
      <c r="C44" s="47"/>
      <c r="D44" s="48"/>
      <c r="E44" s="48"/>
    </row>
    <row r="45" spans="1:11" x14ac:dyDescent="0.25">
      <c r="A45" s="7" t="s">
        <v>5</v>
      </c>
      <c r="B45" s="46"/>
      <c r="C45" s="47"/>
      <c r="D45" s="48"/>
      <c r="E45" s="48"/>
    </row>
    <row r="46" spans="1:11" x14ac:dyDescent="0.25">
      <c r="A46" s="5" t="s">
        <v>665</v>
      </c>
      <c r="B46" s="6">
        <f>SUM(B47:B55)</f>
        <v>0</v>
      </c>
      <c r="C46" s="6">
        <f t="shared" ref="C46:D46" si="4">SUM(C47:C55)</f>
        <v>0</v>
      </c>
      <c r="D46" s="6">
        <f t="shared" si="4"/>
        <v>0</v>
      </c>
      <c r="E46" s="35"/>
    </row>
    <row r="47" spans="1:11" x14ac:dyDescent="0.25">
      <c r="A47" s="7" t="s">
        <v>1148</v>
      </c>
      <c r="B47" s="46"/>
      <c r="C47" s="47"/>
      <c r="D47" s="48"/>
      <c r="E47" s="34" t="s">
        <v>1190</v>
      </c>
    </row>
    <row r="48" spans="1:11" x14ac:dyDescent="0.25">
      <c r="A48" s="7" t="s">
        <v>1149</v>
      </c>
      <c r="B48" s="46"/>
      <c r="C48" s="47"/>
      <c r="D48" s="48"/>
      <c r="E48" s="34">
        <v>5</v>
      </c>
    </row>
    <row r="49" spans="1:5" ht="30" x14ac:dyDescent="0.25">
      <c r="A49" s="7" t="s">
        <v>1150</v>
      </c>
      <c r="B49" s="46"/>
      <c r="C49" s="47"/>
      <c r="D49" s="48"/>
      <c r="E49" s="34">
        <v>5</v>
      </c>
    </row>
    <row r="50" spans="1:5" x14ac:dyDescent="0.25">
      <c r="A50" s="7" t="s">
        <v>1151</v>
      </c>
      <c r="B50" s="46"/>
      <c r="C50" s="47"/>
      <c r="D50" s="48"/>
      <c r="E50" s="34">
        <v>5</v>
      </c>
    </row>
    <row r="51" spans="1:5" ht="30" x14ac:dyDescent="0.25">
      <c r="A51" s="7" t="s">
        <v>6</v>
      </c>
      <c r="B51" s="46"/>
      <c r="C51" s="47"/>
      <c r="D51" s="48"/>
      <c r="E51" s="34">
        <v>5</v>
      </c>
    </row>
    <row r="52" spans="1:5" x14ac:dyDescent="0.25">
      <c r="A52" s="7" t="s">
        <v>4</v>
      </c>
      <c r="B52" s="46"/>
      <c r="C52" s="47"/>
      <c r="D52" s="48"/>
      <c r="E52" s="34">
        <v>5</v>
      </c>
    </row>
    <row r="53" spans="1:5" x14ac:dyDescent="0.25">
      <c r="A53" s="7" t="s">
        <v>682</v>
      </c>
      <c r="B53" s="46"/>
      <c r="C53" s="47"/>
      <c r="D53" s="48"/>
      <c r="E53" s="34">
        <v>5</v>
      </c>
    </row>
    <row r="54" spans="1:5" x14ac:dyDescent="0.25">
      <c r="A54" s="7" t="s">
        <v>1152</v>
      </c>
      <c r="B54" s="46"/>
      <c r="C54" s="47"/>
      <c r="D54" s="48"/>
      <c r="E54" s="34">
        <v>5</v>
      </c>
    </row>
    <row r="55" spans="1:5" x14ac:dyDescent="0.25">
      <c r="A55" s="7" t="s">
        <v>5</v>
      </c>
      <c r="B55" s="46"/>
      <c r="C55" s="47"/>
      <c r="D55" s="48"/>
      <c r="E55" s="34">
        <v>5</v>
      </c>
    </row>
  </sheetData>
  <sheetProtection algorithmName="SHA-512" hashValue="htXsRXPYWISQ6K5kX6CFNxblNrv+Lb4o7D9kT3dTcdulVDPkh+Vjk6xcXQX0n2VjuxYydto99fpmqu8KlOn7Cw==" saltValue="03LD9DLGPMCvTwifvUIUfQ==" spinCount="100000" sheet="1" objects="1" scenarios="1"/>
  <mergeCells count="4">
    <mergeCell ref="D12:E12"/>
    <mergeCell ref="D10:E10"/>
    <mergeCell ref="D8:E8"/>
    <mergeCell ref="D9:E9"/>
  </mergeCells>
  <conditionalFormatting sqref="B10">
    <cfRule type="cellIs" dxfId="24" priority="9" operator="lessThan">
      <formula>0</formula>
    </cfRule>
  </conditionalFormatting>
  <conditionalFormatting sqref="C10">
    <cfRule type="cellIs" dxfId="23" priority="8" operator="lessThan">
      <formula>0</formula>
    </cfRule>
  </conditionalFormatting>
  <conditionalFormatting sqref="D10:E10">
    <cfRule type="cellIs" dxfId="22" priority="7" operator="lessThan">
      <formula>0</formula>
    </cfRule>
  </conditionalFormatting>
  <pageMargins left="0.7" right="0.7" top="0.75" bottom="0.75" header="0.3" footer="0.3"/>
  <pageSetup scale="8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Concordance!$A$2:$A$556</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C2" sqref="C2"/>
    </sheetView>
  </sheetViews>
  <sheetFormatPr defaultColWidth="8.5703125" defaultRowHeight="15" x14ac:dyDescent="0.25"/>
  <cols>
    <col min="1" max="1" width="60.28515625" style="45" customWidth="1"/>
    <col min="2" max="2" width="30.140625" style="45" customWidth="1"/>
    <col min="3" max="4" width="23.5703125" style="45" customWidth="1"/>
    <col min="5" max="5" width="63.28515625" style="45" customWidth="1"/>
    <col min="6" max="16384" width="8.5703125" style="45"/>
  </cols>
  <sheetData>
    <row r="1" spans="1:5" ht="15.75" thickBot="1" x14ac:dyDescent="0.3"/>
    <row r="2" spans="1:5" x14ac:dyDescent="0.25">
      <c r="B2" s="96" t="s">
        <v>13</v>
      </c>
      <c r="C2" s="130">
        <f>'3.b1 ESSER Expenditures'!C2</f>
        <v>0</v>
      </c>
    </row>
    <row r="3" spans="1:5" x14ac:dyDescent="0.25">
      <c r="B3" s="97" t="s">
        <v>14</v>
      </c>
      <c r="C3" s="100" t="e">
        <f>INDEX(Concordance!$B$2:$B$556,MATCH('3.b1 ESSER Expenditures'!$C$2,Concordance!$A$2:$A$556,0))</f>
        <v>#N/A</v>
      </c>
    </row>
    <row r="4" spans="1:5" x14ac:dyDescent="0.25">
      <c r="B4" s="97" t="s">
        <v>663</v>
      </c>
      <c r="C4" s="101" t="e">
        <f>INDEX(Concordance!$C$2:$C$556,MATCH('3.b1 ESSER Expenditures'!$C$2,Concordance!$A$2:$A$556,0))</f>
        <v>#N/A</v>
      </c>
    </row>
    <row r="5" spans="1:5" ht="15.75" thickBot="1" x14ac:dyDescent="0.3">
      <c r="B5" s="98" t="s">
        <v>664</v>
      </c>
      <c r="C5" s="102" t="e">
        <f>INDEX(Concordance!$D$2:$D$556,MATCH('3.b1 ESSER Expenditures'!$C$2,Concordance!$A$2:$A$556,0))</f>
        <v>#N/A</v>
      </c>
    </row>
    <row r="7" spans="1:5" x14ac:dyDescent="0.25">
      <c r="A7" s="106"/>
      <c r="B7" s="1" t="s">
        <v>10</v>
      </c>
      <c r="C7" s="2" t="s">
        <v>11</v>
      </c>
      <c r="D7" s="143" t="s">
        <v>12</v>
      </c>
    </row>
    <row r="8" spans="1:5" x14ac:dyDescent="0.25">
      <c r="A8" s="107" t="s">
        <v>1341</v>
      </c>
      <c r="B8" s="161">
        <f>'3.b1 ESSER Expenditures'!B8</f>
        <v>0</v>
      </c>
      <c r="C8" s="162">
        <f>'3.b1 ESSER Expenditures'!C8</f>
        <v>0</v>
      </c>
      <c r="D8" s="163">
        <f>'3.b1 ESSER Expenditures'!D8:E8</f>
        <v>0</v>
      </c>
    </row>
    <row r="9" spans="1:5" x14ac:dyDescent="0.25">
      <c r="A9" s="107" t="s">
        <v>1340</v>
      </c>
      <c r="B9" s="161">
        <f>'3.b1 ESSER Expenditures'!B9</f>
        <v>0</v>
      </c>
      <c r="C9" s="162">
        <f>'3.b1 ESSER Expenditures'!C9</f>
        <v>0</v>
      </c>
      <c r="D9" s="163">
        <f>'3.b1 ESSER Expenditures'!D9:E9</f>
        <v>0</v>
      </c>
    </row>
    <row r="10" spans="1:5" x14ac:dyDescent="0.25">
      <c r="A10" s="156" t="s">
        <v>1338</v>
      </c>
      <c r="B10" s="158">
        <f>'3.b1 ESSER Expenditures'!B10</f>
        <v>0</v>
      </c>
      <c r="C10" s="159">
        <f>'3.b1 ESSER Expenditures'!C10</f>
        <v>0</v>
      </c>
      <c r="D10" s="160">
        <f>'3.b1 ESSER Expenditures'!D10:E10</f>
        <v>0</v>
      </c>
    </row>
    <row r="12" spans="1:5" x14ac:dyDescent="0.25">
      <c r="B12" s="1" t="s">
        <v>1</v>
      </c>
      <c r="C12" s="2" t="s">
        <v>2</v>
      </c>
      <c r="D12" s="143" t="s">
        <v>3</v>
      </c>
    </row>
    <row r="13" spans="1:5" x14ac:dyDescent="0.25">
      <c r="A13" s="11" t="s">
        <v>9</v>
      </c>
      <c r="B13" s="1" t="s">
        <v>1334</v>
      </c>
      <c r="C13" s="2" t="s">
        <v>1220</v>
      </c>
      <c r="D13" s="143" t="s">
        <v>1220</v>
      </c>
    </row>
    <row r="14" spans="1:5" ht="30" x14ac:dyDescent="0.25">
      <c r="B14" s="3" t="s">
        <v>1145</v>
      </c>
      <c r="C14" s="4" t="s">
        <v>1145</v>
      </c>
      <c r="D14" s="20" t="s">
        <v>1212</v>
      </c>
    </row>
    <row r="15" spans="1:5" x14ac:dyDescent="0.25">
      <c r="A15" s="8" t="s">
        <v>0</v>
      </c>
      <c r="B15" s="9">
        <f>B16+B24+B36+B38</f>
        <v>0</v>
      </c>
      <c r="C15" s="10">
        <f>C16+C24+C36+C38</f>
        <v>0</v>
      </c>
      <c r="D15" s="21">
        <f>D16+D24+D36+D38</f>
        <v>0</v>
      </c>
    </row>
    <row r="16" spans="1:5" x14ac:dyDescent="0.25">
      <c r="A16" s="5" t="s">
        <v>1153</v>
      </c>
      <c r="B16" s="6">
        <f>SUM(B17:B23)</f>
        <v>0</v>
      </c>
      <c r="C16" s="6">
        <f>SUM(C17:C23)</f>
        <v>0</v>
      </c>
      <c r="D16" s="6">
        <f>SUM(D17:D23)</f>
        <v>0</v>
      </c>
      <c r="E16" s="45" t="str">
        <f>IF(AND(B16='3.b1 ESSER Expenditures'!B16,'3.b2 ESSER Activities '!C16='3.b1 ESSER Expenditures'!C16,'3.b2 ESSER Activities '!D16='3.b1 ESSER Expenditures'!D16),"","All category subtotals must match the reported category subtotals in 3.b1.")</f>
        <v/>
      </c>
    </row>
    <row r="17" spans="1:10" ht="30" x14ac:dyDescent="0.25">
      <c r="A17" s="121" t="s">
        <v>1306</v>
      </c>
      <c r="B17" s="46"/>
      <c r="C17" s="47"/>
      <c r="D17" s="48"/>
    </row>
    <row r="18" spans="1:10" x14ac:dyDescent="0.25">
      <c r="A18" s="121" t="s">
        <v>1213</v>
      </c>
      <c r="B18" s="46"/>
      <c r="C18" s="47"/>
      <c r="D18" s="48"/>
    </row>
    <row r="19" spans="1:10" x14ac:dyDescent="0.25">
      <c r="A19" s="121" t="s">
        <v>1291</v>
      </c>
      <c r="B19" s="46"/>
      <c r="C19" s="47"/>
      <c r="D19" s="48"/>
    </row>
    <row r="20" spans="1:10" x14ac:dyDescent="0.25">
      <c r="A20" s="121" t="s">
        <v>1214</v>
      </c>
      <c r="B20" s="46"/>
      <c r="C20" s="47"/>
      <c r="D20" s="48"/>
    </row>
    <row r="21" spans="1:10" ht="30" x14ac:dyDescent="0.25">
      <c r="A21" s="121" t="s">
        <v>1310</v>
      </c>
      <c r="B21" s="46"/>
      <c r="C21" s="47"/>
      <c r="D21" s="48"/>
    </row>
    <row r="22" spans="1:10" ht="30" x14ac:dyDescent="0.25">
      <c r="A22" s="121" t="s">
        <v>1311</v>
      </c>
      <c r="B22" s="46"/>
      <c r="C22" s="47"/>
      <c r="D22" s="48"/>
    </row>
    <row r="23" spans="1:10" ht="30" x14ac:dyDescent="0.25">
      <c r="A23" s="121" t="s">
        <v>1312</v>
      </c>
      <c r="B23" s="46"/>
      <c r="C23" s="47"/>
      <c r="D23" s="48"/>
    </row>
    <row r="24" spans="1:10" ht="30" x14ac:dyDescent="0.25">
      <c r="A24" s="5" t="s">
        <v>7</v>
      </c>
      <c r="B24" s="6">
        <f>SUM(B25:B35)</f>
        <v>0</v>
      </c>
      <c r="C24" s="6">
        <f>SUM(C25:C35)</f>
        <v>0</v>
      </c>
      <c r="D24" s="6">
        <f>SUM(D25:D35)</f>
        <v>0</v>
      </c>
      <c r="E24" s="45" t="str">
        <f>IF(AND(B24='3.b1 ESSER Expenditures'!B26,'3.b2 ESSER Activities '!C24='3.b1 ESSER Expenditures'!C26,'3.b2 ESSER Activities '!D24='3.b1 ESSER Expenditures'!F26),"","All category subtotals must match the reported category subtotals in 3.b1.")</f>
        <v/>
      </c>
    </row>
    <row r="25" spans="1:10" x14ac:dyDescent="0.25">
      <c r="A25" s="121" t="s">
        <v>1215</v>
      </c>
      <c r="B25" s="46"/>
      <c r="C25" s="47"/>
      <c r="D25" s="48"/>
    </row>
    <row r="26" spans="1:10" x14ac:dyDescent="0.25">
      <c r="A26" s="121" t="s">
        <v>1216</v>
      </c>
      <c r="B26" s="46"/>
      <c r="C26" s="47"/>
      <c r="D26" s="48"/>
    </row>
    <row r="27" spans="1:10" x14ac:dyDescent="0.25">
      <c r="A27" s="121" t="s">
        <v>1313</v>
      </c>
      <c r="B27" s="46"/>
      <c r="C27" s="47"/>
      <c r="D27" s="48"/>
    </row>
    <row r="28" spans="1:10" ht="30" x14ac:dyDescent="0.25">
      <c r="A28" s="121" t="s">
        <v>1314</v>
      </c>
      <c r="B28" s="46"/>
      <c r="C28" s="47"/>
      <c r="D28" s="48"/>
      <c r="J28" s="53"/>
    </row>
    <row r="29" spans="1:10" ht="30" x14ac:dyDescent="0.25">
      <c r="A29" s="121" t="s">
        <v>1315</v>
      </c>
      <c r="B29" s="46"/>
      <c r="C29" s="47"/>
      <c r="D29" s="48"/>
      <c r="J29" s="53"/>
    </row>
    <row r="30" spans="1:10" x14ac:dyDescent="0.25">
      <c r="A30" s="121" t="s">
        <v>1217</v>
      </c>
      <c r="B30" s="46"/>
      <c r="C30" s="47"/>
      <c r="D30" s="48"/>
      <c r="J30" s="53"/>
    </row>
    <row r="31" spans="1:10" x14ac:dyDescent="0.25">
      <c r="A31" s="121" t="s">
        <v>1307</v>
      </c>
      <c r="B31" s="46"/>
      <c r="C31" s="47"/>
      <c r="D31" s="48"/>
      <c r="J31" s="53"/>
    </row>
    <row r="32" spans="1:10" x14ac:dyDescent="0.25">
      <c r="A32" s="121" t="s">
        <v>1218</v>
      </c>
      <c r="B32" s="46"/>
      <c r="C32" s="47"/>
      <c r="D32" s="48"/>
      <c r="J32" s="53"/>
    </row>
    <row r="33" spans="1:10" x14ac:dyDescent="0.25">
      <c r="A33" s="121" t="s">
        <v>1219</v>
      </c>
      <c r="B33" s="46"/>
      <c r="C33" s="47"/>
      <c r="D33" s="48"/>
      <c r="J33" s="53"/>
    </row>
    <row r="34" spans="1:10" ht="30" x14ac:dyDescent="0.25">
      <c r="A34" s="121" t="s">
        <v>1316</v>
      </c>
      <c r="B34" s="46"/>
      <c r="C34" s="47"/>
      <c r="D34" s="48"/>
      <c r="J34" s="53"/>
    </row>
    <row r="35" spans="1:10" ht="30" x14ac:dyDescent="0.25">
      <c r="A35" s="122" t="s">
        <v>1308</v>
      </c>
      <c r="B35" s="46"/>
      <c r="C35" s="47"/>
      <c r="D35" s="48"/>
      <c r="J35" s="53"/>
    </row>
    <row r="36" spans="1:10" x14ac:dyDescent="0.25">
      <c r="A36" s="5" t="s">
        <v>8</v>
      </c>
      <c r="B36" s="6">
        <f>SUM(B37:B37)</f>
        <v>0</v>
      </c>
      <c r="C36" s="6">
        <f>SUM(C37:C37)</f>
        <v>0</v>
      </c>
      <c r="D36" s="6">
        <f>SUM(D37:D37)</f>
        <v>0</v>
      </c>
      <c r="E36" s="45" t="str">
        <f>IF(AND('3.b2 ESSER Activities '!B36='3.b1 ESSER Expenditures'!B36,'3.b2 ESSER Activities '!C36='3.b1 ESSER Expenditures'!C36,'3.b2 ESSER Activities '!D36='3.b1 ESSER Expenditures'!F36),"","All category subtotals must match reported category subtotals in 3.b1.")</f>
        <v/>
      </c>
      <c r="J36" s="53"/>
    </row>
    <row r="37" spans="1:10" ht="30" x14ac:dyDescent="0.25">
      <c r="A37" s="121" t="s">
        <v>1317</v>
      </c>
      <c r="B37" s="46"/>
      <c r="C37" s="47"/>
      <c r="D37" s="48"/>
      <c r="J37" s="53"/>
    </row>
    <row r="38" spans="1:10" x14ac:dyDescent="0.25">
      <c r="A38" s="5" t="s">
        <v>665</v>
      </c>
      <c r="B38" s="6">
        <f>SUM(B39:B44)</f>
        <v>0</v>
      </c>
      <c r="C38" s="6">
        <f>SUM(C39:C44)</f>
        <v>0</v>
      </c>
      <c r="D38" s="6">
        <f>SUM(D39:D44)</f>
        <v>0</v>
      </c>
      <c r="E38" s="45" t="str">
        <f>IF(AND(B38='3.b1 ESSER Expenditures'!B46,'3.b2 ESSER Activities '!C38='3.b1 ESSER Expenditures'!C46,'3.b2 ESSER Activities '!D38='3.b1 ESSER Expenditures'!D46),"","All category subtotals must match the reported category subtotals in 3.b1.")</f>
        <v/>
      </c>
    </row>
    <row r="39" spans="1:10" ht="30" x14ac:dyDescent="0.25">
      <c r="A39" s="121" t="s">
        <v>1221</v>
      </c>
      <c r="B39" s="46"/>
      <c r="C39" s="47"/>
      <c r="D39" s="48"/>
    </row>
    <row r="40" spans="1:10" ht="30" x14ac:dyDescent="0.25">
      <c r="A40" s="121" t="s">
        <v>1222</v>
      </c>
      <c r="B40" s="46"/>
      <c r="C40" s="47"/>
      <c r="D40" s="48"/>
    </row>
    <row r="41" spans="1:10" ht="30" x14ac:dyDescent="0.25">
      <c r="A41" s="121" t="s">
        <v>1223</v>
      </c>
      <c r="B41" s="46"/>
      <c r="C41" s="47"/>
      <c r="D41" s="48"/>
    </row>
    <row r="42" spans="1:10" ht="30" x14ac:dyDescent="0.25">
      <c r="A42" s="121" t="s">
        <v>1224</v>
      </c>
      <c r="B42" s="46"/>
      <c r="C42" s="47"/>
      <c r="D42" s="48"/>
    </row>
    <row r="43" spans="1:10" ht="30" x14ac:dyDescent="0.25">
      <c r="A43" s="121" t="s">
        <v>1309</v>
      </c>
      <c r="B43" s="46"/>
      <c r="C43" s="47"/>
      <c r="D43" s="48"/>
    </row>
    <row r="44" spans="1:10" ht="45" x14ac:dyDescent="0.25">
      <c r="A44" s="121" t="s">
        <v>1318</v>
      </c>
      <c r="B44" s="46"/>
      <c r="C44" s="47"/>
      <c r="D44" s="48"/>
    </row>
  </sheetData>
  <sheetProtection algorithmName="SHA-512" hashValue="le7136NBpppxdFYWY5IR4CUNLFxgDYY2cWlQHE1ZLwTyThg1CJVa7TiVXDHeD8ce1AYdXO7h1EfOW+jZoa9Uzw==" saltValue="hj9bmvGC4KfN4HxSx74fzQ==" spinCount="100000" sheet="1" objects="1" scenarios="1"/>
  <conditionalFormatting sqref="E16">
    <cfRule type="containsText" dxfId="21" priority="10" operator="containsText" text="subtotals">
      <formula>NOT(ISERROR(SEARCH("subtotals",E16)))</formula>
    </cfRule>
  </conditionalFormatting>
  <conditionalFormatting sqref="E24">
    <cfRule type="containsText" dxfId="20" priority="9" operator="containsText" text="subtotals">
      <formula>NOT(ISERROR(SEARCH("subtotals",E24)))</formula>
    </cfRule>
  </conditionalFormatting>
  <conditionalFormatting sqref="E36">
    <cfRule type="containsText" dxfId="19" priority="8" operator="containsText" text="subtotals">
      <formula>NOT(ISERROR(SEARCH("subtotals",E36)))</formula>
    </cfRule>
  </conditionalFormatting>
  <conditionalFormatting sqref="E38">
    <cfRule type="containsText" dxfId="18" priority="7" operator="containsText" text="subtotals">
      <formula>NOT(ISERROR(SEARCH("subtotals",E38)))</formula>
    </cfRule>
  </conditionalFormatting>
  <conditionalFormatting sqref="B10">
    <cfRule type="cellIs" dxfId="17" priority="6" operator="lessThan">
      <formula>0</formula>
    </cfRule>
  </conditionalFormatting>
  <conditionalFormatting sqref="C10">
    <cfRule type="cellIs" dxfId="16" priority="5" operator="lessThan">
      <formula>0</formula>
    </cfRule>
  </conditionalFormatting>
  <conditionalFormatting sqref="D10">
    <cfRule type="cellIs" dxfId="15" priority="4" operator="lessThan">
      <formula>0</formula>
    </cfRule>
  </conditionalFormatting>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26" id="{D0EA2B85-64E2-406C-A12A-FF4251AE2398}">
            <xm:f>$B$16&lt;&gt;'3.b1 ESSER Expenditures'!$B$16</xm:f>
            <x14:dxf>
              <font>
                <color theme="0"/>
              </font>
              <fill>
                <patternFill>
                  <bgColor rgb="FFFF0000"/>
                </patternFill>
              </fill>
            </x14:dxf>
          </x14:cfRule>
          <xm:sqref>B16</xm:sqref>
        </x14:conditionalFormatting>
        <x14:conditionalFormatting xmlns:xm="http://schemas.microsoft.com/office/excel/2006/main">
          <x14:cfRule type="expression" priority="25" id="{0AC8A5DC-BA49-4484-8D27-7B1319E19429}">
            <xm:f>$C$16&lt;&gt;'3.b1 ESSER Expenditures'!$C$16</xm:f>
            <x14:dxf>
              <font>
                <color theme="0"/>
              </font>
              <fill>
                <patternFill>
                  <bgColor rgb="FFFF0000"/>
                </patternFill>
              </fill>
            </x14:dxf>
          </x14:cfRule>
          <xm:sqref>C16</xm:sqref>
        </x14:conditionalFormatting>
        <x14:conditionalFormatting xmlns:xm="http://schemas.microsoft.com/office/excel/2006/main">
          <x14:cfRule type="expression" priority="24" id="{74301618-DE69-42D1-8F7F-339F804C5C4B}">
            <xm:f>$D$16&lt;&gt;'3.b1 ESSER Expenditures'!$D$16</xm:f>
            <x14:dxf>
              <font>
                <color theme="0"/>
              </font>
              <fill>
                <patternFill>
                  <bgColor rgb="FFFF0000"/>
                </patternFill>
              </fill>
            </x14:dxf>
          </x14:cfRule>
          <xm:sqref>D16</xm:sqref>
        </x14:conditionalFormatting>
        <x14:conditionalFormatting xmlns:xm="http://schemas.microsoft.com/office/excel/2006/main">
          <x14:cfRule type="expression" priority="23" id="{B32ACA0A-9440-4E55-A918-19431236FB87}">
            <xm:f>$B$24&lt;&gt;'3.b1 ESSER Expenditures'!$B$26</xm:f>
            <x14:dxf>
              <font>
                <color theme="0"/>
              </font>
              <fill>
                <patternFill>
                  <bgColor rgb="FFFF0000"/>
                </patternFill>
              </fill>
            </x14:dxf>
          </x14:cfRule>
          <xm:sqref>B24</xm:sqref>
        </x14:conditionalFormatting>
        <x14:conditionalFormatting xmlns:xm="http://schemas.microsoft.com/office/excel/2006/main">
          <x14:cfRule type="expression" priority="22" id="{61806E01-D180-4E6D-B119-40147F20A59D}">
            <xm:f>$C$24&lt;&gt;'3.b1 ESSER Expenditures'!$C$26</xm:f>
            <x14:dxf>
              <font>
                <color theme="0"/>
              </font>
              <fill>
                <patternFill>
                  <bgColor rgb="FFFF0000"/>
                </patternFill>
              </fill>
            </x14:dxf>
          </x14:cfRule>
          <xm:sqref>C24</xm:sqref>
        </x14:conditionalFormatting>
        <x14:conditionalFormatting xmlns:xm="http://schemas.microsoft.com/office/excel/2006/main">
          <x14:cfRule type="expression" priority="20" id="{ECE8BA84-5EE0-49AE-AE7E-2ED2480EBBDD}">
            <xm:f>$D$24&lt;&gt;'3.b1 ESSER Expenditures'!$F$26</xm:f>
            <x14:dxf>
              <font>
                <color theme="0"/>
              </font>
              <fill>
                <patternFill>
                  <bgColor rgb="FFFF0000"/>
                </patternFill>
              </fill>
            </x14:dxf>
          </x14:cfRule>
          <xm:sqref>D24</xm:sqref>
        </x14:conditionalFormatting>
        <x14:conditionalFormatting xmlns:xm="http://schemas.microsoft.com/office/excel/2006/main">
          <x14:cfRule type="expression" priority="19" id="{FB110874-6D80-4BC0-9AD7-60362C8A5C03}">
            <xm:f>$D$36&lt;&gt;'3.b1 ESSER Expenditures'!$F$36</xm:f>
            <x14:dxf>
              <font>
                <color theme="0"/>
              </font>
              <fill>
                <patternFill>
                  <bgColor rgb="FFFF0000"/>
                </patternFill>
              </fill>
            </x14:dxf>
          </x14:cfRule>
          <xm:sqref>D36</xm:sqref>
        </x14:conditionalFormatting>
        <x14:conditionalFormatting xmlns:xm="http://schemas.microsoft.com/office/excel/2006/main">
          <x14:cfRule type="expression" priority="18" id="{1CDE1621-E7DA-4F89-8F94-3AA9D61A8874}">
            <xm:f>$B$36&lt;&gt;'3.b1 ESSER Expenditures'!$B$36</xm:f>
            <x14:dxf>
              <font>
                <color theme="0"/>
              </font>
              <fill>
                <patternFill>
                  <bgColor rgb="FFFF0000"/>
                </patternFill>
              </fill>
            </x14:dxf>
          </x14:cfRule>
          <xm:sqref>B36</xm:sqref>
        </x14:conditionalFormatting>
        <x14:conditionalFormatting xmlns:xm="http://schemas.microsoft.com/office/excel/2006/main">
          <x14:cfRule type="expression" priority="17" id="{7E0D7E45-F15C-4C36-A052-B7E95F6B9074}">
            <xm:f>$C$36&lt;&gt;'3.b1 ESSER Expenditures'!$C$36</xm:f>
            <x14:dxf>
              <font>
                <color theme="0"/>
              </font>
              <fill>
                <patternFill>
                  <bgColor rgb="FFFF0000"/>
                </patternFill>
              </fill>
            </x14:dxf>
          </x14:cfRule>
          <xm:sqref>C36</xm:sqref>
        </x14:conditionalFormatting>
        <x14:conditionalFormatting xmlns:xm="http://schemas.microsoft.com/office/excel/2006/main">
          <x14:cfRule type="expression" priority="16" id="{0221E339-0E06-49FF-A530-7B7AF937F91E}">
            <xm:f>$B$38&lt;&gt;'3.b1 ESSER Expenditures'!$B$46</xm:f>
            <x14:dxf>
              <font>
                <color theme="0"/>
              </font>
              <fill>
                <patternFill>
                  <bgColor rgb="FFFF0000"/>
                </patternFill>
              </fill>
            </x14:dxf>
          </x14:cfRule>
          <xm:sqref>B38</xm:sqref>
        </x14:conditionalFormatting>
        <x14:conditionalFormatting xmlns:xm="http://schemas.microsoft.com/office/excel/2006/main">
          <x14:cfRule type="expression" priority="15" id="{CB78C28F-E9A0-4874-92E5-9093F6798323}">
            <xm:f>$C$38&lt;&gt;'3.b1 ESSER Expenditures'!$C$46</xm:f>
            <x14:dxf>
              <font>
                <color theme="0"/>
              </font>
              <fill>
                <patternFill>
                  <bgColor rgb="FFFF0000"/>
                </patternFill>
              </fill>
            </x14:dxf>
          </x14:cfRule>
          <xm:sqref>C38</xm:sqref>
        </x14:conditionalFormatting>
        <x14:conditionalFormatting xmlns:xm="http://schemas.microsoft.com/office/excel/2006/main">
          <x14:cfRule type="expression" priority="14" id="{9734EBFF-C813-4B7D-ACFD-62C327446A40}">
            <xm:f>$D$38&lt;&gt;'3.b1 ESSER Expenditures'!$D$46</xm:f>
            <x14:dxf>
              <font>
                <color theme="0"/>
              </font>
              <fill>
                <patternFill>
                  <bgColor rgb="FFFF0000"/>
                </patternFill>
              </fill>
            </x14:dxf>
          </x14:cfRule>
          <xm:sqref>D38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90" zoomScaleNormal="90" workbookViewId="0">
      <selection activeCell="B14" sqref="B14"/>
    </sheetView>
  </sheetViews>
  <sheetFormatPr defaultColWidth="8.5703125" defaultRowHeight="15" x14ac:dyDescent="0.25"/>
  <cols>
    <col min="1" max="1" width="44" style="45" customWidth="1"/>
    <col min="2" max="2" width="24.5703125" style="45" customWidth="1"/>
    <col min="3" max="3" width="30.5703125" style="45" customWidth="1"/>
    <col min="4" max="4" width="22" style="45" customWidth="1"/>
    <col min="5" max="6" width="21.42578125" style="45" customWidth="1"/>
    <col min="7" max="7" width="18.28515625" style="45" customWidth="1"/>
    <col min="8" max="16384" width="8.5703125" style="45"/>
  </cols>
  <sheetData>
    <row r="1" spans="1:8" ht="15.75" thickBot="1" x14ac:dyDescent="0.3"/>
    <row r="2" spans="1:8" x14ac:dyDescent="0.25">
      <c r="B2" s="93" t="str">
        <f>'3.b1 ESSER Expenditures'!B2</f>
        <v>County District Code</v>
      </c>
      <c r="C2" s="108">
        <f>'3.b1 ESSER Expenditures'!C2</f>
        <v>0</v>
      </c>
    </row>
    <row r="3" spans="1:8" x14ac:dyDescent="0.25">
      <c r="B3" s="94" t="str">
        <f>'3.b1 ESSER Expenditures'!B3</f>
        <v>LEA Name</v>
      </c>
      <c r="C3" s="109" t="e">
        <f>'3.b1 ESSER Expenditures'!C3</f>
        <v>#N/A</v>
      </c>
    </row>
    <row r="4" spans="1:8" x14ac:dyDescent="0.25">
      <c r="B4" s="94" t="str">
        <f>'3.b1 ESSER Expenditures'!B4</f>
        <v>DUNS</v>
      </c>
      <c r="C4" s="109" t="e">
        <f>'3.b1 ESSER Expenditures'!C4</f>
        <v>#N/A</v>
      </c>
    </row>
    <row r="5" spans="1:8" ht="15.75" thickBot="1" x14ac:dyDescent="0.3">
      <c r="B5" s="95" t="str">
        <f>'3.b1 ESSER Expenditures'!B5</f>
        <v>UEI</v>
      </c>
      <c r="C5" s="110" t="e">
        <f>'3.b1 ESSER Expenditures'!C5</f>
        <v>#N/A</v>
      </c>
    </row>
    <row r="8" spans="1:8" x14ac:dyDescent="0.25">
      <c r="A8" s="31"/>
      <c r="B8" s="171" t="str">
        <f>'3.b1 ESSER Expenditures'!C7</f>
        <v>ESSER II</v>
      </c>
    </row>
    <row r="9" spans="1:8" ht="30" x14ac:dyDescent="0.25">
      <c r="A9" s="7" t="s">
        <v>1341</v>
      </c>
      <c r="B9" s="15">
        <f>'3.b1 ESSER Expenditures'!C8</f>
        <v>0</v>
      </c>
    </row>
    <row r="10" spans="1:8" x14ac:dyDescent="0.25">
      <c r="A10" s="16" t="s">
        <v>1340</v>
      </c>
      <c r="B10" s="12">
        <f>'3.b1 ESSER Expenditures'!C9</f>
        <v>0</v>
      </c>
    </row>
    <row r="11" spans="1:8" x14ac:dyDescent="0.25">
      <c r="A11" s="170" t="s">
        <v>1338</v>
      </c>
      <c r="B11" s="17">
        <f>'3.b1 ESSER Expenditures'!C10</f>
        <v>0</v>
      </c>
      <c r="C11" s="198" t="str">
        <f>IFERROR(IF(B11=0,"All funds expended, enter all 0's",IF(B11&lt;0,"Excess expenditures on 3.b1. Please revise expenditures before completing.","")),"")</f>
        <v>All funds expended, enter all 0's</v>
      </c>
      <c r="D11" s="199"/>
      <c r="E11" s="199"/>
      <c r="F11" s="129"/>
    </row>
    <row r="13" spans="1:8" ht="102" customHeight="1" x14ac:dyDescent="0.25">
      <c r="A13" s="131" t="s">
        <v>1332</v>
      </c>
      <c r="B13" s="18" t="str">
        <f>'3.b1 ESSER Expenditures'!A16</f>
        <v>Addressing Physical Health and Safety</v>
      </c>
      <c r="C13" s="18" t="str">
        <f>'3.b1 ESSER Expenditures'!A26</f>
        <v>Meeting Students' Academic, Social, Emotional, and Other Needs (Excluding Mental Health)</v>
      </c>
      <c r="D13" s="18" t="str">
        <f>'3.b1 ESSER Expenditures'!A36</f>
        <v>Mental Health Supports for Students and Staff</v>
      </c>
      <c r="E13" s="18" t="str">
        <f>'3.b1 ESSER Expenditures'!A46</f>
        <v>Operational Continuity and Other Allowed Uses</v>
      </c>
      <c r="F13" s="18" t="s">
        <v>667</v>
      </c>
      <c r="G13" s="18" t="s">
        <v>1330</v>
      </c>
    </row>
    <row r="14" spans="1:8" x14ac:dyDescent="0.25">
      <c r="A14" s="16" t="s">
        <v>666</v>
      </c>
      <c r="B14" s="135"/>
      <c r="C14" s="135"/>
      <c r="D14" s="135"/>
      <c r="E14" s="135"/>
      <c r="F14" s="135"/>
      <c r="G14" s="136">
        <f>SUM(B14:F14)</f>
        <v>0</v>
      </c>
      <c r="H14" s="45" t="str">
        <f>IF(G14&lt;0,"You have entered more than 100.0%. Please revise.","")</f>
        <v/>
      </c>
    </row>
    <row r="15" spans="1:8" ht="46.5" customHeight="1" x14ac:dyDescent="0.25">
      <c r="B15" s="196" t="s">
        <v>1343</v>
      </c>
      <c r="C15" s="197"/>
      <c r="D15" s="197"/>
      <c r="E15" s="197"/>
      <c r="F15" s="197"/>
      <c r="G15" s="197"/>
    </row>
  </sheetData>
  <sheetProtection algorithmName="SHA-512" hashValue="xBelseDBxxTvrXfIwZAoq0wXmNPvcjKQr2IqGsvC87qObHZRg+8G7uCzv7IQyJg68ILNBSxh7IYTcLy0YsA3qg==" saltValue="TxejQfQ/cbrekDanqoIlKQ==" spinCount="100000" sheet="1" selectLockedCells="1"/>
  <mergeCells count="2">
    <mergeCell ref="B15:G15"/>
    <mergeCell ref="C11:E11"/>
  </mergeCells>
  <conditionalFormatting sqref="C11:F11">
    <cfRule type="notContainsBlanks" dxfId="2" priority="3">
      <formula>LEN(TRIM(C11))&gt;0</formula>
    </cfRule>
  </conditionalFormatting>
  <conditionalFormatting sqref="G14">
    <cfRule type="cellIs" dxfId="1" priority="1" operator="lessThan">
      <formula>0</formula>
    </cfRule>
  </conditionalFormatting>
  <dataValidations count="1">
    <dataValidation type="decimal" allowBlank="1" showInputMessage="1" showErrorMessage="1" errorTitle="Number Out of Range" error="You cannot enter less than 0 or more than 100_x000a_" promptTitle="Data Entry" prompt="Enter percentages as simple numbers of up to two decimal places." sqref="B14:F14">
      <formula1>0</formula1>
      <formula2>100</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90" zoomScaleNormal="90" workbookViewId="0">
      <selection activeCell="B14" sqref="B14"/>
    </sheetView>
  </sheetViews>
  <sheetFormatPr defaultColWidth="8.5703125" defaultRowHeight="15" x14ac:dyDescent="0.25"/>
  <cols>
    <col min="1" max="1" width="45.7109375" style="45" customWidth="1"/>
    <col min="2" max="2" width="24.5703125" style="45" customWidth="1"/>
    <col min="3" max="3" width="30.5703125" style="45" customWidth="1"/>
    <col min="4" max="4" width="22" style="45" customWidth="1"/>
    <col min="5" max="7" width="21.42578125" style="45" customWidth="1"/>
    <col min="8" max="8" width="17.28515625" style="45" customWidth="1"/>
    <col min="9" max="16384" width="8.5703125" style="45"/>
  </cols>
  <sheetData>
    <row r="1" spans="1:9" ht="15.75" thickBot="1" x14ac:dyDescent="0.3"/>
    <row r="2" spans="1:9" x14ac:dyDescent="0.25">
      <c r="B2" s="93" t="str">
        <f>'3.b1 ESSER Expenditures'!B2</f>
        <v>County District Code</v>
      </c>
      <c r="C2" s="108">
        <f>'3.b1 ESSER Expenditures'!C2</f>
        <v>0</v>
      </c>
    </row>
    <row r="3" spans="1:9" x14ac:dyDescent="0.25">
      <c r="B3" s="94" t="str">
        <f>'3.b1 ESSER Expenditures'!B3</f>
        <v>LEA Name</v>
      </c>
      <c r="C3" s="109" t="e">
        <f>'3.b1 ESSER Expenditures'!C3</f>
        <v>#N/A</v>
      </c>
    </row>
    <row r="4" spans="1:9" x14ac:dyDescent="0.25">
      <c r="B4" s="94" t="str">
        <f>'3.b1 ESSER Expenditures'!B4</f>
        <v>DUNS</v>
      </c>
      <c r="C4" s="109" t="e">
        <f>'3.b1 ESSER Expenditures'!C4</f>
        <v>#N/A</v>
      </c>
    </row>
    <row r="5" spans="1:9" ht="15.75" thickBot="1" x14ac:dyDescent="0.3">
      <c r="B5" s="95" t="str">
        <f>'3.b1 ESSER Expenditures'!B5</f>
        <v>UEI</v>
      </c>
      <c r="C5" s="110" t="e">
        <f>'3.b1 ESSER Expenditures'!C5</f>
        <v>#N/A</v>
      </c>
    </row>
    <row r="8" spans="1:9" x14ac:dyDescent="0.25">
      <c r="B8" s="144" t="s">
        <v>12</v>
      </c>
    </row>
    <row r="9" spans="1:9" ht="30" x14ac:dyDescent="0.25">
      <c r="A9" s="7" t="s">
        <v>1341</v>
      </c>
      <c r="B9" s="145">
        <f>'3.b1 ESSER Expenditures'!D8</f>
        <v>0</v>
      </c>
    </row>
    <row r="10" spans="1:9" x14ac:dyDescent="0.25">
      <c r="A10" s="16" t="s">
        <v>1340</v>
      </c>
      <c r="B10" s="145">
        <f>'3.b1 ESSER Expenditures'!D9</f>
        <v>0</v>
      </c>
    </row>
    <row r="11" spans="1:9" x14ac:dyDescent="0.25">
      <c r="A11" s="170" t="s">
        <v>1338</v>
      </c>
      <c r="B11" s="145">
        <f>'3.b1 ESSER Expenditures'!D10</f>
        <v>0</v>
      </c>
      <c r="C11" s="198" t="str">
        <f>IFERROR(IF(B11=0,"All funds expended, enter all 0's",IF(B11&lt;0,"Excess expenditures on 3.b1. Please revise expenditures before completing.","")),"")</f>
        <v>All funds expended, enter all 0's</v>
      </c>
      <c r="D11" s="201"/>
      <c r="E11" s="201"/>
    </row>
    <row r="13" spans="1:9" ht="102" customHeight="1" x14ac:dyDescent="0.25">
      <c r="A13" s="131" t="s">
        <v>1331</v>
      </c>
      <c r="B13" s="19" t="str">
        <f>'3.b1 ESSER Expenditures'!A16</f>
        <v>Addressing Physical Health and Safety</v>
      </c>
      <c r="C13" s="19" t="str">
        <f>'3.b1 ESSER Expenditures'!A26</f>
        <v>Meeting Students' Academic, Social, Emotional, and Other Needs (Excluding Mental Health)</v>
      </c>
      <c r="D13" s="19" t="str">
        <f>'3.b1 ESSER Expenditures'!A36</f>
        <v>Mental Health Supports for Students and Staff</v>
      </c>
      <c r="E13" s="19" t="str">
        <f>'3.b1 ESSER Expenditures'!A46</f>
        <v>Operational Continuity and Other Allowed Uses</v>
      </c>
      <c r="F13" s="19" t="str">
        <f>'3.b4 Planned Uses Rem ESSER II'!$F$13</f>
        <v>Not Yet Planned for Specific Use</v>
      </c>
      <c r="G13" s="19" t="s">
        <v>1330</v>
      </c>
    </row>
    <row r="14" spans="1:9" x14ac:dyDescent="0.25">
      <c r="A14" s="16" t="s">
        <v>666</v>
      </c>
      <c r="B14" s="132"/>
      <c r="C14" s="132"/>
      <c r="D14" s="132"/>
      <c r="E14" s="132"/>
      <c r="F14" s="132"/>
      <c r="G14" s="137">
        <f>SUM(B14:F14)</f>
        <v>0</v>
      </c>
      <c r="I14" s="31" t="str">
        <f>IF(F14&lt;0,"You have entered more than 100.0%. Please revise.","")</f>
        <v/>
      </c>
    </row>
    <row r="15" spans="1:9" ht="47.25" customHeight="1" x14ac:dyDescent="0.25">
      <c r="B15" s="200" t="s">
        <v>1342</v>
      </c>
      <c r="C15" s="200"/>
      <c r="D15" s="200"/>
      <c r="E15" s="200"/>
      <c r="F15" s="200"/>
      <c r="G15" s="200"/>
      <c r="H15"/>
      <c r="I15" s="133"/>
    </row>
  </sheetData>
  <sheetProtection algorithmName="SHA-512" hashValue="GIBCrNGo9CXrvkDmx26lFTg7O7vc6nTnVzwm2WAi9eC1Bka8qOfAluHTNs5O0jAi9V9gdX6hr+x6w9xPQ1Si9A==" saltValue="s9oigeHJr/NDLs+rwczkXA==" spinCount="100000" sheet="1" selectLockedCells="1"/>
  <mergeCells count="2">
    <mergeCell ref="B15:G15"/>
    <mergeCell ref="C11:E11"/>
  </mergeCells>
  <conditionalFormatting sqref="C11:E11">
    <cfRule type="notContainsBlanks" dxfId="0" priority="1">
      <formula>LEN(TRIM(C11))&gt;0</formula>
    </cfRule>
  </conditionalFormatting>
  <dataValidations xWindow="801" yWindow="842" count="1">
    <dataValidation type="decimal" allowBlank="1" showInputMessage="1" showErrorMessage="1" errorTitle="Number Out of Range" error="You cannot enter less than 0 or more than 100" promptTitle="Data Entry" prompt="Enter percentages as simple numbers up to two decimal places." sqref="B14:F14">
      <formula1>0</formula1>
      <formula2>100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C10" sqref="C10"/>
    </sheetView>
  </sheetViews>
  <sheetFormatPr defaultColWidth="8.5703125" defaultRowHeight="15" x14ac:dyDescent="0.25"/>
  <cols>
    <col min="1" max="1" width="24.42578125" style="45" customWidth="1"/>
    <col min="2" max="2" width="22.42578125" style="45" customWidth="1"/>
    <col min="3" max="3" width="13.7109375" style="45" customWidth="1"/>
    <col min="4" max="16384" width="8.5703125" style="45"/>
  </cols>
  <sheetData>
    <row r="1" spans="1:4" ht="15.75" thickBot="1" x14ac:dyDescent="0.3"/>
    <row r="2" spans="1:4" x14ac:dyDescent="0.25">
      <c r="B2" s="93" t="str">
        <f>'3.b1 ESSER Expenditures'!B2</f>
        <v>County District Code</v>
      </c>
      <c r="C2" s="108">
        <f>'3.b1 ESSER Expenditures'!C2</f>
        <v>0</v>
      </c>
    </row>
    <row r="3" spans="1:4" x14ac:dyDescent="0.25">
      <c r="B3" s="94" t="str">
        <f>'3.b1 ESSER Expenditures'!B3</f>
        <v>LEA Name</v>
      </c>
      <c r="C3" s="109" t="e">
        <f>'3.b1 ESSER Expenditures'!C3</f>
        <v>#N/A</v>
      </c>
    </row>
    <row r="4" spans="1:4" x14ac:dyDescent="0.25">
      <c r="B4" s="94" t="str">
        <f>'3.b1 ESSER Expenditures'!B4</f>
        <v>DUNS</v>
      </c>
      <c r="C4" s="109" t="e">
        <f>'3.b1 ESSER Expenditures'!C4</f>
        <v>#N/A</v>
      </c>
    </row>
    <row r="5" spans="1:4" ht="15.75" thickBot="1" x14ac:dyDescent="0.3">
      <c r="B5" s="95" t="str">
        <f>'3.b1 ESSER Expenditures'!B5</f>
        <v>UEI</v>
      </c>
      <c r="C5" s="110" t="e">
        <f>'3.b1 ESSER Expenditures'!C5</f>
        <v>#N/A</v>
      </c>
    </row>
    <row r="7" spans="1:4" ht="41.45" customHeight="1" x14ac:dyDescent="0.25">
      <c r="A7" s="202" t="s">
        <v>1225</v>
      </c>
      <c r="B7" s="202"/>
      <c r="C7" s="202"/>
    </row>
    <row r="8" spans="1:4" x14ac:dyDescent="0.25">
      <c r="D8" s="38"/>
    </row>
    <row r="9" spans="1:4" ht="28.15" customHeight="1" x14ac:dyDescent="0.25">
      <c r="B9" s="16"/>
      <c r="C9" s="29" t="s">
        <v>1176</v>
      </c>
      <c r="D9" s="31"/>
    </row>
    <row r="10" spans="1:4" x14ac:dyDescent="0.25">
      <c r="B10" s="7" t="s">
        <v>668</v>
      </c>
      <c r="C10" s="49"/>
      <c r="D10" s="31"/>
    </row>
    <row r="11" spans="1:4" ht="28.5" customHeight="1" x14ac:dyDescent="0.25">
      <c r="B11" s="7" t="s">
        <v>669</v>
      </c>
      <c r="C11" s="49"/>
      <c r="D11" s="31"/>
    </row>
    <row r="12" spans="1:4" x14ac:dyDescent="0.25">
      <c r="B12" s="7" t="s">
        <v>670</v>
      </c>
      <c r="C12" s="49"/>
      <c r="D12" s="31"/>
    </row>
    <row r="13" spans="1:4" ht="60" x14ac:dyDescent="0.25">
      <c r="B13" s="7" t="s">
        <v>671</v>
      </c>
      <c r="C13" s="49"/>
      <c r="D13" s="31"/>
    </row>
    <row r="14" spans="1:4" x14ac:dyDescent="0.25">
      <c r="B14" s="7" t="s">
        <v>672</v>
      </c>
      <c r="C14" s="49"/>
      <c r="D14" s="31"/>
    </row>
    <row r="15" spans="1:4" ht="26.65" customHeight="1" x14ac:dyDescent="0.25">
      <c r="B15" s="7" t="s">
        <v>673</v>
      </c>
      <c r="C15" s="49"/>
      <c r="D15" s="31"/>
    </row>
    <row r="16" spans="1:4" ht="30" x14ac:dyDescent="0.25">
      <c r="B16" s="7" t="s">
        <v>1154</v>
      </c>
      <c r="C16" s="49"/>
      <c r="D16" s="31"/>
    </row>
    <row r="17" spans="2:4" x14ac:dyDescent="0.25">
      <c r="B17" s="7" t="s">
        <v>674</v>
      </c>
      <c r="C17" s="49"/>
      <c r="D17" s="31"/>
    </row>
    <row r="18" spans="2:4" ht="30" x14ac:dyDescent="0.25">
      <c r="B18" s="7" t="s">
        <v>675</v>
      </c>
      <c r="C18" s="49"/>
    </row>
  </sheetData>
  <sheetProtection algorithmName="SHA-512" hashValue="WDaGdDNzki23JkBLwoz9LsDKbQyVxIQ2Y3FHganp0gJQSPiOiMKhJXQ7DVFiLXoLNfxfRSSXAbBOKtsiG6e80w==" saltValue="wyTrtrhI4zUD5yTjrrdqCg==" spinCount="100000" sheet="1" selectLockedCells="1"/>
  <mergeCells count="1">
    <mergeCell ref="A7:C7"/>
  </mergeCells>
  <dataValidations count="1">
    <dataValidation type="list" allowBlank="1" showInputMessage="1" showErrorMessage="1" sqref="C10:C18">
      <formula1>"Y, y, N, n"</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opLeftCell="A7" zoomScale="90" zoomScaleNormal="90" workbookViewId="0">
      <selection activeCell="D8" sqref="D8"/>
    </sheetView>
  </sheetViews>
  <sheetFormatPr defaultColWidth="8.5703125" defaultRowHeight="15" x14ac:dyDescent="0.25"/>
  <cols>
    <col min="1" max="1" width="8.5703125" style="45"/>
    <col min="2" max="2" width="24.42578125" style="45" customWidth="1"/>
    <col min="3" max="3" width="19.42578125" style="45" bestFit="1" customWidth="1"/>
    <col min="4" max="4" width="20.28515625" style="45" customWidth="1"/>
    <col min="5" max="12" width="8.5703125" style="45"/>
    <col min="13" max="13" width="22.42578125" style="45" customWidth="1"/>
    <col min="14" max="14" width="14" style="45" customWidth="1"/>
    <col min="15" max="16384" width="8.5703125" style="45"/>
  </cols>
  <sheetData>
    <row r="1" spans="1:14" ht="15.75" thickBot="1" x14ac:dyDescent="0.3"/>
    <row r="2" spans="1:14" x14ac:dyDescent="0.25">
      <c r="B2" s="93" t="str">
        <f>'3.b1 ESSER Expenditures'!B2</f>
        <v>County District Code</v>
      </c>
      <c r="C2" s="108">
        <f>'3.b1 ESSER Expenditures'!C2</f>
        <v>0</v>
      </c>
    </row>
    <row r="3" spans="1:14" x14ac:dyDescent="0.25">
      <c r="B3" s="94" t="str">
        <f>'3.b1 ESSER Expenditures'!B3</f>
        <v>LEA Name</v>
      </c>
      <c r="C3" s="109" t="e">
        <f>'3.b1 ESSER Expenditures'!C3</f>
        <v>#N/A</v>
      </c>
    </row>
    <row r="4" spans="1:14" x14ac:dyDescent="0.25">
      <c r="B4" s="94" t="str">
        <f>'3.b1 ESSER Expenditures'!B4</f>
        <v>DUNS</v>
      </c>
      <c r="C4" s="109" t="e">
        <f>'3.b1 ESSER Expenditures'!C4</f>
        <v>#N/A</v>
      </c>
    </row>
    <row r="5" spans="1:14" ht="15.75" thickBot="1" x14ac:dyDescent="0.3">
      <c r="B5" s="95" t="str">
        <f>'3.b1 ESSER Expenditures'!B5</f>
        <v>UEI</v>
      </c>
      <c r="C5" s="110" t="e">
        <f>'3.b1 ESSER Expenditures'!C5</f>
        <v>#N/A</v>
      </c>
    </row>
    <row r="6" spans="1:14" x14ac:dyDescent="0.25">
      <c r="J6" s="30"/>
      <c r="K6" s="30"/>
    </row>
    <row r="7" spans="1:14" ht="45.6" customHeight="1" x14ac:dyDescent="0.25">
      <c r="A7" s="203" t="s">
        <v>1226</v>
      </c>
      <c r="B7" s="203"/>
      <c r="C7" s="204"/>
      <c r="D7" s="29" t="s">
        <v>1176</v>
      </c>
      <c r="J7" s="31"/>
      <c r="K7" s="31"/>
    </row>
    <row r="8" spans="1:14" x14ac:dyDescent="0.25">
      <c r="A8" s="203"/>
      <c r="B8" s="203"/>
      <c r="C8" s="204"/>
      <c r="D8" s="49"/>
      <c r="J8" s="31"/>
      <c r="K8" s="31"/>
      <c r="N8" s="92"/>
    </row>
    <row r="9" spans="1:14" x14ac:dyDescent="0.25">
      <c r="J9" s="31"/>
      <c r="K9" s="31"/>
    </row>
    <row r="10" spans="1:14" ht="30.6" customHeight="1" x14ac:dyDescent="0.25">
      <c r="A10" s="205" t="s">
        <v>1323</v>
      </c>
      <c r="B10" s="205"/>
      <c r="C10" s="205"/>
      <c r="D10" s="205"/>
    </row>
    <row r="11" spans="1:14" x14ac:dyDescent="0.25">
      <c r="A11" s="206"/>
      <c r="B11" s="206"/>
      <c r="C11" s="206"/>
      <c r="D11" s="29" t="s">
        <v>1176</v>
      </c>
    </row>
    <row r="12" spans="1:14" ht="14.45" customHeight="1" x14ac:dyDescent="0.25">
      <c r="A12" s="207" t="s">
        <v>676</v>
      </c>
      <c r="B12" s="207"/>
      <c r="C12" s="207"/>
      <c r="D12" s="49"/>
      <c r="F12" s="54"/>
    </row>
    <row r="13" spans="1:14" x14ac:dyDescent="0.25">
      <c r="A13" s="207" t="s">
        <v>677</v>
      </c>
      <c r="B13" s="207"/>
      <c r="C13" s="207"/>
      <c r="D13" s="49"/>
    </row>
    <row r="14" spans="1:14" x14ac:dyDescent="0.25">
      <c r="A14" s="207" t="s">
        <v>1177</v>
      </c>
      <c r="B14" s="207"/>
      <c r="C14" s="207"/>
      <c r="D14" s="49"/>
    </row>
    <row r="15" spans="1:14" ht="31.9" customHeight="1" x14ac:dyDescent="0.25">
      <c r="A15" s="207" t="s">
        <v>1155</v>
      </c>
      <c r="B15" s="207"/>
      <c r="C15" s="207"/>
      <c r="D15" s="49"/>
    </row>
    <row r="16" spans="1:14" x14ac:dyDescent="0.25">
      <c r="A16" s="207" t="s">
        <v>1325</v>
      </c>
      <c r="B16" s="207"/>
      <c r="C16" s="146"/>
      <c r="D16" s="49"/>
      <c r="E16" s="39"/>
    </row>
  </sheetData>
  <sheetProtection algorithmName="SHA-512" hashValue="g1u/tAPr7zI5TG/IpXCJ0Lem69Msh95LQLTCqxckCiVcW25T4n7N2h9SkYF64TMaJpPjHtHxhVy3LP9cFHWlUA==" saltValue="kAGw5vgBymlwBDPkL/gmOA==" spinCount="100000" sheet="1" selectLockedCells="1"/>
  <mergeCells count="8">
    <mergeCell ref="A7:C8"/>
    <mergeCell ref="A10:D10"/>
    <mergeCell ref="A11:C11"/>
    <mergeCell ref="A16:B16"/>
    <mergeCell ref="A12:C12"/>
    <mergeCell ref="A13:C13"/>
    <mergeCell ref="A14:C14"/>
    <mergeCell ref="A15:C15"/>
  </mergeCells>
  <dataValidations count="1">
    <dataValidation type="list" allowBlank="1" showInputMessage="1" showErrorMessage="1" sqref="D12:D16 D8 N8">
      <formula1>"Y, y, N, n"</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90" zoomScaleNormal="90" workbookViewId="0">
      <selection activeCell="C17" sqref="C17"/>
    </sheetView>
  </sheetViews>
  <sheetFormatPr defaultColWidth="8.5703125" defaultRowHeight="15" x14ac:dyDescent="0.25"/>
  <cols>
    <col min="1" max="1" width="22.42578125" style="45" customWidth="1"/>
    <col min="2" max="2" width="27.7109375" style="45" customWidth="1"/>
    <col min="3" max="3" width="17.42578125" style="45" customWidth="1"/>
    <col min="4" max="4" width="16.42578125" style="45" customWidth="1"/>
    <col min="5" max="5" width="13.42578125" style="45" customWidth="1"/>
    <col min="6" max="10" width="8.5703125" style="45"/>
    <col min="11" max="11" width="14.28515625" style="45" customWidth="1"/>
    <col min="12" max="12" width="5.5703125" style="45" customWidth="1"/>
    <col min="13" max="13" width="15.28515625" style="45" customWidth="1"/>
    <col min="14" max="14" width="10.7109375" style="45" customWidth="1"/>
    <col min="15" max="15" width="24.28515625" style="45" customWidth="1"/>
    <col min="16" max="16384" width="8.5703125" style="45"/>
  </cols>
  <sheetData>
    <row r="1" spans="1:10" ht="15.75" thickBot="1" x14ac:dyDescent="0.3"/>
    <row r="2" spans="1:10" x14ac:dyDescent="0.25">
      <c r="B2" s="93" t="str">
        <f>'3.b1 ESSER Expenditures'!B2</f>
        <v>County District Code</v>
      </c>
      <c r="C2" s="108">
        <f>'3.b1 ESSER Expenditures'!C2</f>
        <v>0</v>
      </c>
    </row>
    <row r="3" spans="1:10" x14ac:dyDescent="0.25">
      <c r="B3" s="94" t="str">
        <f>'3.b1 ESSER Expenditures'!B3</f>
        <v>LEA Name</v>
      </c>
      <c r="C3" s="109" t="e">
        <f>'3.b1 ESSER Expenditures'!C3</f>
        <v>#N/A</v>
      </c>
    </row>
    <row r="4" spans="1:10" x14ac:dyDescent="0.25">
      <c r="B4" s="94" t="str">
        <f>'3.b1 ESSER Expenditures'!B4</f>
        <v>DUNS</v>
      </c>
      <c r="C4" s="109" t="e">
        <f>'3.b1 ESSER Expenditures'!C4</f>
        <v>#N/A</v>
      </c>
    </row>
    <row r="5" spans="1:10" ht="15.75" thickBot="1" x14ac:dyDescent="0.3">
      <c r="B5" s="95" t="str">
        <f>'3.b1 ESSER Expenditures'!B5</f>
        <v>UEI</v>
      </c>
      <c r="C5" s="110" t="e">
        <f>'3.b1 ESSER Expenditures'!C5</f>
        <v>#N/A</v>
      </c>
    </row>
    <row r="7" spans="1:10" ht="21.6" customHeight="1" x14ac:dyDescent="0.25">
      <c r="A7" s="203" t="s">
        <v>1293</v>
      </c>
      <c r="B7" s="203"/>
      <c r="C7" s="29" t="s">
        <v>1176</v>
      </c>
      <c r="I7" s="31"/>
      <c r="J7" s="31"/>
    </row>
    <row r="8" spans="1:10" ht="25.9" customHeight="1" x14ac:dyDescent="0.25">
      <c r="A8" s="203"/>
      <c r="B8" s="203"/>
      <c r="C8" s="49"/>
    </row>
    <row r="9" spans="1:10" ht="15.6" customHeight="1" x14ac:dyDescent="0.25">
      <c r="A9" s="91"/>
      <c r="B9" s="91"/>
      <c r="C9" s="111"/>
      <c r="D9" s="92"/>
    </row>
    <row r="10" spans="1:10" ht="33" customHeight="1" x14ac:dyDescent="0.25">
      <c r="A10" s="203" t="s">
        <v>1324</v>
      </c>
      <c r="B10" s="203"/>
      <c r="C10" s="203"/>
    </row>
    <row r="11" spans="1:10" x14ac:dyDescent="0.25">
      <c r="A11" s="208"/>
      <c r="B11" s="208"/>
      <c r="C11" s="29" t="s">
        <v>1176</v>
      </c>
    </row>
    <row r="12" spans="1:10" x14ac:dyDescent="0.25">
      <c r="A12" s="207" t="s">
        <v>1179</v>
      </c>
      <c r="B12" s="207"/>
      <c r="C12" s="49"/>
    </row>
    <row r="13" spans="1:10" x14ac:dyDescent="0.25">
      <c r="A13" s="207" t="s">
        <v>1180</v>
      </c>
      <c r="B13" s="207"/>
      <c r="C13" s="49"/>
    </row>
    <row r="14" spans="1:10" x14ac:dyDescent="0.25">
      <c r="A14" s="207" t="s">
        <v>1183</v>
      </c>
      <c r="B14" s="207"/>
      <c r="C14" s="49"/>
    </row>
    <row r="15" spans="1:10" x14ac:dyDescent="0.25">
      <c r="A15" s="207" t="s">
        <v>1182</v>
      </c>
      <c r="B15" s="207"/>
      <c r="C15" s="49"/>
    </row>
    <row r="16" spans="1:10" ht="27" customHeight="1" x14ac:dyDescent="0.25">
      <c r="A16" s="207" t="s">
        <v>1181</v>
      </c>
      <c r="B16" s="207"/>
      <c r="C16" s="49"/>
    </row>
    <row r="17" spans="1:3" x14ac:dyDescent="0.25">
      <c r="A17" s="207" t="s">
        <v>1184</v>
      </c>
      <c r="B17" s="207"/>
      <c r="C17" s="49"/>
    </row>
    <row r="18" spans="1:3" x14ac:dyDescent="0.25">
      <c r="A18" s="7" t="s">
        <v>1325</v>
      </c>
      <c r="B18" s="49"/>
      <c r="C18" s="49"/>
    </row>
  </sheetData>
  <sheetProtection algorithmName="SHA-512" hashValue="dnwWcYwAr0mf16rX6TKcLzBkrvbGNKA36sg1S9ykNaRHhPxjGIanmwJfqwm8b5qJg9S601fxL1LEdAP6oIvpBA==" saltValue="Xuvfr8B32Smpu8CGlI+u/Q==" spinCount="100000" sheet="1" selectLockedCells="1"/>
  <mergeCells count="9">
    <mergeCell ref="A10:C10"/>
    <mergeCell ref="A7:B8"/>
    <mergeCell ref="A17:B17"/>
    <mergeCell ref="A16:B16"/>
    <mergeCell ref="A15:B15"/>
    <mergeCell ref="A14:B14"/>
    <mergeCell ref="A13:B13"/>
    <mergeCell ref="A12:B12"/>
    <mergeCell ref="A11:B11"/>
  </mergeCells>
  <dataValidations count="1">
    <dataValidation type="list" allowBlank="1" showInputMessage="1" showErrorMessage="1" sqref="C12:C17 C8 D9">
      <formula1>"Y, y, N, 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opLeftCell="A4" zoomScale="90" zoomScaleNormal="90" workbookViewId="0">
      <selection activeCell="H16" sqref="H16"/>
    </sheetView>
  </sheetViews>
  <sheetFormatPr defaultColWidth="8.5703125" defaultRowHeight="15" x14ac:dyDescent="0.25"/>
  <cols>
    <col min="1" max="1" width="24.42578125" style="45" customWidth="1"/>
    <col min="2" max="2" width="19.42578125" style="45" customWidth="1"/>
    <col min="3" max="3" width="20.7109375" style="45" customWidth="1"/>
    <col min="4" max="5" width="17.140625" style="45" customWidth="1"/>
    <col min="6" max="11" width="8.5703125" style="45"/>
    <col min="12" max="12" width="22.42578125" style="45" customWidth="1"/>
    <col min="13" max="13" width="14" style="45" customWidth="1"/>
    <col min="14" max="16384" width="8.5703125" style="45"/>
  </cols>
  <sheetData>
    <row r="1" spans="1:13" ht="15.75" thickBot="1" x14ac:dyDescent="0.3"/>
    <row r="2" spans="1:13" x14ac:dyDescent="0.25">
      <c r="B2" s="93" t="str">
        <f>'3.b1 ESSER Expenditures'!B2</f>
        <v>County District Code</v>
      </c>
      <c r="C2" s="108">
        <f>'3.b1 ESSER Expenditures'!C2</f>
        <v>0</v>
      </c>
    </row>
    <row r="3" spans="1:13" x14ac:dyDescent="0.25">
      <c r="B3" s="94" t="str">
        <f>'3.b1 ESSER Expenditures'!B3</f>
        <v>LEA Name</v>
      </c>
      <c r="C3" s="109" t="e">
        <f>'3.b1 ESSER Expenditures'!C3</f>
        <v>#N/A</v>
      </c>
    </row>
    <row r="4" spans="1:13" x14ac:dyDescent="0.25">
      <c r="B4" s="94" t="str">
        <f>'3.b1 ESSER Expenditures'!B4</f>
        <v>DUNS</v>
      </c>
      <c r="C4" s="109" t="e">
        <f>'3.b1 ESSER Expenditures'!C4</f>
        <v>#N/A</v>
      </c>
    </row>
    <row r="5" spans="1:13" ht="15.75" thickBot="1" x14ac:dyDescent="0.3">
      <c r="B5" s="95" t="str">
        <f>'3.b1 ESSER Expenditures'!B5</f>
        <v>UEI</v>
      </c>
      <c r="C5" s="110" t="e">
        <f>'3.b1 ESSER Expenditures'!C5</f>
        <v>#N/A</v>
      </c>
    </row>
    <row r="6" spans="1:13" x14ac:dyDescent="0.25">
      <c r="I6" s="69"/>
      <c r="J6" s="69"/>
      <c r="M6"/>
    </row>
    <row r="7" spans="1:13" ht="48.6" customHeight="1" x14ac:dyDescent="0.25">
      <c r="A7" s="203" t="s">
        <v>1292</v>
      </c>
      <c r="B7" s="203"/>
      <c r="C7" s="203"/>
      <c r="D7" s="203"/>
      <c r="I7" s="31"/>
      <c r="J7" s="31"/>
      <c r="M7"/>
    </row>
    <row r="8" spans="1:13" x14ac:dyDescent="0.25">
      <c r="I8" s="31"/>
      <c r="J8" s="31"/>
    </row>
    <row r="10" spans="1:13" ht="45" x14ac:dyDescent="0.25">
      <c r="B10" s="138" t="s">
        <v>1326</v>
      </c>
      <c r="C10" s="71" t="s">
        <v>1233</v>
      </c>
      <c r="D10" s="70" t="s">
        <v>1283</v>
      </c>
    </row>
    <row r="11" spans="1:13" ht="28.15" customHeight="1" x14ac:dyDescent="0.25">
      <c r="B11" s="140"/>
      <c r="C11" s="72" t="s">
        <v>1234</v>
      </c>
      <c r="D11" s="147"/>
      <c r="E11" s="54"/>
    </row>
    <row r="12" spans="1:13" x14ac:dyDescent="0.25">
      <c r="B12" s="141"/>
      <c r="C12" s="72" t="s">
        <v>1166</v>
      </c>
      <c r="D12" s="147"/>
    </row>
    <row r="13" spans="1:13" ht="45" x14ac:dyDescent="0.25">
      <c r="B13" s="141"/>
      <c r="C13" s="72" t="s">
        <v>1167</v>
      </c>
      <c r="D13" s="147"/>
    </row>
    <row r="14" spans="1:13" ht="45" x14ac:dyDescent="0.25">
      <c r="B14" s="141"/>
      <c r="C14" s="72" t="s">
        <v>1168</v>
      </c>
      <c r="D14" s="147"/>
    </row>
    <row r="15" spans="1:13" x14ac:dyDescent="0.25">
      <c r="B15" s="141"/>
      <c r="C15" s="72" t="s">
        <v>1169</v>
      </c>
      <c r="D15" s="147"/>
    </row>
    <row r="16" spans="1:13" ht="30" x14ac:dyDescent="0.25">
      <c r="B16" s="141"/>
      <c r="C16" s="73" t="s">
        <v>1170</v>
      </c>
      <c r="D16" s="147"/>
    </row>
    <row r="17" spans="1:5" ht="46.15" customHeight="1" x14ac:dyDescent="0.25">
      <c r="B17" s="141"/>
      <c r="C17" s="73" t="s">
        <v>1171</v>
      </c>
      <c r="D17" s="147"/>
    </row>
    <row r="18" spans="1:5" ht="45" x14ac:dyDescent="0.25">
      <c r="B18" s="141"/>
      <c r="C18" s="73" t="s">
        <v>1172</v>
      </c>
      <c r="D18" s="147"/>
    </row>
    <row r="19" spans="1:5" ht="45" x14ac:dyDescent="0.25">
      <c r="B19" s="142"/>
      <c r="C19" s="73" t="s">
        <v>1173</v>
      </c>
      <c r="D19" s="147"/>
    </row>
    <row r="20" spans="1:5" x14ac:dyDescent="0.25">
      <c r="A20" s="127" t="s">
        <v>1329</v>
      </c>
      <c r="B20" s="139">
        <v>0</v>
      </c>
      <c r="C20" s="126"/>
      <c r="D20" s="134">
        <f>SUM(D11:D19)</f>
        <v>0</v>
      </c>
      <c r="E20" s="127"/>
    </row>
  </sheetData>
  <sheetProtection algorithmName="SHA-512" hashValue="p/lg1QqRnS5goCDiLB3suJD9lmaGIS9hHmp4so+gw4uje3y8ZWcZcSmce8RATDkjL392i5pQGjGeLENmf25mQQ==" saltValue="z5Y0McXbEzH53DeOLFOi7Q==" spinCount="100000" sheet="1" objects="1" scenarios="1"/>
  <mergeCells count="1">
    <mergeCell ref="A7:D7"/>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 Summary</vt:lpstr>
      <vt:lpstr>3.b1 ESSER Expenditures</vt:lpstr>
      <vt:lpstr>3.b2 ESSER Activities </vt:lpstr>
      <vt:lpstr>3.b4 Planned Uses Rem ESSER II</vt:lpstr>
      <vt:lpstr>3.b5 Planned Uses Rem ESSER III</vt:lpstr>
      <vt:lpstr>3.b6 Maint Safe In-Person Inst</vt:lpstr>
      <vt:lpstr>3.b7 Internet Access</vt:lpstr>
      <vt:lpstr>3.b8 Reengaging Students</vt:lpstr>
      <vt:lpstr>3.b10 Hiring and Retention </vt:lpstr>
      <vt:lpstr>3.c Allocation of Resources</vt:lpstr>
      <vt:lpstr>3.d3 20% Set Aside Activities</vt:lpstr>
      <vt:lpstr>4.b1 Activities by Subpop.</vt:lpstr>
      <vt:lpstr>4.c1 Access to Select Staff</vt:lpstr>
      <vt:lpstr>5.a FTE Positions</vt:lpstr>
      <vt:lpstr>Concordance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ESSER Data Collection Workbook Template</dc:title>
  <dc:creator>Missouri Department of Elementary and Secondary Education</dc:creator>
  <cp:lastModifiedBy>Herndon, Tabitha</cp:lastModifiedBy>
  <cp:lastPrinted>2023-04-13T20:40:39Z</cp:lastPrinted>
  <dcterms:created xsi:type="dcterms:W3CDTF">2023-02-14T18:48:28Z</dcterms:created>
  <dcterms:modified xsi:type="dcterms:W3CDTF">2023-04-24T17:53:24Z</dcterms:modified>
</cp:coreProperties>
</file>