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D285B206-BD45-413E-B82C-A6231B663EB5}" xr6:coauthVersionLast="47" xr6:coauthVersionMax="47" xr10:uidLastSave="{00000000-0000-0000-0000-000000000000}"/>
  <bookViews>
    <workbookView xWindow="-28920" yWindow="-120" windowWidth="29040" windowHeight="15840" xr2:uid="{CB91AB50-D47D-4DA5-80D2-9CBF053D4ADA}"/>
  </bookViews>
  <sheets>
    <sheet name="Hormel-JOTS Calculator" sheetId="1" r:id="rId1"/>
  </sheets>
  <externalReferences>
    <externalReference r:id="rId2"/>
  </externalReferences>
  <definedNames>
    <definedName name="_xlnm.Print_Area" localSheetId="0">'Hormel-JOTS Calculator'!$A$1:$X$45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U39" i="1" s="1"/>
  <c r="V39" i="1" s="1"/>
  <c r="J39" i="1"/>
  <c r="T38" i="1"/>
  <c r="U38" i="1" s="1"/>
  <c r="V38" i="1" s="1"/>
  <c r="J38" i="1"/>
  <c r="U37" i="1"/>
  <c r="V37" i="1" s="1"/>
  <c r="T37" i="1"/>
  <c r="J37" i="1"/>
  <c r="T36" i="1"/>
  <c r="U36" i="1" s="1"/>
  <c r="V36" i="1" s="1"/>
  <c r="J36" i="1"/>
  <c r="T35" i="1"/>
  <c r="U35" i="1" s="1"/>
  <c r="V35" i="1" s="1"/>
  <c r="J35" i="1"/>
  <c r="U34" i="1"/>
  <c r="V34" i="1" s="1"/>
  <c r="T34" i="1"/>
  <c r="J34" i="1"/>
  <c r="T33" i="1"/>
  <c r="U33" i="1" s="1"/>
  <c r="V33" i="1" s="1"/>
  <c r="J33" i="1"/>
  <c r="T32" i="1"/>
  <c r="U32" i="1" s="1"/>
  <c r="V32" i="1" s="1"/>
  <c r="J32" i="1"/>
  <c r="U31" i="1"/>
  <c r="V31" i="1" s="1"/>
  <c r="T31" i="1"/>
  <c r="J31" i="1"/>
  <c r="T30" i="1"/>
  <c r="U30" i="1" s="1"/>
  <c r="V30" i="1" s="1"/>
  <c r="J30" i="1"/>
  <c r="T29" i="1"/>
  <c r="U29" i="1" s="1"/>
  <c r="J29" i="1"/>
  <c r="U27" i="1"/>
  <c r="V27" i="1" s="1"/>
  <c r="T27" i="1"/>
  <c r="J27" i="1"/>
  <c r="T26" i="1"/>
  <c r="U26" i="1" s="1"/>
  <c r="V26" i="1" s="1"/>
  <c r="J26" i="1"/>
  <c r="T25" i="1"/>
  <c r="U25" i="1" s="1"/>
  <c r="V25" i="1" s="1"/>
  <c r="J25" i="1"/>
  <c r="U24" i="1"/>
  <c r="V24" i="1" s="1"/>
  <c r="T24" i="1"/>
  <c r="J24" i="1"/>
  <c r="T23" i="1"/>
  <c r="U23" i="1" s="1"/>
  <c r="V23" i="1" s="1"/>
  <c r="J23" i="1"/>
  <c r="T22" i="1"/>
  <c r="U22" i="1" s="1"/>
  <c r="J22" i="1"/>
  <c r="U21" i="1"/>
  <c r="V21" i="1" s="1"/>
  <c r="T21" i="1"/>
  <c r="J21" i="1"/>
  <c r="T19" i="1"/>
  <c r="U19" i="1" s="1"/>
  <c r="V19" i="1" s="1"/>
  <c r="J19" i="1"/>
  <c r="T18" i="1"/>
  <c r="U18" i="1" s="1"/>
  <c r="V18" i="1" s="1"/>
  <c r="J18" i="1"/>
  <c r="U17" i="1"/>
  <c r="V17" i="1" s="1"/>
  <c r="T17" i="1"/>
  <c r="J17" i="1"/>
  <c r="T16" i="1"/>
  <c r="U16" i="1" s="1"/>
  <c r="V16" i="1" s="1"/>
  <c r="J16" i="1"/>
  <c r="T15" i="1"/>
  <c r="U15" i="1" s="1"/>
  <c r="V15" i="1" s="1"/>
  <c r="J15" i="1"/>
  <c r="U14" i="1"/>
  <c r="V14" i="1" s="1"/>
  <c r="T14" i="1"/>
  <c r="J14" i="1"/>
  <c r="T13" i="1"/>
  <c r="U13" i="1" s="1"/>
  <c r="V13" i="1" s="1"/>
  <c r="J13" i="1"/>
  <c r="T12" i="1"/>
  <c r="U12" i="1" s="1"/>
  <c r="V12" i="1" s="1"/>
  <c r="J12" i="1"/>
  <c r="D42" i="1" l="1"/>
  <c r="U40" i="1"/>
  <c r="L8" i="1" s="1"/>
  <c r="V29" i="1"/>
  <c r="D41" i="1"/>
  <c r="D44" i="1" s="1"/>
  <c r="V22" i="1"/>
  <c r="C42" i="1" l="1"/>
  <c r="C41" i="1"/>
</calcChain>
</file>

<file path=xl/sharedStrings.xml><?xml version="1.0" encoding="utf-8"?>
<sst xmlns="http://schemas.openxmlformats.org/spreadsheetml/2006/main" count="69" uniqueCount="69">
  <si>
    <t>Agreement Number (###-###):</t>
  </si>
  <si>
    <t>School District Name:</t>
  </si>
  <si>
    <t xml:space="preserve">USDA FOODS MATERIAL CODE </t>
  </si>
  <si>
    <t>Turkey Chilled Bulk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</si>
  <si>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</si>
  <si>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</si>
  <si>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</si>
  <si>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</si>
  <si>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</si>
  <si>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Entitlement Spent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</si>
  <si>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</si>
  <si>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</si>
  <si>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</si>
  <si>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</si>
  <si>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</si>
  <si>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</si>
  <si>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</si>
  <si>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</si>
  <si>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>lbs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</si>
  <si>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</si>
  <si>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</si>
  <si>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</si>
  <si>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</si>
  <si>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</si>
  <si>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</si>
  <si>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</si>
  <si>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</si>
  <si>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</si>
  <si>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</si>
  <si>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</si>
  <si>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</si>
  <si>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</si>
  <si>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</si>
  <si>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</si>
  <si>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Turkey Bacon (1 oz M/MA)</t>
  </si>
  <si>
    <t>PROCESSING FEE IS OBTAINED BY SCHOOL VIA PROCUREMENT</t>
  </si>
  <si>
    <t>Turkey Gravy White &amp; Dark Meat</t>
  </si>
  <si>
    <t>Turkey Chili Meat</t>
  </si>
  <si>
    <t>Turkey Taco Meat</t>
  </si>
  <si>
    <t>Turkey Breast &amp; Thigh Roast</t>
  </si>
  <si>
    <t>Turkey Savory Pre-Cooked Crumble</t>
  </si>
  <si>
    <t>Turkey Meatballs</t>
  </si>
  <si>
    <t>Raw Netted Breast &amp; Thigh Roast</t>
  </si>
  <si>
    <t>ALL "A" WHITE MEAT ITEMS</t>
  </si>
  <si>
    <t>Sliced Oven Roasted Turkey Breast</t>
  </si>
  <si>
    <t>Turkey Snack Stick Smokehouse Flavor</t>
  </si>
  <si>
    <t>Oil Browned Breast steack Sliced</t>
  </si>
  <si>
    <t>Smoked Turkey Breast Coins Sliced</t>
  </si>
  <si>
    <t>Dill Flavored Turkey Breast Nuggets</t>
  </si>
  <si>
    <t>Dill Flavored Turkey Breast Patty</t>
  </si>
  <si>
    <t>Diced Turkey Breast 1/2"</t>
  </si>
  <si>
    <t>ALL "B" DARK MEAT ITEMS</t>
  </si>
  <si>
    <t>Sliced Turkey Ham</t>
  </si>
  <si>
    <t>Sliced Combo Pack: Ham, Salami, Bologna</t>
  </si>
  <si>
    <t>Sliced Italian Combo Pack: Ham, Salami, Pep</t>
  </si>
  <si>
    <t>Turkey Franks</t>
  </si>
  <si>
    <t>Turkey Kielbasa</t>
  </si>
  <si>
    <t>Turkey Baraboa</t>
  </si>
  <si>
    <t>Sliced Canadian Style Turkey Ham</t>
  </si>
  <si>
    <t>Breakfast Sausage Patty</t>
  </si>
  <si>
    <t>Breakfast Sausage Link</t>
  </si>
  <si>
    <t>Sliced Turkey Pepperoni</t>
  </si>
  <si>
    <t>Italian Sausage Crumble</t>
  </si>
  <si>
    <t>Total Lbs. Needed:</t>
  </si>
  <si>
    <t>White meat lbs. must equal:</t>
  </si>
  <si>
    <t xml:space="preserve">Sub Total "A" White Meat </t>
  </si>
  <si>
    <t>Dark meat lbs. must equal:</t>
  </si>
  <si>
    <t xml:space="preserve">Sub Total "B" Dark Meat </t>
  </si>
  <si>
    <t>Total White and Dark Meat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</si>
</sst>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rgb="FFC00000"/>
      </left>
      <right style="medium">
        <color auto="1"/>
      </right>
      <top style="medium">
        <color rgb="FFC00000"/>
      </top>
      <bottom style="medium">
        <color auto="1"/>
      </bottom>
      <diagonal/>
    </border>
    <border>
      <left style="medium">
        <color auto="1"/>
      </left>
      <right style="medium">
        <color rgb="FFC00000"/>
      </right>
      <top style="medium">
        <color rgb="FFC00000"/>
      </top>
      <bottom style="medium">
        <color auto="1"/>
      </bottom>
      <diagonal/>
    </border>
    <border>
      <left style="medium">
        <color rgb="FFC00000"/>
      </left>
      <right style="medium">
        <color auto="1"/>
      </right>
      <top style="medium">
        <color auto="1"/>
      </top>
      <bottom style="medium">
        <color rgb="FFC00000"/>
      </bottom>
      <diagonal/>
    </border>
    <border>
      <left style="medium">
        <color auto="1"/>
      </left>
      <right style="medium">
        <color rgb="FFC00000"/>
      </right>
      <top style="medium">
        <color auto="1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18" fillId="0" borderId="0"/>
  </cellStyleXfs>
  <cellXfs count="144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3" fillId="3" borderId="6" xfId="0" applyFont="1" applyFill="1" applyBorder="1" applyAlignment="1" applyProtection="1">
      <alignment horizontal="right" vertical="center"/>
      <protection hidden="1"/>
    </xf>
    <xf numFmtId="0" fontId="3" fillId="3" borderId="7" xfId="0" applyFont="1" applyFill="1" applyBorder="1" applyAlignment="1" applyProtection="1">
      <alignment horizontal="right" vertical="center"/>
      <protection hidden="1"/>
    </xf>
    <xf numFmtId="0" fontId="3" fillId="3" borderId="7" xfId="0" applyFont="1" applyFill="1" applyBorder="1" applyAlignment="1" applyProtection="1">
      <alignment horizontal="right" vertical="center"/>
      <protection locked="0" hidden="1"/>
    </xf>
    <xf numFmtId="0" fontId="3" fillId="3" borderId="7" xfId="0" applyFont="1" applyFill="1" applyBorder="1" applyAlignment="1" applyProtection="1">
      <alignment horizontal="right" vertical="center" wrapText="1"/>
      <protection hidden="1"/>
    </xf>
    <xf numFmtId="0" fontId="3" fillId="3" borderId="8" xfId="0" applyFont="1" applyFill="1" applyBorder="1" applyAlignment="1" applyProtection="1">
      <alignment horizontal="center" vertical="center"/>
      <protection locked="0" hidden="1"/>
    </xf>
    <xf numFmtId="0" fontId="3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7" fillId="0" borderId="17" xfId="3" applyBorder="1" applyAlignment="1" applyProtection="1">
      <alignment horizontal="center" vertical="center"/>
      <protection hidden="1"/>
    </xf>
    <xf numFmtId="0" fontId="7" fillId="0" borderId="18" xfId="3" applyBorder="1" applyAlignment="1" applyProtection="1">
      <alignment horizontal="center" vertical="center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44" fontId="8" fillId="5" borderId="18" xfId="2" applyFont="1" applyFill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right" vertical="center" wrapText="1"/>
      <protection hidden="1"/>
    </xf>
    <xf numFmtId="0" fontId="9" fillId="0" borderId="18" xfId="0" applyFont="1" applyBorder="1" applyAlignment="1" applyProtection="1">
      <alignment horizontal="right" vertical="center" wrapText="1"/>
      <protection hidden="1"/>
    </xf>
    <xf numFmtId="0" fontId="10" fillId="0" borderId="18" xfId="0" applyFont="1" applyBorder="1" applyProtection="1">
      <protection locked="0" hidden="1"/>
    </xf>
    <xf numFmtId="0" fontId="9" fillId="0" borderId="18" xfId="0" applyFont="1" applyBorder="1" applyAlignment="1" applyProtection="1">
      <alignment horizontal="right" wrapText="1"/>
      <protection hidden="1"/>
    </xf>
    <xf numFmtId="0" fontId="11" fillId="0" borderId="18" xfId="0" applyFont="1" applyBorder="1" applyAlignment="1" applyProtection="1">
      <alignment horizontal="center" vertical="center"/>
      <protection locked="0" hidden="1"/>
    </xf>
    <xf numFmtId="0" fontId="11" fillId="0" borderId="19" xfId="0" applyFont="1" applyBorder="1" applyAlignment="1" applyProtection="1">
      <alignment horizontal="center" vertical="center"/>
      <protection locked="0" hidden="1"/>
    </xf>
    <xf numFmtId="0" fontId="11" fillId="0" borderId="12" xfId="0" applyFont="1" applyBorder="1" applyAlignment="1" applyProtection="1">
      <alignment wrapText="1"/>
      <protection hidden="1"/>
    </xf>
    <xf numFmtId="0" fontId="12" fillId="0" borderId="20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1" fillId="6" borderId="23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4" fillId="0" borderId="24" xfId="0" applyFont="1" applyBorder="1" applyAlignment="1" applyProtection="1">
      <alignment horizontal="center"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26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 wrapText="1"/>
      <protection hidden="1"/>
    </xf>
    <xf numFmtId="4" fontId="13" fillId="0" borderId="28" xfId="0" applyNumberFormat="1" applyFont="1" applyBorder="1" applyAlignment="1" applyProtection="1">
      <alignment horizontal="center" vertical="center" wrapText="1"/>
      <protection hidden="1"/>
    </xf>
    <xf numFmtId="0" fontId="11" fillId="4" borderId="29" xfId="0" applyFont="1" applyFill="1" applyBorder="1" applyAlignment="1" applyProtection="1">
      <alignment horizontal="center" vertical="center" wrapText="1"/>
      <protection hidden="1"/>
    </xf>
    <xf numFmtId="0" fontId="11" fillId="4" borderId="25" xfId="0" applyFont="1" applyFill="1" applyBorder="1" applyAlignment="1" applyProtection="1">
      <alignment horizontal="center" vertical="center" wrapText="1"/>
      <protection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0" fontId="16" fillId="2" borderId="20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11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19" fillId="7" borderId="33" xfId="4" applyFont="1" applyFill="1" applyBorder="1" applyAlignment="1" applyProtection="1">
      <alignment vertical="center"/>
      <protection hidden="1"/>
    </xf>
    <xf numFmtId="2" fontId="20" fillId="5" borderId="33" xfId="0" applyNumberFormat="1" applyFont="1" applyFill="1" applyBorder="1" applyAlignment="1" applyProtection="1">
      <alignment horizontal="center" vertical="center"/>
      <protection hidden="1"/>
    </xf>
    <xf numFmtId="0" fontId="20" fillId="5" borderId="33" xfId="0" applyFont="1" applyFill="1" applyBorder="1" applyAlignment="1" applyProtection="1">
      <alignment horizontal="center" vertical="center"/>
      <protection hidden="1"/>
    </xf>
    <xf numFmtId="165" fontId="20" fillId="5" borderId="34" xfId="1" applyNumberFormat="1" applyFont="1" applyFill="1" applyBorder="1" applyAlignment="1" applyProtection="1">
      <alignment horizontal="center" vertical="center"/>
      <protection hidden="1"/>
    </xf>
    <xf numFmtId="0" fontId="21" fillId="0" borderId="32" xfId="0" applyFont="1" applyBorder="1" applyAlignment="1" applyProtection="1">
      <alignment horizontal="center" vertical="center" wrapText="1"/>
      <protection locked="0" hidden="1"/>
    </xf>
    <xf numFmtId="0" fontId="21" fillId="0" borderId="33" xfId="0" applyFont="1" applyBorder="1" applyAlignment="1" applyProtection="1">
      <alignment horizontal="center" vertical="center" wrapText="1"/>
      <protection locked="0" hidden="1"/>
    </xf>
    <xf numFmtId="0" fontId="21" fillId="0" borderId="35" xfId="0" applyFont="1" applyBorder="1" applyAlignment="1" applyProtection="1">
      <alignment horizontal="center" vertical="center" wrapText="1"/>
      <protection locked="0" hidden="1"/>
    </xf>
    <xf numFmtId="3" fontId="3" fillId="0" borderId="36" xfId="0" applyNumberFormat="1" applyFont="1" applyBorder="1" applyAlignment="1" applyProtection="1">
      <alignment horizontal="center" vertical="center" wrapText="1"/>
      <protection hidden="1"/>
    </xf>
    <xf numFmtId="0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11" fillId="5" borderId="37" xfId="0" applyNumberFormat="1" applyFont="1" applyFill="1" applyBorder="1" applyAlignment="1" applyProtection="1">
      <alignment horizontal="center" vertical="center"/>
      <protection hidden="1"/>
    </xf>
    <xf numFmtId="164" fontId="19" fillId="7" borderId="38" xfId="4" applyFont="1" applyFill="1" applyBorder="1" applyAlignment="1" applyProtection="1">
      <alignment vertical="center"/>
      <protection hidden="1"/>
    </xf>
    <xf numFmtId="2" fontId="20" fillId="5" borderId="38" xfId="0" applyNumberFormat="1" applyFont="1" applyFill="1" applyBorder="1" applyAlignment="1" applyProtection="1">
      <alignment horizontal="center" vertical="center"/>
      <protection hidden="1"/>
    </xf>
    <xf numFmtId="0" fontId="20" fillId="5" borderId="38" xfId="0" applyFont="1" applyFill="1" applyBorder="1" applyAlignment="1" applyProtection="1">
      <alignment horizontal="center" vertical="center"/>
      <protection hidden="1"/>
    </xf>
    <xf numFmtId="165" fontId="20" fillId="5" borderId="39" xfId="1" applyNumberFormat="1" applyFont="1" applyFill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 wrapText="1"/>
      <protection locked="0" hidden="1"/>
    </xf>
    <xf numFmtId="0" fontId="21" fillId="0" borderId="38" xfId="0" applyFont="1" applyBorder="1" applyAlignment="1" applyProtection="1">
      <alignment horizontal="center" vertical="center" wrapText="1"/>
      <protection locked="0" hidden="1"/>
    </xf>
    <xf numFmtId="0" fontId="21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0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0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11" fillId="5" borderId="37" xfId="0" applyNumberFormat="1" applyFont="1" applyFill="1" applyBorder="1" applyAlignment="1" applyProtection="1">
      <alignment horizontal="center" vertical="center" wrapText="1"/>
      <protection hidden="1"/>
    </xf>
    <xf numFmtId="1" fontId="11" fillId="9" borderId="1" xfId="0" applyNumberFormat="1" applyFont="1" applyFill="1" applyBorder="1" applyAlignment="1" applyProtection="1">
      <alignment horizontal="center" vertical="center"/>
      <protection hidden="1"/>
    </xf>
    <xf numFmtId="1" fontId="11" fillId="9" borderId="2" xfId="0" applyNumberFormat="1" applyFont="1" applyFill="1" applyBorder="1" applyAlignment="1" applyProtection="1">
      <alignment horizontal="center" vertical="center"/>
      <protection hidden="1"/>
    </xf>
    <xf numFmtId="3" fontId="3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2" xfId="2" applyNumberFormat="1" applyFont="1" applyFill="1" applyBorder="1" applyAlignment="1" applyProtection="1">
      <alignment horizontal="center" vertical="center" wrapText="1"/>
      <protection hidden="1"/>
    </xf>
    <xf numFmtId="165" fontId="3" fillId="9" borderId="42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13" xfId="0" applyFont="1" applyBorder="1" applyAlignment="1" applyProtection="1">
      <alignment horizontal="center" vertical="center" textRotation="90"/>
      <protection hidden="1"/>
    </xf>
    <xf numFmtId="1" fontId="11" fillId="5" borderId="43" xfId="0" applyNumberFormat="1" applyFont="1" applyFill="1" applyBorder="1" applyAlignment="1" applyProtection="1">
      <alignment horizontal="center" vertical="center"/>
      <protection hidden="1"/>
    </xf>
    <xf numFmtId="164" fontId="19" fillId="7" borderId="44" xfId="4" applyFont="1" applyFill="1" applyBorder="1" applyAlignment="1" applyProtection="1">
      <alignment vertical="center"/>
      <protection hidden="1"/>
    </xf>
    <xf numFmtId="2" fontId="20" fillId="5" borderId="44" xfId="0" applyNumberFormat="1" applyFont="1" applyFill="1" applyBorder="1" applyAlignment="1" applyProtection="1">
      <alignment horizontal="center" vertical="center"/>
      <protection hidden="1"/>
    </xf>
    <xf numFmtId="0" fontId="20" fillId="5" borderId="44" xfId="0" applyFont="1" applyFill="1" applyBorder="1" applyAlignment="1" applyProtection="1">
      <alignment horizontal="center" vertical="center"/>
      <protection hidden="1"/>
    </xf>
    <xf numFmtId="165" fontId="20" fillId="5" borderId="45" xfId="1" applyNumberFormat="1" applyFont="1" applyFill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 wrapText="1"/>
      <protection locked="0" hidden="1"/>
    </xf>
    <xf numFmtId="0" fontId="21" fillId="0" borderId="44" xfId="0" applyFont="1" applyBorder="1" applyAlignment="1" applyProtection="1">
      <alignment horizontal="center" vertical="center" wrapText="1"/>
      <protection locked="0" hidden="1"/>
    </xf>
    <xf numFmtId="0" fontId="21" fillId="0" borderId="45" xfId="0" applyFont="1" applyBorder="1" applyAlignment="1" applyProtection="1">
      <alignment horizontal="center" vertical="center" wrapText="1"/>
      <protection locked="0" hidden="1"/>
    </xf>
    <xf numFmtId="3" fontId="3" fillId="0" borderId="46" xfId="0" applyNumberFormat="1" applyFont="1" applyBorder="1" applyAlignment="1" applyProtection="1">
      <alignment horizontal="center" vertical="center" wrapText="1"/>
      <protection hidden="1"/>
    </xf>
    <xf numFmtId="2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0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center" vertical="center" textRotation="90"/>
    </xf>
    <xf numFmtId="1" fontId="11" fillId="5" borderId="47" xfId="0" applyNumberFormat="1" applyFont="1" applyFill="1" applyBorder="1" applyAlignment="1" applyProtection="1">
      <alignment horizontal="center" vertical="center"/>
      <protection hidden="1"/>
    </xf>
    <xf numFmtId="164" fontId="19" fillId="7" borderId="48" xfId="4" applyFont="1" applyFill="1" applyBorder="1" applyAlignment="1" applyProtection="1">
      <alignment vertical="center"/>
      <protection hidden="1"/>
    </xf>
    <xf numFmtId="2" fontId="20" fillId="5" borderId="48" xfId="0" applyNumberFormat="1" applyFont="1" applyFill="1" applyBorder="1" applyAlignment="1" applyProtection="1">
      <alignment horizontal="center" vertical="center"/>
      <protection hidden="1"/>
    </xf>
    <xf numFmtId="0" fontId="20" fillId="5" borderId="48" xfId="0" applyFont="1" applyFill="1" applyBorder="1" applyAlignment="1" applyProtection="1">
      <alignment horizontal="center" vertical="center"/>
      <protection hidden="1"/>
    </xf>
    <xf numFmtId="165" fontId="20" fillId="5" borderId="35" xfId="1" applyNumberFormat="1" applyFont="1" applyFill="1" applyBorder="1" applyAlignment="1" applyProtection="1">
      <alignment horizontal="center" vertical="center"/>
      <protection hidden="1"/>
    </xf>
    <xf numFmtId="165" fontId="20" fillId="5" borderId="40" xfId="1" applyNumberFormat="1" applyFont="1" applyFill="1" applyBorder="1" applyAlignment="1" applyProtection="1">
      <alignment horizontal="center" vertical="center"/>
      <protection hidden="1"/>
    </xf>
    <xf numFmtId="0" fontId="21" fillId="0" borderId="41" xfId="0" applyFont="1" applyBorder="1" applyAlignment="1" applyProtection="1">
      <alignment horizontal="center" vertical="center" wrapText="1"/>
      <protection locked="0" hidden="1"/>
    </xf>
    <xf numFmtId="1" fontId="11" fillId="5" borderId="49" xfId="0" applyNumberFormat="1" applyFont="1" applyFill="1" applyBorder="1" applyAlignment="1" applyProtection="1">
      <alignment horizontal="center" vertical="center"/>
      <protection hidden="1"/>
    </xf>
    <xf numFmtId="164" fontId="19" fillId="7" borderId="50" xfId="4" applyFont="1" applyFill="1" applyBorder="1" applyAlignment="1" applyProtection="1">
      <alignment vertical="center"/>
      <protection hidden="1"/>
    </xf>
    <xf numFmtId="2" fontId="20" fillId="5" borderId="50" xfId="0" applyNumberFormat="1" applyFont="1" applyFill="1" applyBorder="1" applyAlignment="1" applyProtection="1">
      <alignment horizontal="center" vertical="center"/>
      <protection hidden="1"/>
    </xf>
    <xf numFmtId="0" fontId="20" fillId="5" borderId="50" xfId="0" applyFont="1" applyFill="1" applyBorder="1" applyAlignment="1" applyProtection="1">
      <alignment horizontal="center" vertical="center"/>
      <protection hidden="1"/>
    </xf>
    <xf numFmtId="165" fontId="20" fillId="5" borderId="51" xfId="1" applyNumberFormat="1" applyFont="1" applyFill="1" applyBorder="1" applyAlignment="1" applyProtection="1">
      <alignment horizontal="center" vertical="center"/>
      <protection hidden="1"/>
    </xf>
    <xf numFmtId="0" fontId="21" fillId="0" borderId="52" xfId="0" applyFont="1" applyBorder="1" applyAlignment="1" applyProtection="1">
      <alignment horizontal="center" vertical="center" wrapText="1"/>
      <protection locked="0" hidden="1"/>
    </xf>
    <xf numFmtId="0" fontId="21" fillId="0" borderId="50" xfId="0" applyFont="1" applyBorder="1" applyAlignment="1" applyProtection="1">
      <alignment horizontal="center" vertical="center" wrapText="1"/>
      <protection locked="0" hidden="1"/>
    </xf>
    <xf numFmtId="0" fontId="21" fillId="0" borderId="51" xfId="0" applyFont="1" applyBorder="1" applyAlignment="1" applyProtection="1">
      <alignment horizontal="center" vertical="center" wrapText="1"/>
      <protection locked="0" hidden="1"/>
    </xf>
    <xf numFmtId="3" fontId="3" fillId="0" borderId="52" xfId="0" applyNumberFormat="1" applyFont="1" applyBorder="1" applyAlignment="1" applyProtection="1">
      <alignment horizontal="center" vertical="center" wrapText="1"/>
      <protection hidden="1"/>
    </xf>
    <xf numFmtId="0" fontId="3" fillId="8" borderId="50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0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2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6" borderId="53" xfId="0" applyFont="1" applyFill="1" applyBorder="1" applyAlignment="1" applyProtection="1">
      <alignment horizontal="center" vertical="center" wrapText="1"/>
      <protection hidden="1"/>
    </xf>
    <xf numFmtId="4" fontId="9" fillId="6" borderId="54" xfId="0" applyNumberFormat="1" applyFont="1" applyFill="1" applyBorder="1" applyAlignment="1" applyProtection="1">
      <alignment horizontal="center" vertical="center"/>
      <protection hidden="1"/>
    </xf>
    <xf numFmtId="0" fontId="13" fillId="0" borderId="55" xfId="0" applyFont="1" applyBorder="1" applyAlignment="1" applyProtection="1">
      <alignment horizontal="right"/>
      <protection hidden="1"/>
    </xf>
    <xf numFmtId="2" fontId="13" fillId="0" borderId="56" xfId="0" applyNumberFormat="1" applyFont="1" applyBorder="1" applyAlignment="1" applyProtection="1">
      <alignment horizontal="center"/>
      <protection hidden="1"/>
    </xf>
    <xf numFmtId="4" fontId="12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13" fillId="0" borderId="57" xfId="0" applyFont="1" applyBorder="1" applyAlignment="1" applyProtection="1">
      <alignment horizontal="right"/>
      <protection hidden="1"/>
    </xf>
    <xf numFmtId="2" fontId="13" fillId="0" borderId="58" xfId="0" applyNumberFormat="1" applyFont="1" applyBorder="1" applyAlignment="1" applyProtection="1">
      <alignment horizontal="center"/>
      <protection hidden="1"/>
    </xf>
    <xf numFmtId="4" fontId="13" fillId="0" borderId="59" xfId="0" applyNumberFormat="1" applyFont="1" applyBorder="1" applyProtection="1">
      <protection hidden="1"/>
    </xf>
    <xf numFmtId="0" fontId="23" fillId="0" borderId="59" xfId="0" applyFont="1" applyBorder="1" applyProtection="1">
      <protection hidden="1"/>
    </xf>
    <xf numFmtId="0" fontId="0" fillId="0" borderId="59" xfId="0" applyBorder="1" applyProtection="1">
      <protection hidden="1"/>
    </xf>
  </cellXfs>
  <cellStyles count="5">
    <cellStyle name="Comma" xfId="1" builtinId="3"/>
    <cellStyle name="Currency" xfId="2" builtinId="4"/>
    <cellStyle name="Excel Built-in Normal" xfId="4" xr:uid="{D2E128AE-4E33-4AE7-B910-3CC35AAAB8B0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Overview Shee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FEB8B5-44AE-41C3-9447-3C0D68CE20B1}"/>
            </a:ext>
          </a:extLst>
        </xdr:cNvPr>
        <xdr:cNvSpPr txBox="1"/>
      </xdr:nvSpPr>
      <xdr:spPr>
        <a:xfrm>
          <a:off x="495300" y="23813"/>
          <a:ext cx="198786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FORECASTING</a:t>
          </a:r>
          <a:r>
            <a:rPr lang="en-US" sz="4400" b="1" baseline="0">
              <a:solidFill>
                <a:schemeClr val="bg1"/>
              </a:solidFill>
            </a:rPr>
            <a:t>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21</xdr:col>
      <xdr:colOff>258536</xdr:colOff>
      <xdr:row>0</xdr:row>
      <xdr:rowOff>347045</xdr:rowOff>
    </xdr:from>
    <xdr:to>
      <xdr:col>23</xdr:col>
      <xdr:colOff>671959</xdr:colOff>
      <xdr:row>1</xdr:row>
      <xdr:rowOff>503465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A5943E-47B4-4D29-963E-E9B5836AD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37786" y="347045"/>
          <a:ext cx="2127923" cy="708870"/>
        </a:xfrm>
        <a:prstGeom prst="rect">
          <a:avLst/>
        </a:prstGeom>
      </xdr:spPr>
    </xdr:pic>
    <xdr:clientData/>
  </xdr:twoCellAnchor>
  <xdr:twoCellAnchor editAs="oneCell">
    <xdr:from>
      <xdr:col>16</xdr:col>
      <xdr:colOff>163285</xdr:colOff>
      <xdr:row>0</xdr:row>
      <xdr:rowOff>54427</xdr:rowOff>
    </xdr:from>
    <xdr:to>
      <xdr:col>18</xdr:col>
      <xdr:colOff>504468</xdr:colOff>
      <xdr:row>1</xdr:row>
      <xdr:rowOff>693963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54DF7F-7D62-44C2-8907-FC4F5C6AD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27735" y="54427"/>
          <a:ext cx="1941383" cy="1191986"/>
        </a:xfrm>
        <a:prstGeom prst="rect">
          <a:avLst/>
        </a:prstGeom>
      </xdr:spPr>
    </xdr:pic>
    <xdr:clientData/>
  </xdr:twoCellAnchor>
  <xdr:twoCellAnchor editAs="oneCell">
    <xdr:from>
      <xdr:col>18</xdr:col>
      <xdr:colOff>612322</xdr:colOff>
      <xdr:row>0</xdr:row>
      <xdr:rowOff>244928</xdr:rowOff>
    </xdr:from>
    <xdr:to>
      <xdr:col>21</xdr:col>
      <xdr:colOff>198686</xdr:colOff>
      <xdr:row>1</xdr:row>
      <xdr:rowOff>578059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9EE468-1E4F-4D13-8BC4-75E2A7F92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576972" y="244928"/>
          <a:ext cx="2100964" cy="885581"/>
        </a:xfrm>
        <a:prstGeom prst="rect">
          <a:avLst/>
        </a:prstGeom>
      </xdr:spPr>
    </xdr:pic>
    <xdr:clientData/>
  </xdr:twoCellAnchor>
  <xdr:twoCellAnchor>
    <xdr:from>
      <xdr:col>2</xdr:col>
      <xdr:colOff>3211286</xdr:colOff>
      <xdr:row>4</xdr:row>
      <xdr:rowOff>40822</xdr:rowOff>
    </xdr:from>
    <xdr:to>
      <xdr:col>3</xdr:col>
      <xdr:colOff>272143</xdr:colOff>
      <xdr:row>4</xdr:row>
      <xdr:rowOff>367394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C8EEA1-7818-4F4D-BFEC-67972298A3DB}"/>
            </a:ext>
          </a:extLst>
        </xdr:cNvPr>
        <xdr:cNvSpPr/>
      </xdr:nvSpPr>
      <xdr:spPr>
        <a:xfrm>
          <a:off x="6221186" y="1717222"/>
          <a:ext cx="4880882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F36AD-8B06-4E7B-8E59-53FD5565D2AC}">
  <sheetPr>
    <pageSetUpPr fitToPage="1"/>
  </sheetPr>
  <dimension ref="A1:Y44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37.85546875" style="1" bestFit="1" customWidth="1"/>
    <col min="3" max="3" width="117.28515625" style="1" customWidth="1"/>
    <col min="4" max="10" width="10.140625" style="1" customWidth="1"/>
    <col min="11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100124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1.5607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1.25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U40</f>
        <v>0</v>
      </c>
      <c r="M8" s="50"/>
      <c r="N8" s="50"/>
      <c r="O8" s="50"/>
      <c r="P8" s="50"/>
      <c r="Q8" s="50"/>
      <c r="R8" s="51"/>
      <c r="S8" s="52"/>
      <c r="T8" s="52"/>
      <c r="U8" s="52"/>
      <c r="V8" s="52"/>
      <c r="W8" s="52"/>
      <c r="X8" s="53"/>
    </row>
    <row r="9" spans="1:25" ht="42.75" customHeight="1" thickTop="1" thickBot="1" x14ac:dyDescent="0.3">
      <c r="A9" s="45"/>
      <c r="B9" s="54" t="s"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</row>
    <row r="10" spans="1:25" ht="57" customHeight="1" thickTop="1" thickBot="1" x14ac:dyDescent="0.3">
      <c r="B10" s="57" t="s">
        <v>11</v>
      </c>
      <c r="C10" s="58" t="s">
        <v>12</v>
      </c>
      <c r="D10" s="59" t="s">
        <v>13</v>
      </c>
      <c r="E10" s="59" t="s">
        <v>14</v>
      </c>
      <c r="F10" s="59" t="s">
        <v>15</v>
      </c>
      <c r="G10" s="59" t="s">
        <v>16</v>
      </c>
      <c r="H10" s="59" t="s">
        <v>17</v>
      </c>
      <c r="I10" s="59" t="s">
        <v>18</v>
      </c>
      <c r="J10" s="60" t="s">
        <v>19</v>
      </c>
      <c r="K10" s="61" t="s">
        <v>20</v>
      </c>
      <c r="L10" s="61" t="s">
        <v>21</v>
      </c>
      <c r="M10" s="61" t="s">
        <v>22</v>
      </c>
      <c r="N10" s="61" t="s">
        <v>23</v>
      </c>
      <c r="O10" s="61" t="s">
        <v>24</v>
      </c>
      <c r="P10" s="61" t="s">
        <v>25</v>
      </c>
      <c r="Q10" s="61" t="s">
        <v>26</v>
      </c>
      <c r="R10" s="61" t="s">
        <v>27</v>
      </c>
      <c r="S10" s="61" t="s">
        <v>28</v>
      </c>
      <c r="T10" s="59" t="s">
        <v>29</v>
      </c>
      <c r="U10" s="59" t="s">
        <v>30</v>
      </c>
      <c r="V10" s="59" t="s">
        <v>31</v>
      </c>
      <c r="W10" s="59" t="s">
        <v>32</v>
      </c>
      <c r="X10" s="62" t="s">
        <v>33</v>
      </c>
    </row>
    <row r="11" spans="1:25" ht="16.5" thickTop="1" thickBot="1" x14ac:dyDescent="0.3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5"/>
    </row>
    <row r="12" spans="1:25" ht="35.1" customHeight="1" thickTop="1" x14ac:dyDescent="0.25">
      <c r="B12" s="66">
        <v>271106</v>
      </c>
      <c r="C12" s="67" t="s">
        <v>34</v>
      </c>
      <c r="D12" s="68">
        <v>1</v>
      </c>
      <c r="E12" s="68"/>
      <c r="F12" s="68"/>
      <c r="G12" s="68">
        <v>7.5</v>
      </c>
      <c r="H12" s="69">
        <v>120</v>
      </c>
      <c r="I12" s="69">
        <v>6.64</v>
      </c>
      <c r="J12" s="70">
        <f>I12*$S$5</f>
        <v>10.363047999999999</v>
      </c>
      <c r="K12" s="71"/>
      <c r="L12" s="72"/>
      <c r="M12" s="72"/>
      <c r="N12" s="72"/>
      <c r="O12" s="72"/>
      <c r="P12" s="72"/>
      <c r="Q12" s="72"/>
      <c r="R12" s="72"/>
      <c r="S12" s="73"/>
      <c r="T12" s="74">
        <f>SUM(K12:S12)</f>
        <v>0</v>
      </c>
      <c r="U12" s="75">
        <f>T12*I12</f>
        <v>0</v>
      </c>
      <c r="V12" s="76">
        <f>$U12*$S$5</f>
        <v>0</v>
      </c>
      <c r="W12" s="77" t="s">
        <v>35</v>
      </c>
      <c r="X12" s="78"/>
    </row>
    <row r="13" spans="1:25" ht="35.1" customHeight="1" x14ac:dyDescent="0.25">
      <c r="B13" s="79">
        <v>284728</v>
      </c>
      <c r="C13" s="80" t="s">
        <v>36</v>
      </c>
      <c r="D13" s="81">
        <v>2</v>
      </c>
      <c r="E13" s="81"/>
      <c r="F13" s="81"/>
      <c r="G13" s="81">
        <v>28</v>
      </c>
      <c r="H13" s="82">
        <v>113</v>
      </c>
      <c r="I13" s="82">
        <v>21.01</v>
      </c>
      <c r="J13" s="83">
        <f t="shared" ref="J13:J19" si="0">I13*$S$5</f>
        <v>32.790306999999999</v>
      </c>
      <c r="K13" s="84"/>
      <c r="L13" s="85"/>
      <c r="M13" s="85"/>
      <c r="N13" s="85"/>
      <c r="O13" s="85"/>
      <c r="P13" s="85"/>
      <c r="Q13" s="85"/>
      <c r="R13" s="85"/>
      <c r="S13" s="86"/>
      <c r="T13" s="87">
        <f t="shared" ref="T13:T39" si="1">SUM(K13:S13)</f>
        <v>0</v>
      </c>
      <c r="U13" s="88">
        <f t="shared" ref="U13:U39" si="2">T13*I13</f>
        <v>0</v>
      </c>
      <c r="V13" s="89">
        <f>$U13*$S$5</f>
        <v>0</v>
      </c>
      <c r="W13" s="90"/>
      <c r="X13" s="91"/>
    </row>
    <row r="14" spans="1:25" ht="35.1" customHeight="1" x14ac:dyDescent="0.25">
      <c r="B14" s="92">
        <v>285428</v>
      </c>
      <c r="C14" s="80" t="s">
        <v>37</v>
      </c>
      <c r="D14" s="81">
        <v>2</v>
      </c>
      <c r="E14" s="81"/>
      <c r="F14" s="81"/>
      <c r="G14" s="81">
        <v>28</v>
      </c>
      <c r="H14" s="82">
        <v>105</v>
      </c>
      <c r="I14" s="82">
        <v>21.09</v>
      </c>
      <c r="J14" s="83">
        <f t="shared" si="0"/>
        <v>32.915163</v>
      </c>
      <c r="K14" s="84"/>
      <c r="L14" s="85"/>
      <c r="M14" s="85"/>
      <c r="N14" s="85"/>
      <c r="O14" s="85"/>
      <c r="P14" s="85"/>
      <c r="Q14" s="85"/>
      <c r="R14" s="85"/>
      <c r="S14" s="86"/>
      <c r="T14" s="87">
        <f t="shared" si="1"/>
        <v>0</v>
      </c>
      <c r="U14" s="88">
        <f t="shared" si="2"/>
        <v>0</v>
      </c>
      <c r="V14" s="89">
        <f t="shared" ref="V14:V19" si="3">$U14*$S$5</f>
        <v>0</v>
      </c>
      <c r="W14" s="90"/>
      <c r="X14" s="91"/>
    </row>
    <row r="15" spans="1:25" ht="35.1" customHeight="1" x14ac:dyDescent="0.25">
      <c r="B15" s="92">
        <v>285628</v>
      </c>
      <c r="C15" s="80" t="s">
        <v>38</v>
      </c>
      <c r="D15" s="81">
        <v>2</v>
      </c>
      <c r="E15" s="81"/>
      <c r="F15" s="81"/>
      <c r="G15" s="81">
        <v>28</v>
      </c>
      <c r="H15" s="82">
        <v>148</v>
      </c>
      <c r="I15" s="82">
        <v>29.26</v>
      </c>
      <c r="J15" s="83">
        <f t="shared" si="0"/>
        <v>45.666082000000003</v>
      </c>
      <c r="K15" s="84"/>
      <c r="L15" s="85"/>
      <c r="M15" s="85"/>
      <c r="N15" s="85"/>
      <c r="O15" s="85"/>
      <c r="P15" s="85"/>
      <c r="Q15" s="85"/>
      <c r="R15" s="85"/>
      <c r="S15" s="86"/>
      <c r="T15" s="87">
        <f t="shared" si="1"/>
        <v>0</v>
      </c>
      <c r="U15" s="88">
        <f t="shared" si="2"/>
        <v>0</v>
      </c>
      <c r="V15" s="89">
        <f t="shared" si="3"/>
        <v>0</v>
      </c>
      <c r="W15" s="90"/>
      <c r="X15" s="91"/>
    </row>
    <row r="16" spans="1:25" ht="35.1" customHeight="1" x14ac:dyDescent="0.25">
      <c r="B16" s="92">
        <v>317004</v>
      </c>
      <c r="C16" s="80" t="s">
        <v>39</v>
      </c>
      <c r="D16" s="81">
        <v>2</v>
      </c>
      <c r="E16" s="81"/>
      <c r="F16" s="81"/>
      <c r="G16" s="81">
        <v>43</v>
      </c>
      <c r="H16" s="82">
        <v>209</v>
      </c>
      <c r="I16" s="82">
        <v>41.31</v>
      </c>
      <c r="J16" s="83">
        <f t="shared" si="0"/>
        <v>64.472516999999996</v>
      </c>
      <c r="K16" s="84"/>
      <c r="L16" s="85"/>
      <c r="M16" s="85"/>
      <c r="N16" s="85"/>
      <c r="O16" s="85"/>
      <c r="P16" s="85"/>
      <c r="Q16" s="85"/>
      <c r="R16" s="85"/>
      <c r="S16" s="86"/>
      <c r="T16" s="87">
        <f t="shared" si="1"/>
        <v>0</v>
      </c>
      <c r="U16" s="88">
        <f t="shared" si="2"/>
        <v>0</v>
      </c>
      <c r="V16" s="89">
        <f t="shared" si="3"/>
        <v>0</v>
      </c>
      <c r="W16" s="90"/>
      <c r="X16" s="91"/>
    </row>
    <row r="17" spans="1:24" ht="35.1" customHeight="1" x14ac:dyDescent="0.25">
      <c r="B17" s="92">
        <v>8996</v>
      </c>
      <c r="C17" s="80" t="s">
        <v>40</v>
      </c>
      <c r="D17" s="81">
        <v>2</v>
      </c>
      <c r="E17" s="81"/>
      <c r="F17" s="81"/>
      <c r="G17" s="81">
        <v>40</v>
      </c>
      <c r="H17" s="82">
        <v>288</v>
      </c>
      <c r="I17" s="82">
        <v>45.07</v>
      </c>
      <c r="J17" s="83">
        <f t="shared" si="0"/>
        <v>70.340749000000002</v>
      </c>
      <c r="K17" s="84"/>
      <c r="L17" s="85"/>
      <c r="M17" s="85"/>
      <c r="N17" s="85"/>
      <c r="O17" s="85"/>
      <c r="P17" s="85"/>
      <c r="Q17" s="85"/>
      <c r="R17" s="85"/>
      <c r="S17" s="86"/>
      <c r="T17" s="87">
        <f t="shared" si="1"/>
        <v>0</v>
      </c>
      <c r="U17" s="88">
        <f t="shared" si="2"/>
        <v>0</v>
      </c>
      <c r="V17" s="89">
        <f t="shared" si="3"/>
        <v>0</v>
      </c>
      <c r="W17" s="90"/>
      <c r="X17" s="91"/>
    </row>
    <row r="18" spans="1:24" ht="35.1" customHeight="1" x14ac:dyDescent="0.25">
      <c r="B18" s="92">
        <v>19200</v>
      </c>
      <c r="C18" s="80" t="s">
        <v>41</v>
      </c>
      <c r="D18" s="81">
        <v>2</v>
      </c>
      <c r="E18" s="81"/>
      <c r="F18" s="81"/>
      <c r="G18" s="81">
        <v>30</v>
      </c>
      <c r="H18" s="82">
        <v>184</v>
      </c>
      <c r="I18" s="82">
        <v>29.53</v>
      </c>
      <c r="J18" s="83">
        <f t="shared" si="0"/>
        <v>46.087471000000001</v>
      </c>
      <c r="K18" s="84"/>
      <c r="L18" s="85"/>
      <c r="M18" s="85"/>
      <c r="N18" s="85"/>
      <c r="O18" s="85"/>
      <c r="P18" s="85"/>
      <c r="Q18" s="85"/>
      <c r="R18" s="85"/>
      <c r="S18" s="86"/>
      <c r="T18" s="87">
        <f t="shared" si="1"/>
        <v>0</v>
      </c>
      <c r="U18" s="88">
        <f t="shared" si="2"/>
        <v>0</v>
      </c>
      <c r="V18" s="89">
        <f t="shared" si="3"/>
        <v>0</v>
      </c>
      <c r="W18" s="90"/>
      <c r="X18" s="91"/>
    </row>
    <row r="19" spans="1:24" ht="35.1" customHeight="1" thickBot="1" x14ac:dyDescent="0.3">
      <c r="B19" s="92">
        <v>134674</v>
      </c>
      <c r="C19" s="80" t="s">
        <v>42</v>
      </c>
      <c r="D19" s="81">
        <v>2</v>
      </c>
      <c r="E19" s="81"/>
      <c r="F19" s="81"/>
      <c r="G19" s="81">
        <v>44.8</v>
      </c>
      <c r="H19" s="82">
        <v>211</v>
      </c>
      <c r="I19" s="82">
        <v>48.8</v>
      </c>
      <c r="J19" s="83">
        <f t="shared" si="0"/>
        <v>76.16216</v>
      </c>
      <c r="K19" s="84"/>
      <c r="L19" s="85"/>
      <c r="M19" s="85"/>
      <c r="N19" s="85"/>
      <c r="O19" s="85"/>
      <c r="P19" s="85"/>
      <c r="Q19" s="85"/>
      <c r="R19" s="85"/>
      <c r="S19" s="86"/>
      <c r="T19" s="87">
        <f t="shared" si="1"/>
        <v>0</v>
      </c>
      <c r="U19" s="88">
        <f t="shared" si="2"/>
        <v>0</v>
      </c>
      <c r="V19" s="89">
        <f t="shared" si="3"/>
        <v>0</v>
      </c>
      <c r="W19" s="90"/>
      <c r="X19" s="91"/>
    </row>
    <row r="20" spans="1:24" ht="19.5" customHeight="1" thickTop="1" thickBot="1" x14ac:dyDescent="0.3">
      <c r="B20" s="93" t="s">
        <v>43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5"/>
      <c r="U20" s="96"/>
      <c r="V20" s="97"/>
      <c r="W20" s="90"/>
      <c r="X20" s="91"/>
    </row>
    <row r="21" spans="1:24" ht="35.1" customHeight="1" thickTop="1" x14ac:dyDescent="0.25">
      <c r="A21" s="98"/>
      <c r="B21" s="99">
        <v>209903</v>
      </c>
      <c r="C21" s="100" t="s">
        <v>44</v>
      </c>
      <c r="D21" s="101">
        <v>2</v>
      </c>
      <c r="E21" s="101"/>
      <c r="F21" s="101"/>
      <c r="G21" s="101">
        <v>12</v>
      </c>
      <c r="H21" s="102">
        <v>64</v>
      </c>
      <c r="I21" s="102">
        <v>10.7</v>
      </c>
      <c r="J21" s="103">
        <f t="shared" ref="J21:J27" si="4">I21*$S$5</f>
        <v>16.699489999999997</v>
      </c>
      <c r="K21" s="104"/>
      <c r="L21" s="105"/>
      <c r="M21" s="105"/>
      <c r="N21" s="105"/>
      <c r="O21" s="105"/>
      <c r="P21" s="105"/>
      <c r="Q21" s="105"/>
      <c r="R21" s="105"/>
      <c r="S21" s="106"/>
      <c r="T21" s="107">
        <f t="shared" si="1"/>
        <v>0</v>
      </c>
      <c r="U21" s="108">
        <f t="shared" si="2"/>
        <v>0</v>
      </c>
      <c r="V21" s="109">
        <f t="shared" ref="V21:V39" si="5">$U21*$S$5</f>
        <v>0</v>
      </c>
      <c r="W21" s="90"/>
      <c r="X21" s="91"/>
    </row>
    <row r="22" spans="1:24" ht="35.1" customHeight="1" x14ac:dyDescent="0.25">
      <c r="A22" s="98"/>
      <c r="B22" s="99">
        <v>207130</v>
      </c>
      <c r="C22" s="100" t="s">
        <v>45</v>
      </c>
      <c r="D22" s="101">
        <v>1</v>
      </c>
      <c r="E22" s="101"/>
      <c r="F22" s="101"/>
      <c r="G22" s="101">
        <v>30</v>
      </c>
      <c r="H22" s="102">
        <v>400</v>
      </c>
      <c r="I22" s="102">
        <v>31.76</v>
      </c>
      <c r="J22" s="103">
        <f t="shared" si="4"/>
        <v>49.567832000000003</v>
      </c>
      <c r="K22" s="104"/>
      <c r="L22" s="105"/>
      <c r="M22" s="105"/>
      <c r="N22" s="105"/>
      <c r="O22" s="105"/>
      <c r="P22" s="105"/>
      <c r="Q22" s="105"/>
      <c r="R22" s="105"/>
      <c r="S22" s="106"/>
      <c r="T22" s="107">
        <f t="shared" si="1"/>
        <v>0</v>
      </c>
      <c r="U22" s="110">
        <f t="shared" si="2"/>
        <v>0</v>
      </c>
      <c r="V22" s="109">
        <f t="shared" si="5"/>
        <v>0</v>
      </c>
      <c r="W22" s="90"/>
      <c r="X22" s="91"/>
    </row>
    <row r="23" spans="1:24" ht="35.1" customHeight="1" x14ac:dyDescent="0.25">
      <c r="A23" s="98"/>
      <c r="B23" s="99">
        <v>230324</v>
      </c>
      <c r="C23" s="100" t="s">
        <v>46</v>
      </c>
      <c r="D23" s="101">
        <v>2</v>
      </c>
      <c r="E23" s="101"/>
      <c r="F23" s="101"/>
      <c r="G23" s="101">
        <v>24.68</v>
      </c>
      <c r="H23" s="102">
        <v>140</v>
      </c>
      <c r="I23" s="102">
        <v>25.51</v>
      </c>
      <c r="J23" s="103">
        <f t="shared" si="4"/>
        <v>39.813457</v>
      </c>
      <c r="K23" s="104"/>
      <c r="L23" s="105"/>
      <c r="M23" s="105"/>
      <c r="N23" s="105"/>
      <c r="O23" s="105"/>
      <c r="P23" s="105"/>
      <c r="Q23" s="105"/>
      <c r="R23" s="105"/>
      <c r="S23" s="106"/>
      <c r="T23" s="107">
        <f t="shared" si="1"/>
        <v>0</v>
      </c>
      <c r="U23" s="110">
        <f t="shared" si="2"/>
        <v>0</v>
      </c>
      <c r="V23" s="109">
        <f t="shared" si="5"/>
        <v>0</v>
      </c>
      <c r="W23" s="90"/>
      <c r="X23" s="91"/>
    </row>
    <row r="24" spans="1:24" ht="35.1" customHeight="1" x14ac:dyDescent="0.25">
      <c r="A24" s="98"/>
      <c r="B24" s="99">
        <v>257412</v>
      </c>
      <c r="C24" s="100" t="s">
        <v>47</v>
      </c>
      <c r="D24" s="101">
        <v>2</v>
      </c>
      <c r="E24" s="101"/>
      <c r="F24" s="101"/>
      <c r="G24" s="101">
        <v>12</v>
      </c>
      <c r="H24" s="102">
        <v>116</v>
      </c>
      <c r="I24" s="102">
        <v>12.14</v>
      </c>
      <c r="J24" s="103">
        <f t="shared" si="4"/>
        <v>18.946898000000001</v>
      </c>
      <c r="K24" s="104"/>
      <c r="L24" s="105"/>
      <c r="M24" s="105"/>
      <c r="N24" s="105"/>
      <c r="O24" s="105"/>
      <c r="P24" s="105"/>
      <c r="Q24" s="105"/>
      <c r="R24" s="105"/>
      <c r="S24" s="106"/>
      <c r="T24" s="107">
        <f t="shared" si="1"/>
        <v>0</v>
      </c>
      <c r="U24" s="110">
        <f t="shared" si="2"/>
        <v>0</v>
      </c>
      <c r="V24" s="109">
        <f t="shared" si="5"/>
        <v>0</v>
      </c>
      <c r="W24" s="90"/>
      <c r="X24" s="91"/>
    </row>
    <row r="25" spans="1:24" ht="35.1" customHeight="1" x14ac:dyDescent="0.25">
      <c r="A25" s="98"/>
      <c r="B25" s="99">
        <v>134658</v>
      </c>
      <c r="C25" s="100" t="s">
        <v>48</v>
      </c>
      <c r="D25" s="101">
        <v>2</v>
      </c>
      <c r="E25" s="101"/>
      <c r="F25" s="101"/>
      <c r="G25" s="101">
        <v>20</v>
      </c>
      <c r="H25" s="102">
        <v>69</v>
      </c>
      <c r="I25" s="102">
        <v>14.77</v>
      </c>
      <c r="J25" s="103">
        <f t="shared" si="4"/>
        <v>23.051538999999998</v>
      </c>
      <c r="K25" s="104"/>
      <c r="L25" s="105"/>
      <c r="M25" s="105"/>
      <c r="N25" s="105"/>
      <c r="O25" s="105"/>
      <c r="P25" s="105"/>
      <c r="Q25" s="105"/>
      <c r="R25" s="105"/>
      <c r="S25" s="106"/>
      <c r="T25" s="107">
        <f t="shared" si="1"/>
        <v>0</v>
      </c>
      <c r="U25" s="110">
        <f t="shared" si="2"/>
        <v>0</v>
      </c>
      <c r="V25" s="109">
        <f t="shared" si="5"/>
        <v>0</v>
      </c>
      <c r="W25" s="90"/>
      <c r="X25" s="91"/>
    </row>
    <row r="26" spans="1:24" ht="35.1" customHeight="1" x14ac:dyDescent="0.25">
      <c r="A26" s="98"/>
      <c r="B26" s="99">
        <v>134659</v>
      </c>
      <c r="C26" s="100" t="s">
        <v>49</v>
      </c>
      <c r="D26" s="101">
        <v>2</v>
      </c>
      <c r="E26" s="101"/>
      <c r="F26" s="101"/>
      <c r="G26" s="101">
        <v>20</v>
      </c>
      <c r="H26" s="102">
        <v>71</v>
      </c>
      <c r="I26" s="102">
        <v>14.77</v>
      </c>
      <c r="J26" s="103">
        <f t="shared" si="4"/>
        <v>23.051538999999998</v>
      </c>
      <c r="K26" s="104"/>
      <c r="L26" s="105"/>
      <c r="M26" s="105"/>
      <c r="N26" s="105"/>
      <c r="O26" s="105"/>
      <c r="P26" s="105"/>
      <c r="Q26" s="105"/>
      <c r="R26" s="105"/>
      <c r="S26" s="106"/>
      <c r="T26" s="107">
        <f t="shared" si="1"/>
        <v>0</v>
      </c>
      <c r="U26" s="110">
        <f t="shared" si="2"/>
        <v>0</v>
      </c>
      <c r="V26" s="109">
        <f t="shared" si="5"/>
        <v>0</v>
      </c>
      <c r="W26" s="90"/>
      <c r="X26" s="91"/>
    </row>
    <row r="27" spans="1:24" ht="35.1" customHeight="1" thickBot="1" x14ac:dyDescent="0.3">
      <c r="A27" s="98"/>
      <c r="B27" s="99">
        <v>119376</v>
      </c>
      <c r="C27" s="100" t="s">
        <v>50</v>
      </c>
      <c r="D27" s="101">
        <v>2</v>
      </c>
      <c r="E27" s="101"/>
      <c r="F27" s="101"/>
      <c r="G27" s="101">
        <v>10</v>
      </c>
      <c r="H27" s="102">
        <v>81</v>
      </c>
      <c r="I27" s="102">
        <v>8.31</v>
      </c>
      <c r="J27" s="103">
        <f t="shared" si="4"/>
        <v>12.969417</v>
      </c>
      <c r="K27" s="104"/>
      <c r="L27" s="105"/>
      <c r="M27" s="105"/>
      <c r="N27" s="105"/>
      <c r="O27" s="105"/>
      <c r="P27" s="105"/>
      <c r="Q27" s="105"/>
      <c r="R27" s="105"/>
      <c r="S27" s="106"/>
      <c r="T27" s="107">
        <f t="shared" si="1"/>
        <v>0</v>
      </c>
      <c r="U27" s="110">
        <f t="shared" si="2"/>
        <v>0</v>
      </c>
      <c r="V27" s="109">
        <f t="shared" si="5"/>
        <v>0</v>
      </c>
      <c r="W27" s="90"/>
      <c r="X27" s="91"/>
    </row>
    <row r="28" spans="1:24" ht="19.5" customHeight="1" thickTop="1" thickBot="1" x14ac:dyDescent="0.3">
      <c r="A28" s="111"/>
      <c r="B28" s="93" t="s">
        <v>51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5"/>
      <c r="U28" s="96"/>
      <c r="V28" s="97"/>
      <c r="W28" s="90"/>
      <c r="X28" s="91"/>
    </row>
    <row r="29" spans="1:24" ht="35.1" customHeight="1" thickTop="1" x14ac:dyDescent="0.25">
      <c r="A29" s="111"/>
      <c r="B29" s="112">
        <v>256503</v>
      </c>
      <c r="C29" s="113" t="s">
        <v>52</v>
      </c>
      <c r="D29" s="114">
        <v>2</v>
      </c>
      <c r="E29" s="114"/>
      <c r="F29" s="114"/>
      <c r="G29" s="114">
        <v>12</v>
      </c>
      <c r="H29" s="115">
        <v>62</v>
      </c>
      <c r="I29" s="115">
        <v>13.26</v>
      </c>
      <c r="J29" s="116">
        <f t="shared" ref="J29:J39" si="6">I29*$S$5</f>
        <v>20.694882</v>
      </c>
      <c r="K29" s="104"/>
      <c r="L29" s="105"/>
      <c r="M29" s="105"/>
      <c r="N29" s="105"/>
      <c r="O29" s="105"/>
      <c r="P29" s="105"/>
      <c r="Q29" s="105"/>
      <c r="R29" s="105"/>
      <c r="S29" s="106"/>
      <c r="T29" s="107">
        <f t="shared" si="1"/>
        <v>0</v>
      </c>
      <c r="U29" s="110">
        <f t="shared" si="2"/>
        <v>0</v>
      </c>
      <c r="V29" s="109">
        <f t="shared" si="5"/>
        <v>0</v>
      </c>
      <c r="W29" s="90"/>
      <c r="X29" s="91"/>
    </row>
    <row r="30" spans="1:24" ht="35.1" customHeight="1" x14ac:dyDescent="0.25">
      <c r="A30" s="111"/>
      <c r="B30" s="79">
        <v>209503</v>
      </c>
      <c r="C30" s="80" t="s">
        <v>53</v>
      </c>
      <c r="D30" s="81">
        <v>2</v>
      </c>
      <c r="E30" s="81"/>
      <c r="F30" s="81"/>
      <c r="G30" s="81">
        <v>12</v>
      </c>
      <c r="H30" s="82">
        <v>64</v>
      </c>
      <c r="I30" s="82">
        <v>10.53</v>
      </c>
      <c r="J30" s="117">
        <f t="shared" si="6"/>
        <v>16.434170999999999</v>
      </c>
      <c r="K30" s="118"/>
      <c r="L30" s="85"/>
      <c r="M30" s="85"/>
      <c r="N30" s="85"/>
      <c r="O30" s="85"/>
      <c r="P30" s="85"/>
      <c r="Q30" s="85"/>
      <c r="R30" s="85"/>
      <c r="S30" s="86"/>
      <c r="T30" s="87">
        <f t="shared" si="1"/>
        <v>0</v>
      </c>
      <c r="U30" s="88">
        <f t="shared" si="2"/>
        <v>0</v>
      </c>
      <c r="V30" s="89">
        <f t="shared" si="5"/>
        <v>0</v>
      </c>
      <c r="W30" s="90"/>
      <c r="X30" s="91"/>
    </row>
    <row r="31" spans="1:24" ht="35.1" customHeight="1" x14ac:dyDescent="0.25">
      <c r="A31" s="111"/>
      <c r="B31" s="79">
        <v>209612</v>
      </c>
      <c r="C31" s="80" t="s">
        <v>54</v>
      </c>
      <c r="D31" s="81">
        <v>2</v>
      </c>
      <c r="E31" s="81"/>
      <c r="F31" s="81"/>
      <c r="G31" s="81">
        <v>12</v>
      </c>
      <c r="H31" s="82">
        <v>64</v>
      </c>
      <c r="I31" s="82">
        <v>11.11</v>
      </c>
      <c r="J31" s="117">
        <f t="shared" si="6"/>
        <v>17.339376999999999</v>
      </c>
      <c r="K31" s="118"/>
      <c r="L31" s="85"/>
      <c r="M31" s="85"/>
      <c r="N31" s="85"/>
      <c r="O31" s="85"/>
      <c r="P31" s="85"/>
      <c r="Q31" s="85"/>
      <c r="R31" s="85"/>
      <c r="S31" s="86"/>
      <c r="T31" s="87">
        <f t="shared" si="1"/>
        <v>0</v>
      </c>
      <c r="U31" s="88">
        <f t="shared" si="2"/>
        <v>0</v>
      </c>
      <c r="V31" s="89">
        <f t="shared" si="5"/>
        <v>0</v>
      </c>
      <c r="W31" s="90"/>
      <c r="X31" s="91"/>
    </row>
    <row r="32" spans="1:24" ht="35.1" customHeight="1" x14ac:dyDescent="0.25">
      <c r="A32" s="111"/>
      <c r="B32" s="79">
        <v>612620</v>
      </c>
      <c r="C32" s="80" t="s">
        <v>55</v>
      </c>
      <c r="D32" s="81">
        <v>2</v>
      </c>
      <c r="E32" s="81"/>
      <c r="F32" s="81"/>
      <c r="G32" s="81">
        <v>20</v>
      </c>
      <c r="H32" s="82">
        <v>160</v>
      </c>
      <c r="I32" s="82">
        <v>20.97</v>
      </c>
      <c r="J32" s="117">
        <f t="shared" si="6"/>
        <v>32.727878999999994</v>
      </c>
      <c r="K32" s="118"/>
      <c r="L32" s="85"/>
      <c r="M32" s="85"/>
      <c r="N32" s="85"/>
      <c r="O32" s="85"/>
      <c r="P32" s="85"/>
      <c r="Q32" s="85"/>
      <c r="R32" s="85"/>
      <c r="S32" s="86"/>
      <c r="T32" s="87">
        <f t="shared" si="1"/>
        <v>0</v>
      </c>
      <c r="U32" s="88">
        <f t="shared" si="2"/>
        <v>0</v>
      </c>
      <c r="V32" s="89">
        <f t="shared" si="5"/>
        <v>0</v>
      </c>
      <c r="W32" s="90"/>
      <c r="X32" s="91"/>
    </row>
    <row r="33" spans="1:24" ht="35.1" customHeight="1" x14ac:dyDescent="0.25">
      <c r="A33" s="111"/>
      <c r="B33" s="79">
        <v>613620</v>
      </c>
      <c r="C33" s="80" t="s">
        <v>56</v>
      </c>
      <c r="D33" s="81">
        <v>2</v>
      </c>
      <c r="E33" s="81"/>
      <c r="F33" s="81"/>
      <c r="G33" s="81">
        <v>18</v>
      </c>
      <c r="H33" s="82">
        <v>96</v>
      </c>
      <c r="I33" s="82">
        <v>17.059999999999999</v>
      </c>
      <c r="J33" s="117">
        <f t="shared" si="6"/>
        <v>26.625541999999996</v>
      </c>
      <c r="K33" s="118"/>
      <c r="L33" s="85"/>
      <c r="M33" s="85"/>
      <c r="N33" s="85"/>
      <c r="O33" s="85"/>
      <c r="P33" s="85"/>
      <c r="Q33" s="85"/>
      <c r="R33" s="85"/>
      <c r="S33" s="86"/>
      <c r="T33" s="87">
        <f t="shared" si="1"/>
        <v>0</v>
      </c>
      <c r="U33" s="88">
        <f t="shared" si="2"/>
        <v>0</v>
      </c>
      <c r="V33" s="89">
        <f t="shared" si="5"/>
        <v>0</v>
      </c>
      <c r="W33" s="90"/>
      <c r="X33" s="91"/>
    </row>
    <row r="34" spans="1:24" ht="35.1" customHeight="1" x14ac:dyDescent="0.25">
      <c r="A34" s="111"/>
      <c r="B34" s="79">
        <v>131053</v>
      </c>
      <c r="C34" s="80" t="s">
        <v>57</v>
      </c>
      <c r="D34" s="81">
        <v>2</v>
      </c>
      <c r="E34" s="81"/>
      <c r="F34" s="81"/>
      <c r="G34" s="81">
        <v>20</v>
      </c>
      <c r="H34" s="82">
        <v>97</v>
      </c>
      <c r="I34" s="82">
        <v>20.22</v>
      </c>
      <c r="J34" s="117">
        <f t="shared" si="6"/>
        <v>31.557353999999997</v>
      </c>
      <c r="K34" s="118"/>
      <c r="L34" s="85"/>
      <c r="M34" s="85"/>
      <c r="N34" s="85"/>
      <c r="O34" s="85"/>
      <c r="P34" s="85"/>
      <c r="Q34" s="85"/>
      <c r="R34" s="85"/>
      <c r="S34" s="86"/>
      <c r="T34" s="87">
        <f t="shared" si="1"/>
        <v>0</v>
      </c>
      <c r="U34" s="88">
        <f t="shared" si="2"/>
        <v>0</v>
      </c>
      <c r="V34" s="89">
        <f t="shared" si="5"/>
        <v>0</v>
      </c>
      <c r="W34" s="90"/>
      <c r="X34" s="91"/>
    </row>
    <row r="35" spans="1:24" ht="35.1" customHeight="1" x14ac:dyDescent="0.25">
      <c r="A35" s="111"/>
      <c r="B35" s="79">
        <v>119356</v>
      </c>
      <c r="C35" s="80" t="s">
        <v>58</v>
      </c>
      <c r="D35" s="81">
        <v>1</v>
      </c>
      <c r="E35" s="81"/>
      <c r="F35" s="81"/>
      <c r="G35" s="81">
        <v>25</v>
      </c>
      <c r="H35" s="82">
        <v>263</v>
      </c>
      <c r="I35" s="82">
        <v>27.62</v>
      </c>
      <c r="J35" s="117">
        <f t="shared" si="6"/>
        <v>43.106534000000003</v>
      </c>
      <c r="K35" s="118"/>
      <c r="L35" s="85"/>
      <c r="M35" s="85"/>
      <c r="N35" s="85"/>
      <c r="O35" s="85"/>
      <c r="P35" s="85"/>
      <c r="Q35" s="85"/>
      <c r="R35" s="85"/>
      <c r="S35" s="86"/>
      <c r="T35" s="87">
        <f t="shared" si="1"/>
        <v>0</v>
      </c>
      <c r="U35" s="88">
        <f t="shared" si="2"/>
        <v>0</v>
      </c>
      <c r="V35" s="89">
        <f t="shared" si="5"/>
        <v>0</v>
      </c>
      <c r="W35" s="90"/>
      <c r="X35" s="91"/>
    </row>
    <row r="36" spans="1:24" ht="35.1" customHeight="1" x14ac:dyDescent="0.25">
      <c r="A36" s="111"/>
      <c r="B36" s="79">
        <v>613203</v>
      </c>
      <c r="C36" s="80" t="s">
        <v>59</v>
      </c>
      <c r="D36" s="81">
        <v>1</v>
      </c>
      <c r="E36" s="81"/>
      <c r="F36" s="81"/>
      <c r="G36" s="81">
        <v>10.25</v>
      </c>
      <c r="H36" s="82">
        <v>160</v>
      </c>
      <c r="I36" s="82">
        <v>9.9700000000000006</v>
      </c>
      <c r="J36" s="117">
        <f t="shared" si="6"/>
        <v>15.560179000000002</v>
      </c>
      <c r="K36" s="118"/>
      <c r="L36" s="85"/>
      <c r="M36" s="85"/>
      <c r="N36" s="85"/>
      <c r="O36" s="85"/>
      <c r="P36" s="85"/>
      <c r="Q36" s="85"/>
      <c r="R36" s="85"/>
      <c r="S36" s="86"/>
      <c r="T36" s="87">
        <f t="shared" si="1"/>
        <v>0</v>
      </c>
      <c r="U36" s="88">
        <f t="shared" si="2"/>
        <v>0</v>
      </c>
      <c r="V36" s="89">
        <f t="shared" si="5"/>
        <v>0</v>
      </c>
      <c r="W36" s="90"/>
      <c r="X36" s="91"/>
    </row>
    <row r="37" spans="1:24" ht="35.1" customHeight="1" x14ac:dyDescent="0.25">
      <c r="A37" s="111"/>
      <c r="B37" s="79">
        <v>614003</v>
      </c>
      <c r="C37" s="80" t="s">
        <v>60</v>
      </c>
      <c r="D37" s="81">
        <v>1</v>
      </c>
      <c r="E37" s="81"/>
      <c r="F37" s="81"/>
      <c r="G37" s="81">
        <v>10.25</v>
      </c>
      <c r="H37" s="82">
        <v>160</v>
      </c>
      <c r="I37" s="82">
        <v>9.9700000000000006</v>
      </c>
      <c r="J37" s="117">
        <f t="shared" si="6"/>
        <v>15.560179000000002</v>
      </c>
      <c r="K37" s="118"/>
      <c r="L37" s="85"/>
      <c r="M37" s="85"/>
      <c r="N37" s="85"/>
      <c r="O37" s="85"/>
      <c r="P37" s="85"/>
      <c r="Q37" s="85"/>
      <c r="R37" s="85"/>
      <c r="S37" s="86"/>
      <c r="T37" s="87">
        <f t="shared" si="1"/>
        <v>0</v>
      </c>
      <c r="U37" s="88">
        <f t="shared" si="2"/>
        <v>0</v>
      </c>
      <c r="V37" s="89">
        <f t="shared" si="5"/>
        <v>0</v>
      </c>
      <c r="W37" s="90"/>
      <c r="X37" s="91"/>
    </row>
    <row r="38" spans="1:24" ht="35.1" customHeight="1" x14ac:dyDescent="0.25">
      <c r="A38" s="111"/>
      <c r="B38" s="79">
        <v>213008</v>
      </c>
      <c r="C38" s="80" t="s">
        <v>61</v>
      </c>
      <c r="D38" s="81">
        <v>1</v>
      </c>
      <c r="E38" s="81"/>
      <c r="F38" s="81"/>
      <c r="G38" s="81">
        <v>20</v>
      </c>
      <c r="H38" s="82">
        <v>233</v>
      </c>
      <c r="I38" s="82">
        <v>20.67</v>
      </c>
      <c r="J38" s="117">
        <f t="shared" si="6"/>
        <v>32.259669000000002</v>
      </c>
      <c r="K38" s="118"/>
      <c r="L38" s="85"/>
      <c r="M38" s="85"/>
      <c r="N38" s="85"/>
      <c r="O38" s="85"/>
      <c r="P38" s="85"/>
      <c r="Q38" s="85"/>
      <c r="R38" s="85"/>
      <c r="S38" s="86"/>
      <c r="T38" s="87">
        <f t="shared" si="1"/>
        <v>0</v>
      </c>
      <c r="U38" s="88">
        <f t="shared" si="2"/>
        <v>0</v>
      </c>
      <c r="V38" s="89">
        <f t="shared" si="5"/>
        <v>0</v>
      </c>
      <c r="W38" s="90"/>
      <c r="X38" s="91"/>
    </row>
    <row r="39" spans="1:24" ht="35.1" customHeight="1" thickBot="1" x14ac:dyDescent="0.3">
      <c r="A39" s="111"/>
      <c r="B39" s="119">
        <v>54057</v>
      </c>
      <c r="C39" s="120" t="s">
        <v>62</v>
      </c>
      <c r="D39" s="121">
        <v>2</v>
      </c>
      <c r="E39" s="121"/>
      <c r="F39" s="121"/>
      <c r="G39" s="121">
        <v>30</v>
      </c>
      <c r="H39" s="122">
        <v>206</v>
      </c>
      <c r="I39" s="122">
        <v>30.89</v>
      </c>
      <c r="J39" s="123">
        <f t="shared" si="6"/>
        <v>48.210023</v>
      </c>
      <c r="K39" s="124"/>
      <c r="L39" s="125"/>
      <c r="M39" s="125"/>
      <c r="N39" s="125"/>
      <c r="O39" s="125"/>
      <c r="P39" s="125"/>
      <c r="Q39" s="125"/>
      <c r="R39" s="125"/>
      <c r="S39" s="126"/>
      <c r="T39" s="127">
        <f t="shared" si="1"/>
        <v>0</v>
      </c>
      <c r="U39" s="128">
        <f t="shared" si="2"/>
        <v>0</v>
      </c>
      <c r="V39" s="129">
        <f t="shared" si="5"/>
        <v>0</v>
      </c>
      <c r="W39" s="130"/>
      <c r="X39" s="131"/>
    </row>
    <row r="40" spans="1:24" ht="58.5" customHeight="1" thickTop="1" thickBot="1" x14ac:dyDescent="0.3"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3" t="s">
        <v>63</v>
      </c>
      <c r="U40" s="134">
        <f>SUM(U29:U39,U21:U27,U12:U19)</f>
        <v>0</v>
      </c>
      <c r="V40" s="132"/>
      <c r="W40" s="132"/>
      <c r="X40" s="132"/>
    </row>
    <row r="41" spans="1:24" ht="22.5" thickTop="1" thickBot="1" x14ac:dyDescent="0.4">
      <c r="B41" s="135" t="s">
        <v>64</v>
      </c>
      <c r="C41" s="136">
        <f>D44*0.46</f>
        <v>0</v>
      </c>
      <c r="D41" s="137">
        <f>SUM(U21:U27)</f>
        <v>0</v>
      </c>
      <c r="E41" s="138" t="s">
        <v>65</v>
      </c>
      <c r="F41" s="138"/>
      <c r="G41" s="138"/>
    </row>
    <row r="42" spans="1:24" ht="21.75" thickBot="1" x14ac:dyDescent="0.4">
      <c r="B42" s="139" t="s">
        <v>66</v>
      </c>
      <c r="C42" s="140">
        <f>D44*0.54</f>
        <v>0</v>
      </c>
      <c r="D42" s="137">
        <f>SUM(U29:U39)</f>
        <v>0</v>
      </c>
      <c r="E42" s="138" t="s">
        <v>67</v>
      </c>
      <c r="F42" s="138"/>
      <c r="G42" s="138"/>
    </row>
    <row r="43" spans="1:24" ht="15.75" thickBot="1" x14ac:dyDescent="0.3"/>
    <row r="44" spans="1:24" ht="21.75" thickBot="1" x14ac:dyDescent="0.4">
      <c r="D44" s="141">
        <f>SUM(D41:D42)</f>
        <v>0</v>
      </c>
      <c r="E44" s="142" t="s">
        <v>68</v>
      </c>
      <c r="F44" s="143"/>
      <c r="G44" s="143"/>
      <c r="H44" s="143"/>
    </row>
  </sheetData>
  <sheetProtection algorithmName="SHA-512" hashValue="u+kChEqzyOBLsUgu7OGAXRGaZBwhhdxNS3bLJOniOpJ5SF/8j1CKSSO/jZpXB6cu+xdyNEAtVV83qjdhb2bdng==" saltValue="CtzxP/8qUjZoiXtKi57SyA==" spinCount="100000" sheet="1" selectLockedCells="1"/>
  <mergeCells count="26">
    <mergeCell ref="B9:X9"/>
    <mergeCell ref="W12:X39"/>
    <mergeCell ref="B20:S20"/>
    <mergeCell ref="A21:A29"/>
    <mergeCell ref="B28:S28"/>
    <mergeCell ref="A30:A39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Hormel-JOTS Calculator</vt:lpstr>
      <vt:lpstr>'Hormel-JOTS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2023-11-30T17:18:48Z</dcterms:created>
  <dcterms:modified xsi:type="dcterms:W3CDTF">2023-11-30T17:19:09Z</dcterms:modified>
</cp:coreProperties>
</file>