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9568A96B-B997-4860-BBB3-E8D8CB374D6D}" xr6:coauthVersionLast="47" xr6:coauthVersionMax="47" xr10:uidLastSave="{00000000-0000-0000-0000-000000000000}"/>
  <bookViews>
    <workbookView xWindow="-28920" yWindow="-120" windowWidth="29040" windowHeight="15840" xr2:uid="{F3B48CF5-0E60-4D59-BF6C-21DD6595D247}"/>
  </bookViews>
  <sheets>
    <sheet name="Gold Creek NOI Calculator" sheetId="1" r:id="rId1"/>
  </sheets>
  <externalReferences>
    <externalReference r:id="rId2"/>
  </externalReferences>
  <definedNames>
    <definedName name="_xlnm.Print_Area" localSheetId="0">'Gold Creek NOI Calculator'!$A$1:$X$44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U39" i="1" s="1"/>
  <c r="V39" i="1" s="1"/>
  <c r="J39" i="1"/>
  <c r="T38" i="1"/>
  <c r="U38" i="1" s="1"/>
  <c r="V38" i="1" s="1"/>
  <c r="J38" i="1"/>
  <c r="T37" i="1"/>
  <c r="U37" i="1" s="1"/>
  <c r="V37" i="1" s="1"/>
  <c r="J37" i="1"/>
  <c r="T36" i="1"/>
  <c r="U36" i="1" s="1"/>
  <c r="V36" i="1" s="1"/>
  <c r="J36" i="1"/>
  <c r="T35" i="1"/>
  <c r="U35" i="1" s="1"/>
  <c r="J35" i="1"/>
  <c r="T33" i="1"/>
  <c r="U33" i="1" s="1"/>
  <c r="V33" i="1" s="1"/>
  <c r="J33" i="1"/>
  <c r="T32" i="1"/>
  <c r="U32" i="1" s="1"/>
  <c r="V32" i="1" s="1"/>
  <c r="J32" i="1"/>
  <c r="T31" i="1"/>
  <c r="U31" i="1" s="1"/>
  <c r="V31" i="1" s="1"/>
  <c r="J31" i="1"/>
  <c r="T30" i="1"/>
  <c r="U30" i="1" s="1"/>
  <c r="V30" i="1" s="1"/>
  <c r="J30" i="1"/>
  <c r="T29" i="1"/>
  <c r="U29" i="1" s="1"/>
  <c r="V29" i="1" s="1"/>
  <c r="J29" i="1"/>
  <c r="T28" i="1"/>
  <c r="U28" i="1" s="1"/>
  <c r="V28" i="1" s="1"/>
  <c r="J28" i="1"/>
  <c r="T27" i="1"/>
  <c r="U27" i="1" s="1"/>
  <c r="V27" i="1" s="1"/>
  <c r="J27" i="1"/>
  <c r="T26" i="1"/>
  <c r="U26" i="1" s="1"/>
  <c r="V26" i="1" s="1"/>
  <c r="J26" i="1"/>
  <c r="T25" i="1"/>
  <c r="U25" i="1" s="1"/>
  <c r="V25" i="1" s="1"/>
  <c r="J25" i="1"/>
  <c r="T24" i="1"/>
  <c r="U24" i="1" s="1"/>
  <c r="V24" i="1" s="1"/>
  <c r="J24" i="1"/>
  <c r="T23" i="1"/>
  <c r="U23" i="1" s="1"/>
  <c r="V23" i="1" s="1"/>
  <c r="J23" i="1"/>
  <c r="T22" i="1"/>
  <c r="U22" i="1" s="1"/>
  <c r="V22" i="1" s="1"/>
  <c r="J22" i="1"/>
  <c r="T21" i="1"/>
  <c r="U21" i="1" s="1"/>
  <c r="J21" i="1"/>
  <c r="T19" i="1"/>
  <c r="U19" i="1" s="1"/>
  <c r="V19" i="1" s="1"/>
  <c r="J19" i="1"/>
  <c r="T18" i="1"/>
  <c r="U18" i="1" s="1"/>
  <c r="V18" i="1" s="1"/>
  <c r="J18" i="1"/>
  <c r="T17" i="1"/>
  <c r="U17" i="1" s="1"/>
  <c r="V17" i="1" s="1"/>
  <c r="J17" i="1"/>
  <c r="T16" i="1"/>
  <c r="U16" i="1" s="1"/>
  <c r="V16" i="1" s="1"/>
  <c r="J16" i="1"/>
  <c r="T15" i="1"/>
  <c r="U15" i="1" s="1"/>
  <c r="V15" i="1" s="1"/>
  <c r="J15" i="1"/>
  <c r="T14" i="1"/>
  <c r="U14" i="1" s="1"/>
  <c r="V14" i="1" s="1"/>
  <c r="J14" i="1"/>
  <c r="T13" i="1"/>
  <c r="U13" i="1" s="1"/>
  <c r="V13" i="1" s="1"/>
  <c r="J13" i="1"/>
  <c r="T12" i="1"/>
  <c r="U12" i="1" s="1"/>
  <c r="V12" i="1" s="1"/>
  <c r="J12" i="1"/>
  <c r="D41" i="1" l="1"/>
  <c r="D44" i="1" s="1"/>
  <c r="V21" i="1"/>
  <c r="D42" i="1"/>
  <c r="U40" i="1"/>
  <c r="L8" i="1" s="1"/>
  <c r="V35" i="1"/>
  <c r="C42" i="1" l="1"/>
  <c r="C41" i="1"/>
</calcChain>
</file>

<file path=xl/sharedStrings.xml><?xml version="1.0" encoding="utf-8"?>
<sst xmlns="http://schemas.openxmlformats.org/spreadsheetml/2006/main" count="69" uniqueCount="69">
  <si>
    <t>Agreement Number (###-###):</t>
  </si>
  <si>
    <t>School District Name:</t>
  </si>
  <si>
    <t xml:space="preserve">USDA FOODS MATERIAL CODE </t>
  </si>
  <si>
    <t>Chicken Large Chilled Bulk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</si>
  <si>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</si>
  <si>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</si>
  <si>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</si>
  <si>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</si>
  <si>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</si>
  <si>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Entitlement Spent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</si>
  <si>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</si>
  <si>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</si>
  <si>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</si>
  <si>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</si>
  <si>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</si>
  <si>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</si>
  <si>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</si>
  <si>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</si>
  <si>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>lbs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</si>
  <si>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</si>
  <si>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</si>
  <si>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</si>
  <si>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</si>
  <si>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</si>
  <si>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</si>
  <si>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</si>
  <si>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</si>
  <si>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</si>
  <si>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</si>
  <si>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</si>
  <si>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</si>
  <si>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</si>
  <si>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</si>
  <si>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</si>
  <si>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WG Breaded Chicken Nuggets</t>
  </si>
  <si>
    <t>PROCESSING FEE IS OBTAINED BY SCHOOL VIA PROCUREMENT</t>
  </si>
  <si>
    <t>WG Breaded Chicken Patties</t>
  </si>
  <si>
    <t>WG Breaded Breakfast Patties</t>
  </si>
  <si>
    <t>WG Hot &amp; Spicy Patty</t>
  </si>
  <si>
    <t>WG Breaded Chicken Tenders</t>
  </si>
  <si>
    <t>WG Breaded Popcorn Chicken</t>
  </si>
  <si>
    <t>WG Breaded Large Popcorn</t>
  </si>
  <si>
    <t>Shredded Chicken</t>
  </si>
  <si>
    <t>ALL "A" WHITE MEAT ITEMS</t>
  </si>
  <si>
    <t>WG Whole Muscle Breaded Breast Chunks</t>
  </si>
  <si>
    <t>WG Whole Muscle Spicy Breaded Chunks</t>
  </si>
  <si>
    <t>WG Whole Muscle Cheezy HOTZ Breast Chunks</t>
  </si>
  <si>
    <t>WG Whole Muscle Breast Fillets</t>
  </si>
  <si>
    <t>WG Whole Muscle Breast Fillets w/foil bags</t>
  </si>
  <si>
    <t>WG Whole Muscle Breakfast Breast Fillet</t>
  </si>
  <si>
    <t>WG Whole Muscle Dill Breast Fillet</t>
  </si>
  <si>
    <t>WG Whole Muscle Spicy Breast Fillet</t>
  </si>
  <si>
    <t>WG Whole Muscle Spicy Breast Fillet w/foil bags</t>
  </si>
  <si>
    <t>WG Whole Muscle Tenders</t>
  </si>
  <si>
    <t>WG Whole Muscle Tenders w/boxes</t>
  </si>
  <si>
    <t>WG Whole Muscle Spicy Tenders</t>
  </si>
  <si>
    <t>WG Whole Muscle Spicy Tenders w/boxes</t>
  </si>
  <si>
    <t>ALL "B" DARK MEAT ITEMS</t>
  </si>
  <si>
    <t>WG Southern Gravy Crunchers</t>
  </si>
  <si>
    <t>WG Breaded Drumsticks &amp; Thighs</t>
  </si>
  <si>
    <t>Roasted Drumsticks &amp; Thighs</t>
  </si>
  <si>
    <t>WG Large Dark Meat Popcorn</t>
  </si>
  <si>
    <t>Unbreaded Dark Meat Chicken Strips</t>
  </si>
  <si>
    <t>Total Lbs. Needed:</t>
  </si>
  <si>
    <t>White lbs. must equal:</t>
  </si>
  <si>
    <t xml:space="preserve">Sub Total "A" White Meat </t>
  </si>
  <si>
    <t>Dark lbs. must equal:</t>
  </si>
  <si>
    <t xml:space="preserve">Sub Total "B" Dark Meat </t>
  </si>
  <si>
    <t>Total White and  Dark Meat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</si>
</sst>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auto="1"/>
      </bottom>
      <diagonal/>
    </border>
    <border>
      <left style="medium">
        <color auto="1"/>
      </left>
      <right style="medium">
        <color rgb="FFC00000"/>
      </right>
      <top style="medium">
        <color rgb="FFC00000"/>
      </top>
      <bottom style="medium">
        <color auto="1"/>
      </bottom>
      <diagonal/>
    </border>
    <border>
      <left style="medium">
        <color rgb="FFC00000"/>
      </left>
      <right/>
      <top style="medium">
        <color auto="1"/>
      </top>
      <bottom style="medium">
        <color rgb="FFC00000"/>
      </bottom>
      <diagonal/>
    </border>
    <border>
      <left style="medium">
        <color auto="1"/>
      </left>
      <right style="medium">
        <color rgb="FFC00000"/>
      </right>
      <top style="medium">
        <color auto="1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18" fillId="0" borderId="0"/>
  </cellStyleXfs>
  <cellXfs count="143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3" fillId="3" borderId="6" xfId="0" applyFont="1" applyFill="1" applyBorder="1" applyAlignment="1" applyProtection="1">
      <alignment horizontal="right" vertical="center"/>
      <protection hidden="1"/>
    </xf>
    <xf numFmtId="0" fontId="3" fillId="3" borderId="7" xfId="0" applyFont="1" applyFill="1" applyBorder="1" applyAlignment="1" applyProtection="1">
      <alignment horizontal="right" vertical="center"/>
      <protection hidden="1"/>
    </xf>
    <xf numFmtId="0" fontId="3" fillId="3" borderId="7" xfId="0" applyFont="1" applyFill="1" applyBorder="1" applyAlignment="1" applyProtection="1">
      <alignment horizontal="right" vertical="center"/>
      <protection locked="0" hidden="1"/>
    </xf>
    <xf numFmtId="0" fontId="3" fillId="3" borderId="7" xfId="0" applyFont="1" applyFill="1" applyBorder="1" applyAlignment="1" applyProtection="1">
      <alignment horizontal="right" vertical="center" wrapText="1"/>
      <protection hidden="1"/>
    </xf>
    <xf numFmtId="0" fontId="3" fillId="3" borderId="8" xfId="0" applyFont="1" applyFill="1" applyBorder="1" applyAlignment="1" applyProtection="1">
      <alignment horizontal="center" vertical="center"/>
      <protection locked="0" hidden="1"/>
    </xf>
    <xf numFmtId="0" fontId="3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7" fillId="0" borderId="17" xfId="3" applyBorder="1" applyAlignment="1" applyProtection="1">
      <alignment horizontal="center" vertical="center"/>
      <protection hidden="1"/>
    </xf>
    <xf numFmtId="0" fontId="7" fillId="0" borderId="18" xfId="3" applyBorder="1" applyAlignment="1" applyProtection="1">
      <alignment horizontal="center" vertical="center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44" fontId="8" fillId="5" borderId="18" xfId="2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right" vertical="center" wrapText="1"/>
      <protection hidden="1"/>
    </xf>
    <xf numFmtId="0" fontId="9" fillId="0" borderId="18" xfId="0" applyFont="1" applyBorder="1" applyAlignment="1" applyProtection="1">
      <alignment horizontal="right" vertical="center" wrapText="1"/>
      <protection hidden="1"/>
    </xf>
    <xf numFmtId="0" fontId="10" fillId="0" borderId="18" xfId="0" applyFont="1" applyBorder="1" applyProtection="1">
      <protection locked="0" hidden="1"/>
    </xf>
    <xf numFmtId="0" fontId="9" fillId="0" borderId="18" xfId="0" applyFont="1" applyBorder="1" applyAlignment="1" applyProtection="1">
      <alignment horizontal="right" wrapText="1"/>
      <protection hidden="1"/>
    </xf>
    <xf numFmtId="0" fontId="11" fillId="0" borderId="18" xfId="0" applyFont="1" applyBorder="1" applyAlignment="1" applyProtection="1">
      <alignment horizontal="center" vertical="center"/>
      <protection locked="0" hidden="1"/>
    </xf>
    <xf numFmtId="0" fontId="11" fillId="0" borderId="19" xfId="0" applyFont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wrapText="1"/>
      <protection hidden="1"/>
    </xf>
    <xf numFmtId="0" fontId="12" fillId="0" borderId="20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21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1" fillId="6" borderId="23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4" fillId="0" borderId="24" xfId="0" applyFont="1" applyBorder="1" applyAlignment="1" applyProtection="1">
      <alignment horizontal="center" vertical="center" wrapText="1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0" borderId="26" xfId="0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 wrapText="1"/>
      <protection hidden="1"/>
    </xf>
    <xf numFmtId="4" fontId="13" fillId="0" borderId="28" xfId="0" applyNumberFormat="1" applyFont="1" applyBorder="1" applyAlignment="1" applyProtection="1">
      <alignment horizontal="center" vertical="center" wrapText="1"/>
      <protection hidden="1"/>
    </xf>
    <xf numFmtId="0" fontId="11" fillId="4" borderId="29" xfId="0" applyFont="1" applyFill="1" applyBorder="1" applyAlignment="1" applyProtection="1">
      <alignment horizontal="center" vertical="center" wrapText="1"/>
      <protection hidden="1"/>
    </xf>
    <xf numFmtId="0" fontId="11" fillId="4" borderId="25" xfId="0" applyFont="1" applyFill="1" applyBorder="1" applyAlignment="1" applyProtection="1">
      <alignment horizontal="center" vertical="center" wrapText="1"/>
      <protection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0" fontId="16" fillId="2" borderId="20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11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19" fillId="7" borderId="33" xfId="4" applyFont="1" applyFill="1" applyBorder="1" applyAlignment="1" applyProtection="1">
      <alignment vertical="center"/>
      <protection hidden="1"/>
    </xf>
    <xf numFmtId="2" fontId="20" fillId="5" borderId="33" xfId="0" applyNumberFormat="1" applyFont="1" applyFill="1" applyBorder="1" applyAlignment="1" applyProtection="1">
      <alignment horizontal="center" vertical="center"/>
      <protection hidden="1"/>
    </xf>
    <xf numFmtId="0" fontId="20" fillId="5" borderId="33" xfId="0" applyFont="1" applyFill="1" applyBorder="1" applyAlignment="1" applyProtection="1">
      <alignment horizontal="center" vertical="center"/>
      <protection hidden="1"/>
    </xf>
    <xf numFmtId="165" fontId="20" fillId="5" borderId="34" xfId="1" applyNumberFormat="1" applyFont="1" applyFill="1" applyBorder="1" applyAlignment="1" applyProtection="1">
      <alignment horizontal="center" vertical="center"/>
      <protection hidden="1"/>
    </xf>
    <xf numFmtId="0" fontId="21" fillId="0" borderId="32" xfId="0" applyFont="1" applyBorder="1" applyAlignment="1" applyProtection="1">
      <alignment horizontal="center" vertical="center" wrapText="1"/>
      <protection locked="0" hidden="1"/>
    </xf>
    <xf numFmtId="0" fontId="21" fillId="0" borderId="33" xfId="0" applyFont="1" applyBorder="1" applyAlignment="1" applyProtection="1">
      <alignment horizontal="center" vertical="center" wrapText="1"/>
      <protection locked="0" hidden="1"/>
    </xf>
    <xf numFmtId="0" fontId="21" fillId="0" borderId="35" xfId="0" applyFont="1" applyBorder="1" applyAlignment="1" applyProtection="1">
      <alignment horizontal="center" vertical="center" wrapText="1"/>
      <protection locked="0" hidden="1"/>
    </xf>
    <xf numFmtId="3" fontId="3" fillId="0" borderId="36" xfId="0" applyNumberFormat="1" applyFont="1" applyBorder="1" applyAlignment="1" applyProtection="1">
      <alignment horizontal="center" vertical="center" wrapText="1"/>
      <protection hidden="1"/>
    </xf>
    <xf numFmtId="0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11" fillId="5" borderId="37" xfId="0" applyNumberFormat="1" applyFont="1" applyFill="1" applyBorder="1" applyAlignment="1" applyProtection="1">
      <alignment horizontal="center" vertical="center"/>
      <protection hidden="1"/>
    </xf>
    <xf numFmtId="164" fontId="19" fillId="7" borderId="38" xfId="4" applyFont="1" applyFill="1" applyBorder="1" applyAlignment="1" applyProtection="1">
      <alignment vertical="center"/>
      <protection hidden="1"/>
    </xf>
    <xf numFmtId="2" fontId="20" fillId="5" borderId="38" xfId="0" applyNumberFormat="1" applyFont="1" applyFill="1" applyBorder="1" applyAlignment="1" applyProtection="1">
      <alignment horizontal="center" vertical="center"/>
      <protection hidden="1"/>
    </xf>
    <xf numFmtId="0" fontId="20" fillId="5" borderId="38" xfId="0" applyFont="1" applyFill="1" applyBorder="1" applyAlignment="1" applyProtection="1">
      <alignment horizontal="center" vertical="center"/>
      <protection hidden="1"/>
    </xf>
    <xf numFmtId="165" fontId="20" fillId="5" borderId="39" xfId="1" applyNumberFormat="1" applyFont="1" applyFill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 wrapText="1"/>
      <protection locked="0" hidden="1"/>
    </xf>
    <xf numFmtId="0" fontId="21" fillId="0" borderId="38" xfId="0" applyFont="1" applyBorder="1" applyAlignment="1" applyProtection="1">
      <alignment horizontal="center" vertical="center" wrapText="1"/>
      <protection locked="0" hidden="1"/>
    </xf>
    <xf numFmtId="0" fontId="21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0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0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11" fillId="5" borderId="37" xfId="0" applyNumberFormat="1" applyFont="1" applyFill="1" applyBorder="1" applyAlignment="1" applyProtection="1">
      <alignment horizontal="center" vertical="center" wrapText="1"/>
      <protection hidden="1"/>
    </xf>
    <xf numFmtId="1" fontId="11" fillId="9" borderId="1" xfId="0" applyNumberFormat="1" applyFont="1" applyFill="1" applyBorder="1" applyAlignment="1" applyProtection="1">
      <alignment horizontal="center" vertical="center"/>
      <protection hidden="1"/>
    </xf>
    <xf numFmtId="1" fontId="11" fillId="9" borderId="2" xfId="0" applyNumberFormat="1" applyFont="1" applyFill="1" applyBorder="1" applyAlignment="1" applyProtection="1">
      <alignment horizontal="center" vertical="center"/>
      <protection hidden="1"/>
    </xf>
    <xf numFmtId="3" fontId="3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2" xfId="2" applyNumberFormat="1" applyFont="1" applyFill="1" applyBorder="1" applyAlignment="1" applyProtection="1">
      <alignment horizontal="center" vertical="center" wrapText="1"/>
      <protection hidden="1"/>
    </xf>
    <xf numFmtId="165" fontId="3" fillId="9" borderId="42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13" xfId="0" applyFont="1" applyBorder="1" applyAlignment="1" applyProtection="1">
      <alignment horizontal="center" vertical="center" textRotation="90"/>
      <protection hidden="1"/>
    </xf>
    <xf numFmtId="1" fontId="11" fillId="5" borderId="43" xfId="0" applyNumberFormat="1" applyFont="1" applyFill="1" applyBorder="1" applyAlignment="1" applyProtection="1">
      <alignment horizontal="center" vertical="center"/>
      <protection hidden="1"/>
    </xf>
    <xf numFmtId="164" fontId="19" fillId="7" borderId="44" xfId="4" applyFont="1" applyFill="1" applyBorder="1" applyAlignment="1" applyProtection="1">
      <alignment vertical="center"/>
      <protection hidden="1"/>
    </xf>
    <xf numFmtId="2" fontId="20" fillId="5" borderId="44" xfId="0" applyNumberFormat="1" applyFont="1" applyFill="1" applyBorder="1" applyAlignment="1" applyProtection="1">
      <alignment horizontal="center" vertical="center"/>
      <protection hidden="1"/>
    </xf>
    <xf numFmtId="0" fontId="20" fillId="5" borderId="44" xfId="0" applyFont="1" applyFill="1" applyBorder="1" applyAlignment="1" applyProtection="1">
      <alignment horizontal="center" vertical="center"/>
      <protection hidden="1"/>
    </xf>
    <xf numFmtId="165" fontId="20" fillId="5" borderId="45" xfId="1" applyNumberFormat="1" applyFont="1" applyFill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 wrapText="1"/>
      <protection locked="0" hidden="1"/>
    </xf>
    <xf numFmtId="0" fontId="21" fillId="0" borderId="44" xfId="0" applyFont="1" applyBorder="1" applyAlignment="1" applyProtection="1">
      <alignment horizontal="center" vertical="center" wrapText="1"/>
      <protection locked="0" hidden="1"/>
    </xf>
    <xf numFmtId="0" fontId="21" fillId="0" borderId="45" xfId="0" applyFont="1" applyBorder="1" applyAlignment="1" applyProtection="1">
      <alignment horizontal="center" vertical="center" wrapText="1"/>
      <protection locked="0" hidden="1"/>
    </xf>
    <xf numFmtId="3" fontId="3" fillId="0" borderId="46" xfId="0" applyNumberFormat="1" applyFont="1" applyBorder="1" applyAlignment="1" applyProtection="1">
      <alignment horizontal="center" vertical="center" wrapText="1"/>
      <protection hidden="1"/>
    </xf>
    <xf numFmtId="0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6" fontId="20" fillId="5" borderId="44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 textRotation="90"/>
    </xf>
    <xf numFmtId="1" fontId="11" fillId="5" borderId="32" xfId="0" applyNumberFormat="1" applyFont="1" applyFill="1" applyBorder="1" applyAlignment="1" applyProtection="1">
      <alignment horizontal="center" vertical="center"/>
      <protection hidden="1"/>
    </xf>
    <xf numFmtId="165" fontId="20" fillId="5" borderId="35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 textRotation="90"/>
    </xf>
    <xf numFmtId="0" fontId="21" fillId="0" borderId="46" xfId="0" applyFont="1" applyBorder="1" applyAlignment="1" applyProtection="1">
      <alignment horizontal="center" vertical="center" wrapText="1"/>
      <protection locked="0" hidden="1"/>
    </xf>
    <xf numFmtId="165" fontId="20" fillId="5" borderId="40" xfId="1" applyNumberFormat="1" applyFont="1" applyFill="1" applyBorder="1" applyAlignment="1" applyProtection="1">
      <alignment horizontal="center" vertical="center"/>
      <protection hidden="1"/>
    </xf>
    <xf numFmtId="0" fontId="21" fillId="0" borderId="41" xfId="0" applyFont="1" applyBorder="1" applyAlignment="1" applyProtection="1">
      <alignment horizontal="center" vertical="center" wrapText="1"/>
      <protection locked="0" hidden="1"/>
    </xf>
    <xf numFmtId="1" fontId="11" fillId="5" borderId="47" xfId="0" applyNumberFormat="1" applyFont="1" applyFill="1" applyBorder="1" applyAlignment="1" applyProtection="1">
      <alignment horizontal="center" vertical="center"/>
      <protection hidden="1"/>
    </xf>
    <xf numFmtId="164" fontId="19" fillId="7" borderId="48" xfId="4" applyFont="1" applyFill="1" applyBorder="1" applyAlignment="1" applyProtection="1">
      <alignment vertical="center"/>
      <protection hidden="1"/>
    </xf>
    <xf numFmtId="2" fontId="20" fillId="5" borderId="48" xfId="0" applyNumberFormat="1" applyFont="1" applyFill="1" applyBorder="1" applyAlignment="1" applyProtection="1">
      <alignment horizontal="center" vertical="center"/>
      <protection hidden="1"/>
    </xf>
    <xf numFmtId="0" fontId="20" fillId="5" borderId="48" xfId="0" applyFont="1" applyFill="1" applyBorder="1" applyAlignment="1" applyProtection="1">
      <alignment horizontal="center" vertical="center"/>
      <protection hidden="1"/>
    </xf>
    <xf numFmtId="165" fontId="20" fillId="5" borderId="49" xfId="1" applyNumberFormat="1" applyFont="1" applyFill="1" applyBorder="1" applyAlignment="1" applyProtection="1">
      <alignment horizontal="center" vertical="center"/>
      <protection hidden="1"/>
    </xf>
    <xf numFmtId="0" fontId="21" fillId="0" borderId="50" xfId="0" applyFont="1" applyBorder="1" applyAlignment="1" applyProtection="1">
      <alignment horizontal="center" vertical="center" wrapText="1"/>
      <protection locked="0" hidden="1"/>
    </xf>
    <xf numFmtId="0" fontId="21" fillId="0" borderId="48" xfId="0" applyFont="1" applyBorder="1" applyAlignment="1" applyProtection="1">
      <alignment horizontal="center" vertical="center" wrapText="1"/>
      <protection locked="0" hidden="1"/>
    </xf>
    <xf numFmtId="0" fontId="21" fillId="0" borderId="49" xfId="0" applyFont="1" applyBorder="1" applyAlignment="1" applyProtection="1">
      <alignment horizontal="center" vertical="center" wrapText="1"/>
      <protection locked="0" hidden="1"/>
    </xf>
    <xf numFmtId="3" fontId="3" fillId="0" borderId="50" xfId="0" applyNumberFormat="1" applyFont="1" applyBorder="1" applyAlignment="1" applyProtection="1">
      <alignment horizontal="center" vertical="center" wrapText="1"/>
      <protection hidden="1"/>
    </xf>
    <xf numFmtId="0" fontId="3" fillId="8" borderId="4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2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6" borderId="51" xfId="0" applyFont="1" applyFill="1" applyBorder="1" applyAlignment="1" applyProtection="1">
      <alignment horizontal="center" vertical="center" wrapText="1"/>
      <protection hidden="1"/>
    </xf>
    <xf numFmtId="4" fontId="9" fillId="6" borderId="52" xfId="0" applyNumberFormat="1" applyFont="1" applyFill="1" applyBorder="1" applyAlignment="1" applyProtection="1">
      <alignment horizontal="center" vertical="center"/>
      <protection hidden="1"/>
    </xf>
    <xf numFmtId="0" fontId="13" fillId="0" borderId="53" xfId="0" applyFont="1" applyBorder="1" applyProtection="1">
      <protection hidden="1"/>
    </xf>
    <xf numFmtId="0" fontId="13" fillId="0" borderId="54" xfId="0" applyFont="1" applyBorder="1" applyAlignment="1" applyProtection="1">
      <alignment horizontal="center"/>
      <protection hidden="1"/>
    </xf>
    <xf numFmtId="4" fontId="12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13" fillId="0" borderId="55" xfId="0" applyFont="1" applyBorder="1" applyProtection="1">
      <protection hidden="1"/>
    </xf>
    <xf numFmtId="0" fontId="13" fillId="0" borderId="56" xfId="0" applyFont="1" applyBorder="1" applyAlignment="1" applyProtection="1">
      <alignment horizontal="center"/>
      <protection hidden="1"/>
    </xf>
    <xf numFmtId="4" fontId="13" fillId="0" borderId="57" xfId="0" applyNumberFormat="1" applyFont="1" applyBorder="1" applyProtection="1">
      <protection hidden="1"/>
    </xf>
    <xf numFmtId="0" fontId="23" fillId="0" borderId="57" xfId="0" applyFont="1" applyBorder="1" applyProtection="1">
      <protection hidden="1"/>
    </xf>
    <xf numFmtId="0" fontId="0" fillId="0" borderId="57" xfId="0" applyBorder="1" applyProtection="1">
      <protection hidden="1"/>
    </xf>
  </cellXfs>
  <cellStyles count="5">
    <cellStyle name="Comma" xfId="1" builtinId="3"/>
    <cellStyle name="Currency" xfId="2" builtinId="4"/>
    <cellStyle name="Excel Built-in Normal" xfId="4" xr:uid="{7AC46DE9-0FD7-468D-98E2-F7F582967C6F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verview Sheet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D14033-3AEC-4B82-9E69-6B5255DE9575}"/>
            </a:ext>
          </a:extLst>
        </xdr:cNvPr>
        <xdr:cNvSpPr txBox="1"/>
      </xdr:nvSpPr>
      <xdr:spPr>
        <a:xfrm>
          <a:off x="495300" y="23813"/>
          <a:ext cx="1917382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FORECASTING</a:t>
          </a:r>
          <a:r>
            <a:rPr lang="en-US" sz="4400" b="1" baseline="0">
              <a:solidFill>
                <a:schemeClr val="bg1"/>
              </a:solidFill>
            </a:rPr>
            <a:t>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269875</xdr:colOff>
      <xdr:row>0</xdr:row>
      <xdr:rowOff>190500</xdr:rowOff>
    </xdr:from>
    <xdr:to>
      <xdr:col>23</xdr:col>
      <xdr:colOff>495066</xdr:colOff>
      <xdr:row>1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58BC86-55C3-4889-80AD-0BD7E4D09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87025" y="190500"/>
          <a:ext cx="2796941" cy="933450"/>
        </a:xfrm>
        <a:prstGeom prst="rect">
          <a:avLst/>
        </a:prstGeom>
      </xdr:spPr>
    </xdr:pic>
    <xdr:clientData/>
  </xdr:twoCellAnchor>
  <xdr:twoCellAnchor editAs="oneCell">
    <xdr:from>
      <xdr:col>16</xdr:col>
      <xdr:colOff>587375</xdr:colOff>
      <xdr:row>0</xdr:row>
      <xdr:rowOff>112850</xdr:rowOff>
    </xdr:from>
    <xdr:to>
      <xdr:col>19</xdr:col>
      <xdr:colOff>682625</xdr:colOff>
      <xdr:row>1</xdr:row>
      <xdr:rowOff>732517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B2487-1125-4E75-87F1-C628EE084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6975" y="112850"/>
          <a:ext cx="2495550" cy="1172117"/>
        </a:xfrm>
        <a:prstGeom prst="rect">
          <a:avLst/>
        </a:prstGeom>
      </xdr:spPr>
    </xdr:pic>
    <xdr:clientData/>
  </xdr:twoCellAnchor>
  <xdr:twoCellAnchor>
    <xdr:from>
      <xdr:col>2</xdr:col>
      <xdr:colOff>3184071</xdr:colOff>
      <xdr:row>4</xdr:row>
      <xdr:rowOff>40822</xdr:rowOff>
    </xdr:from>
    <xdr:to>
      <xdr:col>3</xdr:col>
      <xdr:colOff>598714</xdr:colOff>
      <xdr:row>4</xdr:row>
      <xdr:rowOff>367394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A4DDA4-B71D-4872-AA37-2F5E915DF0DF}"/>
            </a:ext>
          </a:extLst>
        </xdr:cNvPr>
        <xdr:cNvSpPr/>
      </xdr:nvSpPr>
      <xdr:spPr>
        <a:xfrm>
          <a:off x="5689146" y="1717222"/>
          <a:ext cx="4882243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8B1E-A182-4EA0-B288-D30DEC4AAF84}">
  <sheetPr>
    <pageSetUpPr fitToPage="1"/>
  </sheetPr>
  <dimension ref="A1:Y44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30.28515625" style="1" bestFit="1" customWidth="1"/>
    <col min="3" max="3" width="112" style="1" customWidth="1"/>
    <col min="4" max="4" width="12.42578125" style="1" customWidth="1"/>
    <col min="5" max="10" width="10.140625" style="1" customWidth="1"/>
    <col min="11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100103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1.4098999999999999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1.25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U40</f>
        <v>0</v>
      </c>
      <c r="M8" s="50"/>
      <c r="N8" s="50"/>
      <c r="O8" s="50"/>
      <c r="P8" s="50"/>
      <c r="Q8" s="50"/>
      <c r="R8" s="51"/>
      <c r="S8" s="52"/>
      <c r="T8" s="52"/>
      <c r="U8" s="52"/>
      <c r="V8" s="52"/>
      <c r="W8" s="52"/>
      <c r="X8" s="53"/>
    </row>
    <row r="9" spans="1:25" ht="42.75" customHeight="1" thickTop="1" thickBot="1" x14ac:dyDescent="0.3">
      <c r="A9" s="45"/>
      <c r="B9" s="54" t="s"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</row>
    <row r="10" spans="1:25" ht="57" customHeight="1" thickTop="1" thickBot="1" x14ac:dyDescent="0.3">
      <c r="B10" s="57" t="s">
        <v>11</v>
      </c>
      <c r="C10" s="58" t="s">
        <v>12</v>
      </c>
      <c r="D10" s="59" t="s">
        <v>13</v>
      </c>
      <c r="E10" s="59" t="s">
        <v>14</v>
      </c>
      <c r="F10" s="59" t="s">
        <v>15</v>
      </c>
      <c r="G10" s="59" t="s">
        <v>16</v>
      </c>
      <c r="H10" s="59" t="s">
        <v>17</v>
      </c>
      <c r="I10" s="59" t="s">
        <v>18</v>
      </c>
      <c r="J10" s="60" t="s">
        <v>19</v>
      </c>
      <c r="K10" s="61" t="s">
        <v>20</v>
      </c>
      <c r="L10" s="61" t="s">
        <v>21</v>
      </c>
      <c r="M10" s="61" t="s">
        <v>22</v>
      </c>
      <c r="N10" s="61" t="s">
        <v>23</v>
      </c>
      <c r="O10" s="61" t="s">
        <v>24</v>
      </c>
      <c r="P10" s="61" t="s">
        <v>25</v>
      </c>
      <c r="Q10" s="61" t="s">
        <v>26</v>
      </c>
      <c r="R10" s="61" t="s">
        <v>27</v>
      </c>
      <c r="S10" s="61" t="s">
        <v>28</v>
      </c>
      <c r="T10" s="59" t="s">
        <v>29</v>
      </c>
      <c r="U10" s="59" t="s">
        <v>30</v>
      </c>
      <c r="V10" s="59" t="s">
        <v>31</v>
      </c>
      <c r="W10" s="59" t="s">
        <v>32</v>
      </c>
      <c r="X10" s="62" t="s">
        <v>33</v>
      </c>
    </row>
    <row r="11" spans="1:25" ht="16.5" thickTop="1" thickBot="1" x14ac:dyDescent="0.3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5"/>
    </row>
    <row r="12" spans="1:25" ht="35.1" customHeight="1" thickTop="1" x14ac:dyDescent="0.25">
      <c r="B12" s="66">
        <v>791401</v>
      </c>
      <c r="C12" s="67" t="s">
        <v>34</v>
      </c>
      <c r="D12" s="68">
        <v>2</v>
      </c>
      <c r="E12" s="68">
        <v>1</v>
      </c>
      <c r="F12" s="68"/>
      <c r="G12" s="68">
        <v>32</v>
      </c>
      <c r="H12" s="69">
        <v>167</v>
      </c>
      <c r="I12" s="69">
        <v>24.56</v>
      </c>
      <c r="J12" s="70">
        <f>I12*$S$5</f>
        <v>34.627143999999994</v>
      </c>
      <c r="K12" s="71"/>
      <c r="L12" s="72"/>
      <c r="M12" s="72"/>
      <c r="N12" s="72"/>
      <c r="O12" s="72"/>
      <c r="P12" s="72"/>
      <c r="Q12" s="72"/>
      <c r="R12" s="72"/>
      <c r="S12" s="73"/>
      <c r="T12" s="74">
        <f>SUM(K12:S12)</f>
        <v>0</v>
      </c>
      <c r="U12" s="75">
        <f>T12*I12</f>
        <v>0</v>
      </c>
      <c r="V12" s="76">
        <f>$U12*$S$5</f>
        <v>0</v>
      </c>
      <c r="W12" s="77" t="s">
        <v>35</v>
      </c>
      <c r="X12" s="78"/>
    </row>
    <row r="13" spans="1:25" ht="35.1" customHeight="1" x14ac:dyDescent="0.25">
      <c r="B13" s="79">
        <v>791421</v>
      </c>
      <c r="C13" s="80" t="s">
        <v>36</v>
      </c>
      <c r="D13" s="81">
        <v>2</v>
      </c>
      <c r="E13" s="81">
        <v>1</v>
      </c>
      <c r="F13" s="81"/>
      <c r="G13" s="81">
        <v>32</v>
      </c>
      <c r="H13" s="82">
        <v>170</v>
      </c>
      <c r="I13" s="82">
        <v>24.32</v>
      </c>
      <c r="J13" s="83">
        <f t="shared" ref="J13:J19" si="0">I13*$S$5</f>
        <v>34.288767999999997</v>
      </c>
      <c r="K13" s="84"/>
      <c r="L13" s="85"/>
      <c r="M13" s="85"/>
      <c r="N13" s="85"/>
      <c r="O13" s="85"/>
      <c r="P13" s="85"/>
      <c r="Q13" s="85"/>
      <c r="R13" s="85"/>
      <c r="S13" s="86"/>
      <c r="T13" s="87">
        <f t="shared" ref="T13:T39" si="1">SUM(K13:S13)</f>
        <v>0</v>
      </c>
      <c r="U13" s="88">
        <f t="shared" ref="U13:U39" si="2">T13*I13</f>
        <v>0</v>
      </c>
      <c r="V13" s="89">
        <f>$U13*$S$5</f>
        <v>0</v>
      </c>
      <c r="W13" s="90"/>
      <c r="X13" s="91"/>
    </row>
    <row r="14" spans="1:25" ht="35.1" customHeight="1" x14ac:dyDescent="0.25">
      <c r="B14" s="92">
        <v>791426</v>
      </c>
      <c r="C14" s="80" t="s">
        <v>37</v>
      </c>
      <c r="D14" s="81">
        <v>1</v>
      </c>
      <c r="E14" s="81">
        <v>0.5</v>
      </c>
      <c r="F14" s="81"/>
      <c r="G14" s="81">
        <v>32</v>
      </c>
      <c r="H14" s="82">
        <v>270</v>
      </c>
      <c r="I14" s="82">
        <v>25.55</v>
      </c>
      <c r="J14" s="83">
        <f t="shared" si="0"/>
        <v>36.022945</v>
      </c>
      <c r="K14" s="84"/>
      <c r="L14" s="85"/>
      <c r="M14" s="85"/>
      <c r="N14" s="85"/>
      <c r="O14" s="85"/>
      <c r="P14" s="85"/>
      <c r="Q14" s="85"/>
      <c r="R14" s="85"/>
      <c r="S14" s="86"/>
      <c r="T14" s="87">
        <f t="shared" si="1"/>
        <v>0</v>
      </c>
      <c r="U14" s="88">
        <f t="shared" si="2"/>
        <v>0</v>
      </c>
      <c r="V14" s="89">
        <f t="shared" ref="V14:V19" si="3">$U14*$S$5</f>
        <v>0</v>
      </c>
      <c r="W14" s="90"/>
      <c r="X14" s="91"/>
    </row>
    <row r="15" spans="1:25" ht="35.1" customHeight="1" x14ac:dyDescent="0.25">
      <c r="B15" s="79">
        <v>791431</v>
      </c>
      <c r="C15" s="80" t="s">
        <v>38</v>
      </c>
      <c r="D15" s="81">
        <v>2</v>
      </c>
      <c r="E15" s="81">
        <v>1</v>
      </c>
      <c r="F15" s="81"/>
      <c r="G15" s="81">
        <v>32</v>
      </c>
      <c r="H15" s="82">
        <v>170</v>
      </c>
      <c r="I15" s="82">
        <v>24.32</v>
      </c>
      <c r="J15" s="83">
        <f t="shared" si="0"/>
        <v>34.288767999999997</v>
      </c>
      <c r="K15" s="84"/>
      <c r="L15" s="85"/>
      <c r="M15" s="85"/>
      <c r="N15" s="85"/>
      <c r="O15" s="85"/>
      <c r="P15" s="85"/>
      <c r="Q15" s="85"/>
      <c r="R15" s="85"/>
      <c r="S15" s="86"/>
      <c r="T15" s="87">
        <f t="shared" si="1"/>
        <v>0</v>
      </c>
      <c r="U15" s="88">
        <f t="shared" si="2"/>
        <v>0</v>
      </c>
      <c r="V15" s="89">
        <f t="shared" si="3"/>
        <v>0</v>
      </c>
      <c r="W15" s="90"/>
      <c r="X15" s="91"/>
    </row>
    <row r="16" spans="1:25" ht="35.1" customHeight="1" x14ac:dyDescent="0.25">
      <c r="B16" s="79">
        <v>791441</v>
      </c>
      <c r="C16" s="80" t="s">
        <v>39</v>
      </c>
      <c r="D16" s="81">
        <v>2</v>
      </c>
      <c r="E16" s="81">
        <v>1</v>
      </c>
      <c r="F16" s="81"/>
      <c r="G16" s="81">
        <v>32</v>
      </c>
      <c r="H16" s="82">
        <v>170</v>
      </c>
      <c r="I16" s="82">
        <v>24.49</v>
      </c>
      <c r="J16" s="83">
        <f t="shared" si="0"/>
        <v>34.528450999999997</v>
      </c>
      <c r="K16" s="84"/>
      <c r="L16" s="85"/>
      <c r="M16" s="85"/>
      <c r="N16" s="85"/>
      <c r="O16" s="85"/>
      <c r="P16" s="85"/>
      <c r="Q16" s="85"/>
      <c r="R16" s="85"/>
      <c r="S16" s="86"/>
      <c r="T16" s="87">
        <f t="shared" si="1"/>
        <v>0</v>
      </c>
      <c r="U16" s="88">
        <f t="shared" si="2"/>
        <v>0</v>
      </c>
      <c r="V16" s="89">
        <f t="shared" si="3"/>
        <v>0</v>
      </c>
      <c r="W16" s="90"/>
      <c r="X16" s="91"/>
    </row>
    <row r="17" spans="1:24" ht="35.1" customHeight="1" x14ac:dyDescent="0.25">
      <c r="B17" s="79">
        <v>791461</v>
      </c>
      <c r="C17" s="80" t="s">
        <v>40</v>
      </c>
      <c r="D17" s="81">
        <v>2</v>
      </c>
      <c r="E17" s="81">
        <v>1</v>
      </c>
      <c r="F17" s="81"/>
      <c r="G17" s="81">
        <v>32</v>
      </c>
      <c r="H17" s="82">
        <v>170</v>
      </c>
      <c r="I17" s="82">
        <v>24.73</v>
      </c>
      <c r="J17" s="83">
        <f t="shared" si="0"/>
        <v>34.866827000000001</v>
      </c>
      <c r="K17" s="84"/>
      <c r="L17" s="85"/>
      <c r="M17" s="85"/>
      <c r="N17" s="85"/>
      <c r="O17" s="85"/>
      <c r="P17" s="85"/>
      <c r="Q17" s="85"/>
      <c r="R17" s="85"/>
      <c r="S17" s="86"/>
      <c r="T17" s="87">
        <f t="shared" si="1"/>
        <v>0</v>
      </c>
      <c r="U17" s="88">
        <f t="shared" si="2"/>
        <v>0</v>
      </c>
      <c r="V17" s="89">
        <f t="shared" si="3"/>
        <v>0</v>
      </c>
      <c r="W17" s="90"/>
      <c r="X17" s="91"/>
    </row>
    <row r="18" spans="1:24" ht="35.1" customHeight="1" x14ac:dyDescent="0.25">
      <c r="B18" s="92">
        <v>791493</v>
      </c>
      <c r="C18" s="80" t="s">
        <v>41</v>
      </c>
      <c r="D18" s="81">
        <v>2</v>
      </c>
      <c r="E18" s="81">
        <v>1.25</v>
      </c>
      <c r="F18" s="81"/>
      <c r="G18" s="81">
        <v>32</v>
      </c>
      <c r="H18" s="82">
        <v>113</v>
      </c>
      <c r="I18" s="82">
        <v>32.44</v>
      </c>
      <c r="J18" s="83">
        <f t="shared" si="0"/>
        <v>45.737155999999992</v>
      </c>
      <c r="K18" s="84"/>
      <c r="L18" s="85"/>
      <c r="M18" s="85"/>
      <c r="N18" s="85"/>
      <c r="O18" s="85"/>
      <c r="P18" s="85"/>
      <c r="Q18" s="85"/>
      <c r="R18" s="85"/>
      <c r="S18" s="86"/>
      <c r="T18" s="87">
        <f t="shared" si="1"/>
        <v>0</v>
      </c>
      <c r="U18" s="88">
        <f t="shared" si="2"/>
        <v>0</v>
      </c>
      <c r="V18" s="89">
        <f t="shared" si="3"/>
        <v>0</v>
      </c>
      <c r="W18" s="90"/>
      <c r="X18" s="91"/>
    </row>
    <row r="19" spans="1:24" ht="35.1" customHeight="1" thickBot="1" x14ac:dyDescent="0.3">
      <c r="B19" s="79">
        <v>791499</v>
      </c>
      <c r="C19" s="80" t="s">
        <v>42</v>
      </c>
      <c r="D19" s="81">
        <v>2</v>
      </c>
      <c r="E19" s="81"/>
      <c r="F19" s="81"/>
      <c r="G19" s="81">
        <v>32</v>
      </c>
      <c r="H19" s="82">
        <v>170</v>
      </c>
      <c r="I19" s="81">
        <v>39</v>
      </c>
      <c r="J19" s="83">
        <f t="shared" si="0"/>
        <v>54.9861</v>
      </c>
      <c r="K19" s="84"/>
      <c r="L19" s="85"/>
      <c r="M19" s="85"/>
      <c r="N19" s="85"/>
      <c r="O19" s="85"/>
      <c r="P19" s="85"/>
      <c r="Q19" s="85"/>
      <c r="R19" s="85"/>
      <c r="S19" s="86"/>
      <c r="T19" s="87">
        <f t="shared" si="1"/>
        <v>0</v>
      </c>
      <c r="U19" s="88">
        <f t="shared" si="2"/>
        <v>0</v>
      </c>
      <c r="V19" s="89">
        <f t="shared" si="3"/>
        <v>0</v>
      </c>
      <c r="W19" s="90"/>
      <c r="X19" s="91"/>
    </row>
    <row r="20" spans="1:24" ht="19.5" customHeight="1" thickTop="1" thickBot="1" x14ac:dyDescent="0.3">
      <c r="B20" s="93" t="s">
        <v>43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5"/>
      <c r="U20" s="96"/>
      <c r="V20" s="97"/>
      <c r="W20" s="90"/>
      <c r="X20" s="91"/>
    </row>
    <row r="21" spans="1:24" ht="35.1" customHeight="1" thickTop="1" x14ac:dyDescent="0.25">
      <c r="A21" s="98"/>
      <c r="B21" s="99">
        <v>792401</v>
      </c>
      <c r="C21" s="100" t="s">
        <v>44</v>
      </c>
      <c r="D21" s="101">
        <v>2</v>
      </c>
      <c r="E21" s="101">
        <v>1</v>
      </c>
      <c r="F21" s="101"/>
      <c r="G21" s="101">
        <v>32</v>
      </c>
      <c r="H21" s="102">
        <v>128</v>
      </c>
      <c r="I21" s="102">
        <v>31.68</v>
      </c>
      <c r="J21" s="103">
        <f t="shared" ref="J21:J33" si="4">I21*$S$5</f>
        <v>44.665631999999995</v>
      </c>
      <c r="K21" s="104"/>
      <c r="L21" s="105"/>
      <c r="M21" s="105"/>
      <c r="N21" s="105"/>
      <c r="O21" s="105"/>
      <c r="P21" s="105"/>
      <c r="Q21" s="105"/>
      <c r="R21" s="105"/>
      <c r="S21" s="106"/>
      <c r="T21" s="107">
        <f t="shared" si="1"/>
        <v>0</v>
      </c>
      <c r="U21" s="108">
        <f t="shared" si="2"/>
        <v>0</v>
      </c>
      <c r="V21" s="109">
        <f t="shared" ref="V21:V39" si="5">$U21*$S$5</f>
        <v>0</v>
      </c>
      <c r="W21" s="90"/>
      <c r="X21" s="91"/>
    </row>
    <row r="22" spans="1:24" ht="35.1" customHeight="1" x14ac:dyDescent="0.25">
      <c r="A22" s="98"/>
      <c r="B22" s="99">
        <v>792402</v>
      </c>
      <c r="C22" s="100" t="s">
        <v>45</v>
      </c>
      <c r="D22" s="101">
        <v>2</v>
      </c>
      <c r="E22" s="101">
        <v>1</v>
      </c>
      <c r="F22" s="101"/>
      <c r="G22" s="101">
        <v>32</v>
      </c>
      <c r="H22" s="102">
        <v>128</v>
      </c>
      <c r="I22" s="102">
        <v>31.68</v>
      </c>
      <c r="J22" s="103">
        <f t="shared" si="4"/>
        <v>44.665631999999995</v>
      </c>
      <c r="K22" s="104"/>
      <c r="L22" s="105"/>
      <c r="M22" s="105"/>
      <c r="N22" s="105"/>
      <c r="O22" s="105"/>
      <c r="P22" s="105"/>
      <c r="Q22" s="105"/>
      <c r="R22" s="105"/>
      <c r="S22" s="106"/>
      <c r="T22" s="107">
        <f t="shared" si="1"/>
        <v>0</v>
      </c>
      <c r="U22" s="108">
        <f t="shared" si="2"/>
        <v>0</v>
      </c>
      <c r="V22" s="109">
        <f t="shared" si="5"/>
        <v>0</v>
      </c>
      <c r="W22" s="90"/>
      <c r="X22" s="91"/>
    </row>
    <row r="23" spans="1:24" ht="35.1" customHeight="1" x14ac:dyDescent="0.25">
      <c r="A23" s="98"/>
      <c r="B23" s="99">
        <v>792405</v>
      </c>
      <c r="C23" s="100" t="s">
        <v>46</v>
      </c>
      <c r="D23" s="101">
        <v>2</v>
      </c>
      <c r="E23" s="110">
        <v>1.5</v>
      </c>
      <c r="F23" s="101"/>
      <c r="G23" s="101">
        <v>32</v>
      </c>
      <c r="H23" s="102">
        <v>102</v>
      </c>
      <c r="I23" s="102">
        <v>21.14</v>
      </c>
      <c r="J23" s="103">
        <f t="shared" si="4"/>
        <v>29.805285999999999</v>
      </c>
      <c r="K23" s="104"/>
      <c r="L23" s="105"/>
      <c r="M23" s="105"/>
      <c r="N23" s="105"/>
      <c r="O23" s="105"/>
      <c r="P23" s="105"/>
      <c r="Q23" s="105"/>
      <c r="R23" s="105"/>
      <c r="S23" s="106"/>
      <c r="T23" s="107">
        <f t="shared" si="1"/>
        <v>0</v>
      </c>
      <c r="U23" s="108">
        <f t="shared" si="2"/>
        <v>0</v>
      </c>
      <c r="V23" s="109">
        <f t="shared" si="5"/>
        <v>0</v>
      </c>
      <c r="W23" s="90"/>
      <c r="X23" s="91"/>
    </row>
    <row r="24" spans="1:24" ht="35.1" customHeight="1" x14ac:dyDescent="0.25">
      <c r="A24" s="98"/>
      <c r="B24" s="99">
        <v>792421</v>
      </c>
      <c r="C24" s="100" t="s">
        <v>47</v>
      </c>
      <c r="D24" s="101">
        <v>2</v>
      </c>
      <c r="E24" s="101">
        <v>1</v>
      </c>
      <c r="F24" s="101"/>
      <c r="G24" s="101">
        <v>32</v>
      </c>
      <c r="H24" s="102">
        <v>128</v>
      </c>
      <c r="I24" s="102">
        <v>31.68</v>
      </c>
      <c r="J24" s="103">
        <f t="shared" si="4"/>
        <v>44.665631999999995</v>
      </c>
      <c r="K24" s="104"/>
      <c r="L24" s="105"/>
      <c r="M24" s="105"/>
      <c r="N24" s="105"/>
      <c r="O24" s="105"/>
      <c r="P24" s="105"/>
      <c r="Q24" s="105"/>
      <c r="R24" s="105"/>
      <c r="S24" s="106"/>
      <c r="T24" s="107">
        <f t="shared" si="1"/>
        <v>0</v>
      </c>
      <c r="U24" s="108">
        <f t="shared" si="2"/>
        <v>0</v>
      </c>
      <c r="V24" s="109">
        <f t="shared" si="5"/>
        <v>0</v>
      </c>
      <c r="W24" s="90"/>
      <c r="X24" s="91"/>
    </row>
    <row r="25" spans="1:24" ht="35.1" customHeight="1" x14ac:dyDescent="0.25">
      <c r="A25" s="98"/>
      <c r="B25" s="99">
        <v>792422</v>
      </c>
      <c r="C25" s="100" t="s">
        <v>48</v>
      </c>
      <c r="D25" s="101">
        <v>2</v>
      </c>
      <c r="E25" s="101">
        <v>1</v>
      </c>
      <c r="F25" s="101"/>
      <c r="G25" s="101">
        <v>32</v>
      </c>
      <c r="H25" s="102">
        <v>128</v>
      </c>
      <c r="I25" s="102">
        <v>31.68</v>
      </c>
      <c r="J25" s="103">
        <f t="shared" si="4"/>
        <v>44.665631999999995</v>
      </c>
      <c r="K25" s="104"/>
      <c r="L25" s="105"/>
      <c r="M25" s="105"/>
      <c r="N25" s="105"/>
      <c r="O25" s="105"/>
      <c r="P25" s="105"/>
      <c r="Q25" s="105"/>
      <c r="R25" s="105"/>
      <c r="S25" s="106"/>
      <c r="T25" s="107">
        <f t="shared" si="1"/>
        <v>0</v>
      </c>
      <c r="U25" s="108">
        <f t="shared" si="2"/>
        <v>0</v>
      </c>
      <c r="V25" s="109">
        <f t="shared" si="5"/>
        <v>0</v>
      </c>
      <c r="W25" s="90"/>
      <c r="X25" s="91"/>
    </row>
    <row r="26" spans="1:24" ht="35.1" customHeight="1" x14ac:dyDescent="0.25">
      <c r="A26" s="98"/>
      <c r="B26" s="99">
        <v>792426</v>
      </c>
      <c r="C26" s="100" t="s">
        <v>49</v>
      </c>
      <c r="D26" s="101">
        <v>1</v>
      </c>
      <c r="E26" s="101">
        <v>0.5</v>
      </c>
      <c r="F26" s="101"/>
      <c r="G26" s="101">
        <v>32</v>
      </c>
      <c r="H26" s="102">
        <v>256</v>
      </c>
      <c r="I26" s="102">
        <v>32.97</v>
      </c>
      <c r="J26" s="103">
        <f t="shared" si="4"/>
        <v>46.484402999999993</v>
      </c>
      <c r="K26" s="104"/>
      <c r="L26" s="105"/>
      <c r="M26" s="105"/>
      <c r="N26" s="105"/>
      <c r="O26" s="105"/>
      <c r="P26" s="105"/>
      <c r="Q26" s="105"/>
      <c r="R26" s="105"/>
      <c r="S26" s="106"/>
      <c r="T26" s="107">
        <f t="shared" si="1"/>
        <v>0</v>
      </c>
      <c r="U26" s="108">
        <f t="shared" si="2"/>
        <v>0</v>
      </c>
      <c r="V26" s="109">
        <f t="shared" si="5"/>
        <v>0</v>
      </c>
      <c r="W26" s="90"/>
      <c r="X26" s="91"/>
    </row>
    <row r="27" spans="1:24" ht="35.1" customHeight="1" x14ac:dyDescent="0.25">
      <c r="A27" s="98"/>
      <c r="B27" s="99">
        <v>792429</v>
      </c>
      <c r="C27" s="100" t="s">
        <v>50</v>
      </c>
      <c r="D27" s="101">
        <v>2</v>
      </c>
      <c r="E27" s="101">
        <v>1</v>
      </c>
      <c r="F27" s="101"/>
      <c r="G27" s="101">
        <v>32</v>
      </c>
      <c r="H27" s="102">
        <v>128</v>
      </c>
      <c r="I27" s="102">
        <v>31.07</v>
      </c>
      <c r="J27" s="103">
        <f t="shared" si="4"/>
        <v>43.805593000000002</v>
      </c>
      <c r="K27" s="104"/>
      <c r="L27" s="105"/>
      <c r="M27" s="105"/>
      <c r="N27" s="105"/>
      <c r="O27" s="105"/>
      <c r="P27" s="105"/>
      <c r="Q27" s="105"/>
      <c r="R27" s="105"/>
      <c r="S27" s="106"/>
      <c r="T27" s="107">
        <f t="shared" si="1"/>
        <v>0</v>
      </c>
      <c r="U27" s="108">
        <f t="shared" si="2"/>
        <v>0</v>
      </c>
      <c r="V27" s="109">
        <f t="shared" si="5"/>
        <v>0</v>
      </c>
      <c r="W27" s="90"/>
      <c r="X27" s="91"/>
    </row>
    <row r="28" spans="1:24" ht="35.1" customHeight="1" x14ac:dyDescent="0.25">
      <c r="A28" s="98"/>
      <c r="B28" s="99">
        <v>792431</v>
      </c>
      <c r="C28" s="100" t="s">
        <v>51</v>
      </c>
      <c r="D28" s="101">
        <v>2</v>
      </c>
      <c r="E28" s="101">
        <v>1</v>
      </c>
      <c r="F28" s="101"/>
      <c r="G28" s="101">
        <v>32</v>
      </c>
      <c r="H28" s="102">
        <v>128</v>
      </c>
      <c r="I28" s="102">
        <v>31.68</v>
      </c>
      <c r="J28" s="103">
        <f t="shared" si="4"/>
        <v>44.665631999999995</v>
      </c>
      <c r="K28" s="104"/>
      <c r="L28" s="105"/>
      <c r="M28" s="105"/>
      <c r="N28" s="105"/>
      <c r="O28" s="105"/>
      <c r="P28" s="105"/>
      <c r="Q28" s="105"/>
      <c r="R28" s="105"/>
      <c r="S28" s="106"/>
      <c r="T28" s="107">
        <f t="shared" si="1"/>
        <v>0</v>
      </c>
      <c r="U28" s="108">
        <f t="shared" si="2"/>
        <v>0</v>
      </c>
      <c r="V28" s="109">
        <f t="shared" si="5"/>
        <v>0</v>
      </c>
      <c r="W28" s="90"/>
      <c r="X28" s="91"/>
    </row>
    <row r="29" spans="1:24" ht="35.1" customHeight="1" x14ac:dyDescent="0.25">
      <c r="A29" s="98"/>
      <c r="B29" s="99">
        <v>792432</v>
      </c>
      <c r="C29" s="100" t="s">
        <v>52</v>
      </c>
      <c r="D29" s="101">
        <v>2</v>
      </c>
      <c r="E29" s="101">
        <v>1</v>
      </c>
      <c r="F29" s="101"/>
      <c r="G29" s="101">
        <v>32</v>
      </c>
      <c r="H29" s="102">
        <v>128</v>
      </c>
      <c r="I29" s="102">
        <v>31.68</v>
      </c>
      <c r="J29" s="103">
        <f t="shared" si="4"/>
        <v>44.665631999999995</v>
      </c>
      <c r="K29" s="104"/>
      <c r="L29" s="105"/>
      <c r="M29" s="105"/>
      <c r="N29" s="105"/>
      <c r="O29" s="105"/>
      <c r="P29" s="105"/>
      <c r="Q29" s="105"/>
      <c r="R29" s="105"/>
      <c r="S29" s="106"/>
      <c r="T29" s="107">
        <f t="shared" si="1"/>
        <v>0</v>
      </c>
      <c r="U29" s="108">
        <f t="shared" si="2"/>
        <v>0</v>
      </c>
      <c r="V29" s="109">
        <f t="shared" si="5"/>
        <v>0</v>
      </c>
      <c r="W29" s="90"/>
      <c r="X29" s="91"/>
    </row>
    <row r="30" spans="1:24" ht="35.1" customHeight="1" x14ac:dyDescent="0.25">
      <c r="A30" s="98"/>
      <c r="B30" s="99">
        <v>792441</v>
      </c>
      <c r="C30" s="100" t="s">
        <v>53</v>
      </c>
      <c r="D30" s="101">
        <v>2</v>
      </c>
      <c r="E30" s="101">
        <v>1</v>
      </c>
      <c r="F30" s="101"/>
      <c r="G30" s="101">
        <v>32</v>
      </c>
      <c r="H30" s="102">
        <v>113</v>
      </c>
      <c r="I30" s="102">
        <v>31.68</v>
      </c>
      <c r="J30" s="103">
        <f t="shared" si="4"/>
        <v>44.665631999999995</v>
      </c>
      <c r="K30" s="104"/>
      <c r="L30" s="105"/>
      <c r="M30" s="105"/>
      <c r="N30" s="105"/>
      <c r="O30" s="105"/>
      <c r="P30" s="105"/>
      <c r="Q30" s="105"/>
      <c r="R30" s="105"/>
      <c r="S30" s="106"/>
      <c r="T30" s="107">
        <f t="shared" si="1"/>
        <v>0</v>
      </c>
      <c r="U30" s="108">
        <f t="shared" si="2"/>
        <v>0</v>
      </c>
      <c r="V30" s="109">
        <f t="shared" si="5"/>
        <v>0</v>
      </c>
      <c r="W30" s="90"/>
      <c r="X30" s="91"/>
    </row>
    <row r="31" spans="1:24" ht="35.1" customHeight="1" x14ac:dyDescent="0.25">
      <c r="A31" s="98"/>
      <c r="B31" s="99">
        <v>792442</v>
      </c>
      <c r="C31" s="100" t="s">
        <v>54</v>
      </c>
      <c r="D31" s="101">
        <v>2</v>
      </c>
      <c r="E31" s="101">
        <v>1</v>
      </c>
      <c r="F31" s="101"/>
      <c r="G31" s="101">
        <v>32</v>
      </c>
      <c r="H31" s="102">
        <v>113</v>
      </c>
      <c r="I31" s="102">
        <v>31.68</v>
      </c>
      <c r="J31" s="103">
        <f t="shared" si="4"/>
        <v>44.665631999999995</v>
      </c>
      <c r="K31" s="104"/>
      <c r="L31" s="105"/>
      <c r="M31" s="105"/>
      <c r="N31" s="105"/>
      <c r="O31" s="105"/>
      <c r="P31" s="105"/>
      <c r="Q31" s="105"/>
      <c r="R31" s="105"/>
      <c r="S31" s="106"/>
      <c r="T31" s="107">
        <f t="shared" si="1"/>
        <v>0</v>
      </c>
      <c r="U31" s="108">
        <f t="shared" si="2"/>
        <v>0</v>
      </c>
      <c r="V31" s="109">
        <f t="shared" si="5"/>
        <v>0</v>
      </c>
      <c r="W31" s="90"/>
      <c r="X31" s="91"/>
    </row>
    <row r="32" spans="1:24" ht="35.1" customHeight="1" x14ac:dyDescent="0.25">
      <c r="A32" s="98"/>
      <c r="B32" s="99">
        <v>792451</v>
      </c>
      <c r="C32" s="100" t="s">
        <v>55</v>
      </c>
      <c r="D32" s="101">
        <v>2</v>
      </c>
      <c r="E32" s="101">
        <v>1</v>
      </c>
      <c r="F32" s="101"/>
      <c r="G32" s="101">
        <v>32</v>
      </c>
      <c r="H32" s="102">
        <v>113</v>
      </c>
      <c r="I32" s="102">
        <v>31.68</v>
      </c>
      <c r="J32" s="103">
        <f t="shared" si="4"/>
        <v>44.665631999999995</v>
      </c>
      <c r="K32" s="104"/>
      <c r="L32" s="105"/>
      <c r="M32" s="105"/>
      <c r="N32" s="105"/>
      <c r="O32" s="105"/>
      <c r="P32" s="105"/>
      <c r="Q32" s="105"/>
      <c r="R32" s="105"/>
      <c r="S32" s="106"/>
      <c r="T32" s="107">
        <f t="shared" si="1"/>
        <v>0</v>
      </c>
      <c r="U32" s="108">
        <f t="shared" si="2"/>
        <v>0</v>
      </c>
      <c r="V32" s="109">
        <f t="shared" si="5"/>
        <v>0</v>
      </c>
      <c r="W32" s="90"/>
      <c r="X32" s="91"/>
    </row>
    <row r="33" spans="1:24" ht="35.1" customHeight="1" thickBot="1" x14ac:dyDescent="0.3">
      <c r="A33" s="98"/>
      <c r="B33" s="99">
        <v>792452</v>
      </c>
      <c r="C33" s="100" t="s">
        <v>56</v>
      </c>
      <c r="D33" s="101">
        <v>2</v>
      </c>
      <c r="E33" s="101">
        <v>1</v>
      </c>
      <c r="F33" s="101"/>
      <c r="G33" s="101">
        <v>32</v>
      </c>
      <c r="H33" s="102">
        <v>113</v>
      </c>
      <c r="I33" s="102">
        <v>31.68</v>
      </c>
      <c r="J33" s="103">
        <f t="shared" si="4"/>
        <v>44.665631999999995</v>
      </c>
      <c r="K33" s="104"/>
      <c r="L33" s="105"/>
      <c r="M33" s="105"/>
      <c r="N33" s="105"/>
      <c r="O33" s="105"/>
      <c r="P33" s="105"/>
      <c r="Q33" s="105"/>
      <c r="R33" s="105"/>
      <c r="S33" s="106"/>
      <c r="T33" s="107">
        <f t="shared" si="1"/>
        <v>0</v>
      </c>
      <c r="U33" s="108">
        <f t="shared" si="2"/>
        <v>0</v>
      </c>
      <c r="V33" s="109">
        <f t="shared" si="5"/>
        <v>0</v>
      </c>
      <c r="W33" s="90"/>
      <c r="X33" s="91"/>
    </row>
    <row r="34" spans="1:24" ht="19.5" customHeight="1" thickTop="1" thickBot="1" x14ac:dyDescent="0.3">
      <c r="A34" s="111"/>
      <c r="B34" s="93" t="s">
        <v>57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6"/>
      <c r="V34" s="97"/>
      <c r="W34" s="90"/>
      <c r="X34" s="91"/>
    </row>
    <row r="35" spans="1:24" ht="35.1" customHeight="1" thickTop="1" x14ac:dyDescent="0.25">
      <c r="A35" s="111"/>
      <c r="B35" s="112">
        <v>791863</v>
      </c>
      <c r="C35" s="67" t="s">
        <v>58</v>
      </c>
      <c r="D35" s="68">
        <v>2</v>
      </c>
      <c r="E35" s="68">
        <v>1.25</v>
      </c>
      <c r="F35" s="68"/>
      <c r="G35" s="68">
        <v>32</v>
      </c>
      <c r="H35" s="69">
        <v>107</v>
      </c>
      <c r="I35" s="69">
        <v>41.06</v>
      </c>
      <c r="J35" s="113">
        <f t="shared" ref="J35:J39" si="6">I35*$S$5</f>
        <v>57.890494000000004</v>
      </c>
      <c r="K35" s="104"/>
      <c r="L35" s="105"/>
      <c r="M35" s="105"/>
      <c r="N35" s="105"/>
      <c r="O35" s="105"/>
      <c r="P35" s="105"/>
      <c r="Q35" s="105"/>
      <c r="R35" s="105"/>
      <c r="S35" s="106"/>
      <c r="T35" s="107">
        <f>SUM(K35:S35)</f>
        <v>0</v>
      </c>
      <c r="U35" s="108">
        <f>T35*I35</f>
        <v>0</v>
      </c>
      <c r="V35" s="109">
        <f t="shared" si="5"/>
        <v>0</v>
      </c>
      <c r="W35" s="90"/>
      <c r="X35" s="91"/>
    </row>
    <row r="36" spans="1:24" ht="35.1" customHeight="1" x14ac:dyDescent="0.25">
      <c r="A36" s="114"/>
      <c r="B36" s="79">
        <v>791880</v>
      </c>
      <c r="C36" s="80" t="s">
        <v>59</v>
      </c>
      <c r="D36" s="81">
        <v>2</v>
      </c>
      <c r="E36" s="81">
        <v>0.5</v>
      </c>
      <c r="F36" s="81"/>
      <c r="G36" s="81">
        <v>32</v>
      </c>
      <c r="H36" s="82">
        <v>112</v>
      </c>
      <c r="I36" s="82">
        <v>38.71</v>
      </c>
      <c r="J36" s="103">
        <f t="shared" si="6"/>
        <v>54.577228999999996</v>
      </c>
      <c r="K36" s="115"/>
      <c r="L36" s="105"/>
      <c r="M36" s="105"/>
      <c r="N36" s="105"/>
      <c r="O36" s="105"/>
      <c r="P36" s="105"/>
      <c r="Q36" s="105"/>
      <c r="R36" s="105"/>
      <c r="S36" s="106"/>
      <c r="T36" s="107">
        <f t="shared" ref="T36:T37" si="7">SUM(K36:S36)</f>
        <v>0</v>
      </c>
      <c r="U36" s="108">
        <f t="shared" ref="U36:U37" si="8">T36*I36</f>
        <v>0</v>
      </c>
      <c r="V36" s="109">
        <f t="shared" si="5"/>
        <v>0</v>
      </c>
      <c r="W36" s="90"/>
      <c r="X36" s="91"/>
    </row>
    <row r="37" spans="1:24" ht="35.1" customHeight="1" x14ac:dyDescent="0.25">
      <c r="A37" s="114"/>
      <c r="B37" s="79">
        <v>791890</v>
      </c>
      <c r="C37" s="80" t="s">
        <v>60</v>
      </c>
      <c r="D37" s="81">
        <v>2</v>
      </c>
      <c r="E37" s="81"/>
      <c r="F37" s="81"/>
      <c r="G37" s="81">
        <v>32</v>
      </c>
      <c r="H37" s="82">
        <v>138</v>
      </c>
      <c r="I37" s="82">
        <v>47.58</v>
      </c>
      <c r="J37" s="103">
        <f t="shared" si="6"/>
        <v>67.083041999999992</v>
      </c>
      <c r="K37" s="115"/>
      <c r="L37" s="105"/>
      <c r="M37" s="105"/>
      <c r="N37" s="105"/>
      <c r="O37" s="105"/>
      <c r="P37" s="105"/>
      <c r="Q37" s="105"/>
      <c r="R37" s="105"/>
      <c r="S37" s="106"/>
      <c r="T37" s="107">
        <f t="shared" si="7"/>
        <v>0</v>
      </c>
      <c r="U37" s="108">
        <f t="shared" si="8"/>
        <v>0</v>
      </c>
      <c r="V37" s="109">
        <f t="shared" si="5"/>
        <v>0</v>
      </c>
      <c r="W37" s="90"/>
      <c r="X37" s="91"/>
    </row>
    <row r="38" spans="1:24" ht="35.1" customHeight="1" x14ac:dyDescent="0.25">
      <c r="A38" s="111"/>
      <c r="B38" s="79">
        <v>791893</v>
      </c>
      <c r="C38" s="80" t="s">
        <v>61</v>
      </c>
      <c r="D38" s="81">
        <v>2</v>
      </c>
      <c r="E38" s="81">
        <v>1.25</v>
      </c>
      <c r="F38" s="81"/>
      <c r="G38" s="81">
        <v>32</v>
      </c>
      <c r="H38" s="82">
        <v>113</v>
      </c>
      <c r="I38" s="82">
        <v>46.55</v>
      </c>
      <c r="J38" s="116">
        <f t="shared" si="6"/>
        <v>65.630844999999994</v>
      </c>
      <c r="K38" s="117"/>
      <c r="L38" s="85"/>
      <c r="M38" s="85"/>
      <c r="N38" s="85"/>
      <c r="O38" s="85"/>
      <c r="P38" s="85"/>
      <c r="Q38" s="85"/>
      <c r="R38" s="85"/>
      <c r="S38" s="86"/>
      <c r="T38" s="87">
        <f t="shared" si="1"/>
        <v>0</v>
      </c>
      <c r="U38" s="88">
        <f t="shared" si="2"/>
        <v>0</v>
      </c>
      <c r="V38" s="89">
        <f t="shared" si="5"/>
        <v>0</v>
      </c>
      <c r="W38" s="90"/>
      <c r="X38" s="91"/>
    </row>
    <row r="39" spans="1:24" ht="35.1" customHeight="1" thickBot="1" x14ac:dyDescent="0.3">
      <c r="A39" s="111"/>
      <c r="B39" s="118">
        <v>791896</v>
      </c>
      <c r="C39" s="119" t="s">
        <v>62</v>
      </c>
      <c r="D39" s="120">
        <v>2</v>
      </c>
      <c r="E39" s="120"/>
      <c r="F39" s="120"/>
      <c r="G39" s="120">
        <v>32</v>
      </c>
      <c r="H39" s="121">
        <v>239</v>
      </c>
      <c r="I39" s="121">
        <v>58.38</v>
      </c>
      <c r="J39" s="122">
        <f t="shared" si="6"/>
        <v>82.309961999999999</v>
      </c>
      <c r="K39" s="123"/>
      <c r="L39" s="124"/>
      <c r="M39" s="124"/>
      <c r="N39" s="124"/>
      <c r="O39" s="124"/>
      <c r="P39" s="124"/>
      <c r="Q39" s="124"/>
      <c r="R39" s="124"/>
      <c r="S39" s="125"/>
      <c r="T39" s="126">
        <f t="shared" si="1"/>
        <v>0</v>
      </c>
      <c r="U39" s="127">
        <f t="shared" si="2"/>
        <v>0</v>
      </c>
      <c r="V39" s="128">
        <f t="shared" si="5"/>
        <v>0</v>
      </c>
      <c r="W39" s="129"/>
      <c r="X39" s="130"/>
    </row>
    <row r="40" spans="1:24" ht="58.5" customHeight="1" thickTop="1" thickBot="1" x14ac:dyDescent="0.3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2" t="s">
        <v>63</v>
      </c>
      <c r="U40" s="133">
        <f>SUM(U35:U39,U21:U33,U12:U19)</f>
        <v>0</v>
      </c>
      <c r="V40" s="131"/>
      <c r="W40" s="131"/>
      <c r="X40" s="131"/>
    </row>
    <row r="41" spans="1:24" ht="22.5" thickTop="1" thickBot="1" x14ac:dyDescent="0.4">
      <c r="B41" s="134" t="s">
        <v>64</v>
      </c>
      <c r="C41" s="135">
        <f>D44*0.7</f>
        <v>0</v>
      </c>
      <c r="D41" s="136">
        <f>SUM(U21:U33)</f>
        <v>0</v>
      </c>
      <c r="E41" s="137" t="s">
        <v>65</v>
      </c>
      <c r="F41" s="137"/>
      <c r="G41" s="137"/>
    </row>
    <row r="42" spans="1:24" ht="21.75" thickBot="1" x14ac:dyDescent="0.4">
      <c r="B42" s="138" t="s">
        <v>66</v>
      </c>
      <c r="C42" s="139">
        <f>D44*0.3</f>
        <v>0</v>
      </c>
      <c r="D42" s="136">
        <f>SUM(U35:U39)</f>
        <v>0</v>
      </c>
      <c r="E42" s="137" t="s">
        <v>67</v>
      </c>
      <c r="F42" s="137"/>
      <c r="G42" s="137"/>
    </row>
    <row r="43" spans="1:24" ht="15.75" thickBot="1" x14ac:dyDescent="0.3"/>
    <row r="44" spans="1:24" ht="21" customHeight="1" thickBot="1" x14ac:dyDescent="0.4">
      <c r="D44" s="140">
        <f>SUM(D41:D42)</f>
        <v>0</v>
      </c>
      <c r="E44" s="141" t="s">
        <v>68</v>
      </c>
      <c r="F44" s="141"/>
      <c r="G44" s="141"/>
      <c r="H44" s="142"/>
    </row>
  </sheetData>
  <sheetProtection algorithmName="SHA-512" hashValue="/HMApWS6rqAS2LHOHIMVWj0z/iwUsiN303zdHcACOlzUhSCEIPPT1YANJaxc+5o5qrD7VvhzPZ55AEcw1yD4qg==" saltValue="mMCqirhlMZtlyoL/qv+8oQ==" spinCount="100000" sheet="1" selectLockedCells="1"/>
  <mergeCells count="26">
    <mergeCell ref="B9:X9"/>
    <mergeCell ref="W12:X39"/>
    <mergeCell ref="B20:S20"/>
    <mergeCell ref="A21:A35"/>
    <mergeCell ref="B34:S34"/>
    <mergeCell ref="A38:A39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Gold Creek NOI Calculator</vt:lpstr>
      <vt:lpstr>'Gold Creek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2023-11-30T17:17:35Z</dcterms:created>
  <dcterms:modified xsi:type="dcterms:W3CDTF">2023-11-30T17:18:09Z</dcterms:modified>
</cp:coreProperties>
</file>