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defaultThemeVersion="124226"/>
  <mc:AlternateContent xmlns:mc="http://schemas.openxmlformats.org/markup-compatibility/2006">
    <mc:Choice Requires="x15">
      <x15ac:absPath xmlns:x15ac="http://schemas.microsoft.com/office/spreadsheetml/2010/11/ac" url="\\aafileserver-a1\spe\GR\msdata\OFFICE\Special Purpose Funds\Public Placement Fund\FY25\"/>
    </mc:Choice>
  </mc:AlternateContent>
  <xr:revisionPtr revIDLastSave="0" documentId="13_ncr:1_{4A32D760-F0BF-4185-84AC-2C9AC7A09FEF}" xr6:coauthVersionLast="47" xr6:coauthVersionMax="47" xr10:uidLastSave="{00000000-0000-0000-0000-000000000000}"/>
  <bookViews>
    <workbookView xWindow="5865" yWindow="1965" windowWidth="21600" windowHeight="11325" xr2:uid="{00000000-000D-0000-FFFF-FFFF00000000}"/>
  </bookViews>
  <sheets>
    <sheet name="PPF Application" sheetId="1" r:id="rId1"/>
    <sheet name="Revenue and Costs" sheetId="4" r:id="rId2"/>
    <sheet name="Student Information" sheetId="2" r:id="rId3"/>
    <sheet name="Supporting Documentation" sheetId="3" r:id="rId4"/>
    <sheet name="DESE USE Summary" sheetId="6" r:id="rId5"/>
    <sheet name="Sheet1" sheetId="5" state="hidden" r:id="rId6"/>
  </sheets>
  <definedNames>
    <definedName name="_xlnm._FilterDatabase" localSheetId="0" hidden="1">'PPF Application'!$A$2:$U$21</definedName>
    <definedName name="ADA_per_student">#REF!</definedName>
    <definedName name="_xlnm.Print_Area" localSheetId="0">'PPF Application'!$A$2:$T$46</definedName>
    <definedName name="_xlnm.Print_Area" localSheetId="2">'Student Information'!$A$1:$AD$1005</definedName>
    <definedName name="_xlnm.Print_Area" localSheetId="3">'Supporting Documentation'!$A$1:$K$567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5" i="3" l="1"/>
  <c r="D6" i="3"/>
  <c r="D7" i="3"/>
  <c r="D8" i="3"/>
  <c r="D9" i="3"/>
  <c r="D10" i="3"/>
  <c r="Z6" i="2"/>
  <c r="Z7" i="2"/>
  <c r="Z8" i="2"/>
  <c r="Z9" i="2"/>
  <c r="Z10" i="2"/>
  <c r="Z11" i="2"/>
  <c r="Z12" i="2"/>
  <c r="Z13" i="2"/>
  <c r="Z14" i="2"/>
  <c r="Z15" i="2"/>
  <c r="Z16" i="2"/>
  <c r="Z17" i="2"/>
  <c r="Z18" i="2"/>
  <c r="Z19" i="2"/>
  <c r="Z20" i="2"/>
  <c r="Z21" i="2"/>
  <c r="Z22" i="2"/>
  <c r="Z23" i="2"/>
  <c r="Z24" i="2"/>
  <c r="Z25" i="2"/>
  <c r="Z26" i="2"/>
  <c r="Z27" i="2"/>
  <c r="Z28" i="2"/>
  <c r="Z29" i="2"/>
  <c r="Z30" i="2"/>
  <c r="Z31" i="2"/>
  <c r="Z32" i="2"/>
  <c r="Z33" i="2"/>
  <c r="Z34" i="2"/>
  <c r="Z35" i="2"/>
  <c r="Z36" i="2"/>
  <c r="Z37" i="2"/>
  <c r="Z38" i="2"/>
  <c r="Z39" i="2"/>
  <c r="Z40" i="2"/>
  <c r="Z41" i="2"/>
  <c r="Z42" i="2"/>
  <c r="Z43" i="2"/>
  <c r="Z44" i="2"/>
  <c r="Z45" i="2"/>
  <c r="Z46" i="2"/>
  <c r="Z47" i="2"/>
  <c r="Z48" i="2"/>
  <c r="Z49" i="2"/>
  <c r="Z50" i="2"/>
  <c r="Z51" i="2"/>
  <c r="Z52" i="2"/>
  <c r="Z53" i="2"/>
  <c r="Z54" i="2"/>
  <c r="Z55" i="2"/>
  <c r="Z56" i="2"/>
  <c r="Z57" i="2"/>
  <c r="Z58" i="2"/>
  <c r="Z59" i="2"/>
  <c r="Z60" i="2"/>
  <c r="Z61" i="2"/>
  <c r="Z62" i="2"/>
  <c r="Z63" i="2"/>
  <c r="Z64" i="2"/>
  <c r="Z65" i="2"/>
  <c r="Z66" i="2"/>
  <c r="Z67" i="2"/>
  <c r="Z68" i="2"/>
  <c r="Z69" i="2"/>
  <c r="Z70" i="2"/>
  <c r="Z71" i="2"/>
  <c r="Z72" i="2"/>
  <c r="Z73" i="2"/>
  <c r="Z74" i="2"/>
  <c r="Z75" i="2"/>
  <c r="Z76" i="2"/>
  <c r="Z77" i="2"/>
  <c r="Z78" i="2"/>
  <c r="Z79" i="2"/>
  <c r="Z80" i="2"/>
  <c r="Z81" i="2"/>
  <c r="Z82" i="2"/>
  <c r="Z83" i="2"/>
  <c r="Z84" i="2"/>
  <c r="Z85" i="2"/>
  <c r="Z86" i="2"/>
  <c r="Z87" i="2"/>
  <c r="Z88" i="2"/>
  <c r="Z89" i="2"/>
  <c r="Z90" i="2"/>
  <c r="Z91" i="2"/>
  <c r="Z92" i="2"/>
  <c r="Z93" i="2"/>
  <c r="Z94" i="2"/>
  <c r="Z95" i="2"/>
  <c r="Z96" i="2"/>
  <c r="Z97" i="2"/>
  <c r="Z98" i="2"/>
  <c r="Z99" i="2"/>
  <c r="Z100" i="2"/>
  <c r="Z101" i="2"/>
  <c r="Z102" i="2"/>
  <c r="Z103" i="2"/>
  <c r="Z104" i="2"/>
  <c r="Z105" i="2"/>
  <c r="Z106" i="2"/>
  <c r="Z107" i="2"/>
  <c r="Z108" i="2"/>
  <c r="Z109" i="2"/>
  <c r="Z110" i="2"/>
  <c r="Z111" i="2"/>
  <c r="Z112" i="2"/>
  <c r="Z113" i="2"/>
  <c r="Z114" i="2"/>
  <c r="Z115" i="2"/>
  <c r="Z116" i="2"/>
  <c r="Z117" i="2"/>
  <c r="Z118" i="2"/>
  <c r="Z119" i="2"/>
  <c r="Z120" i="2"/>
  <c r="Z121" i="2"/>
  <c r="Z122" i="2"/>
  <c r="Z123" i="2"/>
  <c r="Z124" i="2"/>
  <c r="Z125" i="2"/>
  <c r="Z126" i="2"/>
  <c r="Z127" i="2"/>
  <c r="Z128" i="2"/>
  <c r="Z129" i="2"/>
  <c r="Z130" i="2"/>
  <c r="Z131" i="2"/>
  <c r="Z132" i="2"/>
  <c r="Z133" i="2"/>
  <c r="Z134" i="2"/>
  <c r="Z135" i="2"/>
  <c r="Z136" i="2"/>
  <c r="Z137" i="2"/>
  <c r="Z138" i="2"/>
  <c r="Z139" i="2"/>
  <c r="Z140" i="2"/>
  <c r="Z141" i="2"/>
  <c r="Z142" i="2"/>
  <c r="Z143" i="2"/>
  <c r="Z144" i="2"/>
  <c r="Z145" i="2"/>
  <c r="Z146" i="2"/>
  <c r="Z147" i="2"/>
  <c r="Z148" i="2"/>
  <c r="Z149" i="2"/>
  <c r="Z150" i="2"/>
  <c r="Z151" i="2"/>
  <c r="Z152" i="2"/>
  <c r="Z153" i="2"/>
  <c r="Z154" i="2"/>
  <c r="Z155" i="2"/>
  <c r="Z156" i="2"/>
  <c r="Z157" i="2"/>
  <c r="Z158" i="2"/>
  <c r="Z159" i="2"/>
  <c r="Z160" i="2"/>
  <c r="Z161" i="2"/>
  <c r="Z162" i="2"/>
  <c r="Z163" i="2"/>
  <c r="Z164" i="2"/>
  <c r="Z165" i="2"/>
  <c r="Z166" i="2"/>
  <c r="Z167" i="2"/>
  <c r="Z168" i="2"/>
  <c r="Z169" i="2"/>
  <c r="Z170" i="2"/>
  <c r="Z171" i="2"/>
  <c r="Z172" i="2"/>
  <c r="Z173" i="2"/>
  <c r="Z174" i="2"/>
  <c r="Z175" i="2"/>
  <c r="Z176" i="2"/>
  <c r="Z177" i="2"/>
  <c r="Z178" i="2"/>
  <c r="Z179" i="2"/>
  <c r="Z180" i="2"/>
  <c r="Z181" i="2"/>
  <c r="Z182" i="2"/>
  <c r="Z183" i="2"/>
  <c r="Z184" i="2"/>
  <c r="Z185" i="2"/>
  <c r="Z186" i="2"/>
  <c r="Z187" i="2"/>
  <c r="Z188" i="2"/>
  <c r="Z189" i="2"/>
  <c r="Z190" i="2"/>
  <c r="Z191" i="2"/>
  <c r="Z192" i="2"/>
  <c r="Z193" i="2"/>
  <c r="Z194" i="2"/>
  <c r="Z195" i="2"/>
  <c r="Z196" i="2"/>
  <c r="Z197" i="2"/>
  <c r="Z198" i="2"/>
  <c r="Z199" i="2"/>
  <c r="Z200" i="2"/>
  <c r="Z201" i="2"/>
  <c r="Z202" i="2"/>
  <c r="Z203" i="2"/>
  <c r="Z204" i="2"/>
  <c r="Z205" i="2"/>
  <c r="Z206" i="2"/>
  <c r="Z207" i="2"/>
  <c r="Z208" i="2"/>
  <c r="Z209" i="2"/>
  <c r="Z210" i="2"/>
  <c r="Z211" i="2"/>
  <c r="Z212" i="2"/>
  <c r="Z213" i="2"/>
  <c r="Z214" i="2"/>
  <c r="Z215" i="2"/>
  <c r="Z216" i="2"/>
  <c r="Z217" i="2"/>
  <c r="Z218" i="2"/>
  <c r="Z219" i="2"/>
  <c r="Z220" i="2"/>
  <c r="Z221" i="2"/>
  <c r="Z222" i="2"/>
  <c r="Z223" i="2"/>
  <c r="Z224" i="2"/>
  <c r="Z225" i="2"/>
  <c r="Z226" i="2"/>
  <c r="Z227" i="2"/>
  <c r="Z228" i="2"/>
  <c r="Z229" i="2"/>
  <c r="Z230" i="2"/>
  <c r="Z231" i="2"/>
  <c r="Z232" i="2"/>
  <c r="Z233" i="2"/>
  <c r="Z234" i="2"/>
  <c r="Z235" i="2"/>
  <c r="Z236" i="2"/>
  <c r="Z237" i="2"/>
  <c r="Z238" i="2"/>
  <c r="Z239" i="2"/>
  <c r="Z240" i="2"/>
  <c r="Z241" i="2"/>
  <c r="Z242" i="2"/>
  <c r="Z243" i="2"/>
  <c r="Z244" i="2"/>
  <c r="Z245" i="2"/>
  <c r="Z246" i="2"/>
  <c r="Z247" i="2"/>
  <c r="Z248" i="2"/>
  <c r="Z249" i="2"/>
  <c r="Z250" i="2"/>
  <c r="Z251" i="2"/>
  <c r="Z252" i="2"/>
  <c r="Z253" i="2"/>
  <c r="Z254" i="2"/>
  <c r="Z255" i="2"/>
  <c r="Z256" i="2"/>
  <c r="Z257" i="2"/>
  <c r="Z258" i="2"/>
  <c r="Z259" i="2"/>
  <c r="Z260" i="2"/>
  <c r="Z261" i="2"/>
  <c r="Z262" i="2"/>
  <c r="Z263" i="2"/>
  <c r="Z264" i="2"/>
  <c r="Z265" i="2"/>
  <c r="Z266" i="2"/>
  <c r="Z267" i="2"/>
  <c r="Z268" i="2"/>
  <c r="Z269" i="2"/>
  <c r="Z270" i="2"/>
  <c r="Z271" i="2"/>
  <c r="Z272" i="2"/>
  <c r="Z273" i="2"/>
  <c r="Z274" i="2"/>
  <c r="Z275" i="2"/>
  <c r="Z276" i="2"/>
  <c r="Z277" i="2"/>
  <c r="Z278" i="2"/>
  <c r="Z279" i="2"/>
  <c r="Z280" i="2"/>
  <c r="Z281" i="2"/>
  <c r="Z282" i="2"/>
  <c r="Z283" i="2"/>
  <c r="Z284" i="2"/>
  <c r="Z285" i="2"/>
  <c r="Z286" i="2"/>
  <c r="Z287" i="2"/>
  <c r="Z288" i="2"/>
  <c r="Z289" i="2"/>
  <c r="Z290" i="2"/>
  <c r="Z291" i="2"/>
  <c r="Z292" i="2"/>
  <c r="Z293" i="2"/>
  <c r="Z294" i="2"/>
  <c r="Z295" i="2"/>
  <c r="Z296" i="2"/>
  <c r="Z297" i="2"/>
  <c r="Z298" i="2"/>
  <c r="Z299" i="2"/>
  <c r="Z300" i="2"/>
  <c r="Z301" i="2"/>
  <c r="Z302" i="2"/>
  <c r="Z303" i="2"/>
  <c r="Z304" i="2"/>
  <c r="Z305" i="2"/>
  <c r="Z306" i="2"/>
  <c r="Z307" i="2"/>
  <c r="Z308" i="2"/>
  <c r="Z309" i="2"/>
  <c r="Z310" i="2"/>
  <c r="Z311" i="2"/>
  <c r="Z312" i="2"/>
  <c r="Z313" i="2"/>
  <c r="Z314" i="2"/>
  <c r="Z315" i="2"/>
  <c r="Z316" i="2"/>
  <c r="Z317" i="2"/>
  <c r="Z318" i="2"/>
  <c r="Z319" i="2"/>
  <c r="Z320" i="2"/>
  <c r="Z321" i="2"/>
  <c r="Z322" i="2"/>
  <c r="Z323" i="2"/>
  <c r="Z324" i="2"/>
  <c r="Z325" i="2"/>
  <c r="Z326" i="2"/>
  <c r="Z327" i="2"/>
  <c r="Z328" i="2"/>
  <c r="Z329" i="2"/>
  <c r="Z330" i="2"/>
  <c r="Z331" i="2"/>
  <c r="Z332" i="2"/>
  <c r="Z333" i="2"/>
  <c r="Z334" i="2"/>
  <c r="Z335" i="2"/>
  <c r="Z336" i="2"/>
  <c r="Z337" i="2"/>
  <c r="Z338" i="2"/>
  <c r="Z339" i="2"/>
  <c r="Z340" i="2"/>
  <c r="Z341" i="2"/>
  <c r="Z342" i="2"/>
  <c r="Z343" i="2"/>
  <c r="Z344" i="2"/>
  <c r="Z345" i="2"/>
  <c r="Z346" i="2"/>
  <c r="Z347" i="2"/>
  <c r="Z348" i="2"/>
  <c r="Z349" i="2"/>
  <c r="Z350" i="2"/>
  <c r="Z351" i="2"/>
  <c r="Z352" i="2"/>
  <c r="Z353" i="2"/>
  <c r="Z354" i="2"/>
  <c r="Z355" i="2"/>
  <c r="Z356" i="2"/>
  <c r="Z357" i="2"/>
  <c r="Z358" i="2"/>
  <c r="Z359" i="2"/>
  <c r="Z360" i="2"/>
  <c r="Z361" i="2"/>
  <c r="Z362" i="2"/>
  <c r="Z363" i="2"/>
  <c r="Z364" i="2"/>
  <c r="Z365" i="2"/>
  <c r="Z366" i="2"/>
  <c r="Z367" i="2"/>
  <c r="Z368" i="2"/>
  <c r="Z369" i="2"/>
  <c r="Z370" i="2"/>
  <c r="Z371" i="2"/>
  <c r="Z372" i="2"/>
  <c r="Z373" i="2"/>
  <c r="Z374" i="2"/>
  <c r="Z375" i="2"/>
  <c r="Z376" i="2"/>
  <c r="Z377" i="2"/>
  <c r="Z378" i="2"/>
  <c r="Z379" i="2"/>
  <c r="Z380" i="2"/>
  <c r="Z381" i="2"/>
  <c r="Z382" i="2"/>
  <c r="Z383" i="2"/>
  <c r="Z384" i="2"/>
  <c r="Z385" i="2"/>
  <c r="Z386" i="2"/>
  <c r="Z387" i="2"/>
  <c r="Z388" i="2"/>
  <c r="Z389" i="2"/>
  <c r="Z390" i="2"/>
  <c r="Z391" i="2"/>
  <c r="Z392" i="2"/>
  <c r="Z393" i="2"/>
  <c r="Z394" i="2"/>
  <c r="Z395" i="2"/>
  <c r="Z396" i="2"/>
  <c r="Z397" i="2"/>
  <c r="Z398" i="2"/>
  <c r="Z399" i="2"/>
  <c r="Z400" i="2"/>
  <c r="Z401" i="2"/>
  <c r="Z402" i="2"/>
  <c r="Z403" i="2"/>
  <c r="Z404" i="2"/>
  <c r="Z405" i="2"/>
  <c r="Z406" i="2"/>
  <c r="Z407" i="2"/>
  <c r="Z408" i="2"/>
  <c r="Z409" i="2"/>
  <c r="Z410" i="2"/>
  <c r="Z411" i="2"/>
  <c r="Z412" i="2"/>
  <c r="Z413" i="2"/>
  <c r="Z414" i="2"/>
  <c r="Z415" i="2"/>
  <c r="Z416" i="2"/>
  <c r="Z417" i="2"/>
  <c r="Z418" i="2"/>
  <c r="Z419" i="2"/>
  <c r="Z420" i="2"/>
  <c r="Z421" i="2"/>
  <c r="Z422" i="2"/>
  <c r="Z423" i="2"/>
  <c r="Z424" i="2"/>
  <c r="Z425" i="2"/>
  <c r="Z426" i="2"/>
  <c r="Z427" i="2"/>
  <c r="Z428" i="2"/>
  <c r="Z429" i="2"/>
  <c r="Z430" i="2"/>
  <c r="Z431" i="2"/>
  <c r="Z432" i="2"/>
  <c r="Z433" i="2"/>
  <c r="Z434" i="2"/>
  <c r="Z435" i="2"/>
  <c r="Z436" i="2"/>
  <c r="Z437" i="2"/>
  <c r="Z438" i="2"/>
  <c r="Z439" i="2"/>
  <c r="Z440" i="2"/>
  <c r="Z441" i="2"/>
  <c r="Z442" i="2"/>
  <c r="Z443" i="2"/>
  <c r="Z444" i="2"/>
  <c r="Z445" i="2"/>
  <c r="Z446" i="2"/>
  <c r="Z447" i="2"/>
  <c r="Z448" i="2"/>
  <c r="Z449" i="2"/>
  <c r="Z450" i="2"/>
  <c r="Z451" i="2"/>
  <c r="Z452" i="2"/>
  <c r="Z453" i="2"/>
  <c r="Z454" i="2"/>
  <c r="Z455" i="2"/>
  <c r="Z456" i="2"/>
  <c r="Z457" i="2"/>
  <c r="Z458" i="2"/>
  <c r="Z459" i="2"/>
  <c r="Z460" i="2"/>
  <c r="Z461" i="2"/>
  <c r="Z462" i="2"/>
  <c r="Z463" i="2"/>
  <c r="Z464" i="2"/>
  <c r="Z465" i="2"/>
  <c r="Z466" i="2"/>
  <c r="Z467" i="2"/>
  <c r="Z468" i="2"/>
  <c r="Z469" i="2"/>
  <c r="Z470" i="2"/>
  <c r="Z471" i="2"/>
  <c r="Z472" i="2"/>
  <c r="Z473" i="2"/>
  <c r="Z474" i="2"/>
  <c r="Z475" i="2"/>
  <c r="Z476" i="2"/>
  <c r="Z477" i="2"/>
  <c r="Z478" i="2"/>
  <c r="Z479" i="2"/>
  <c r="Z480" i="2"/>
  <c r="Z481" i="2"/>
  <c r="Z482" i="2"/>
  <c r="Z483" i="2"/>
  <c r="Z484" i="2"/>
  <c r="Z485" i="2"/>
  <c r="Z486" i="2"/>
  <c r="Z487" i="2"/>
  <c r="Z488" i="2"/>
  <c r="Z489" i="2"/>
  <c r="Z490" i="2"/>
  <c r="Z491" i="2"/>
  <c r="Z492" i="2"/>
  <c r="Z493" i="2"/>
  <c r="Z494" i="2"/>
  <c r="Z495" i="2"/>
  <c r="Z496" i="2"/>
  <c r="Z497" i="2"/>
  <c r="Z498" i="2"/>
  <c r="Z499" i="2"/>
  <c r="Z500" i="2"/>
  <c r="Z501" i="2"/>
  <c r="Z502" i="2"/>
  <c r="Z503" i="2"/>
  <c r="Z504" i="2"/>
  <c r="Z505" i="2"/>
  <c r="Z506" i="2"/>
  <c r="Z507" i="2"/>
  <c r="Z508" i="2"/>
  <c r="Z509" i="2"/>
  <c r="Z510" i="2"/>
  <c r="Z511" i="2"/>
  <c r="Z512" i="2"/>
  <c r="Z513" i="2"/>
  <c r="Z514" i="2"/>
  <c r="Z515" i="2"/>
  <c r="Z516" i="2"/>
  <c r="Z517" i="2"/>
  <c r="Z518" i="2"/>
  <c r="Z519" i="2"/>
  <c r="Z520" i="2"/>
  <c r="Z521" i="2"/>
  <c r="Z522" i="2"/>
  <c r="Z523" i="2"/>
  <c r="Z524" i="2"/>
  <c r="Z525" i="2"/>
  <c r="Z526" i="2"/>
  <c r="Z527" i="2"/>
  <c r="Z528" i="2"/>
  <c r="Z529" i="2"/>
  <c r="Z530" i="2"/>
  <c r="Z531" i="2"/>
  <c r="Z532" i="2"/>
  <c r="Z533" i="2"/>
  <c r="Z534" i="2"/>
  <c r="Z535" i="2"/>
  <c r="Z536" i="2"/>
  <c r="Z537" i="2"/>
  <c r="Z538" i="2"/>
  <c r="Z539" i="2"/>
  <c r="Z540" i="2"/>
  <c r="Z541" i="2"/>
  <c r="Z542" i="2"/>
  <c r="Z543" i="2"/>
  <c r="Z544" i="2"/>
  <c r="Z545" i="2"/>
  <c r="Z546" i="2"/>
  <c r="Z547" i="2"/>
  <c r="Z548" i="2"/>
  <c r="Z549" i="2"/>
  <c r="Z550" i="2"/>
  <c r="Z551" i="2"/>
  <c r="Z552" i="2"/>
  <c r="Z553" i="2"/>
  <c r="Z554" i="2"/>
  <c r="Z555" i="2"/>
  <c r="Z556" i="2"/>
  <c r="Z557" i="2"/>
  <c r="Z558" i="2"/>
  <c r="Z559" i="2"/>
  <c r="Z560" i="2"/>
  <c r="Z561" i="2"/>
  <c r="Z562" i="2"/>
  <c r="Z563" i="2"/>
  <c r="Z564" i="2"/>
  <c r="Z565" i="2"/>
  <c r="Z566" i="2"/>
  <c r="Z567" i="2"/>
  <c r="Z568" i="2"/>
  <c r="Z569" i="2"/>
  <c r="Z570" i="2"/>
  <c r="Z571" i="2"/>
  <c r="Z572" i="2"/>
  <c r="Z573" i="2"/>
  <c r="Z574" i="2"/>
  <c r="Z575" i="2"/>
  <c r="Z576" i="2"/>
  <c r="Z577" i="2"/>
  <c r="Z578" i="2"/>
  <c r="Z579" i="2"/>
  <c r="Z580" i="2"/>
  <c r="Z581" i="2"/>
  <c r="Z582" i="2"/>
  <c r="Z583" i="2"/>
  <c r="Z584" i="2"/>
  <c r="Z585" i="2"/>
  <c r="Z586" i="2"/>
  <c r="Z587" i="2"/>
  <c r="Z588" i="2"/>
  <c r="Z589" i="2"/>
  <c r="Z590" i="2"/>
  <c r="Z591" i="2"/>
  <c r="Z592" i="2"/>
  <c r="Z593" i="2"/>
  <c r="Z594" i="2"/>
  <c r="Z595" i="2"/>
  <c r="Z596" i="2"/>
  <c r="Z597" i="2"/>
  <c r="Z598" i="2"/>
  <c r="Z599" i="2"/>
  <c r="Z600" i="2"/>
  <c r="Z601" i="2"/>
  <c r="Z602" i="2"/>
  <c r="Z603" i="2"/>
  <c r="Z604" i="2"/>
  <c r="Z605" i="2"/>
  <c r="Z606" i="2"/>
  <c r="Z607" i="2"/>
  <c r="Z608" i="2"/>
  <c r="Z609" i="2"/>
  <c r="Z610" i="2"/>
  <c r="Z611" i="2"/>
  <c r="Z612" i="2"/>
  <c r="Z613" i="2"/>
  <c r="Z614" i="2"/>
  <c r="Z615" i="2"/>
  <c r="Z616" i="2"/>
  <c r="Z617" i="2"/>
  <c r="Z618" i="2"/>
  <c r="Z619" i="2"/>
  <c r="Z620" i="2"/>
  <c r="Z621" i="2"/>
  <c r="Z622" i="2"/>
  <c r="Z623" i="2"/>
  <c r="Z624" i="2"/>
  <c r="Z625" i="2"/>
  <c r="Z626" i="2"/>
  <c r="Z627" i="2"/>
  <c r="Z628" i="2"/>
  <c r="Z629" i="2"/>
  <c r="Z630" i="2"/>
  <c r="Z631" i="2"/>
  <c r="Z632" i="2"/>
  <c r="Z633" i="2"/>
  <c r="Z634" i="2"/>
  <c r="Z635" i="2"/>
  <c r="Z636" i="2"/>
  <c r="Z637" i="2"/>
  <c r="Z638" i="2"/>
  <c r="Z639" i="2"/>
  <c r="Z640" i="2"/>
  <c r="Z641" i="2"/>
  <c r="Z642" i="2"/>
  <c r="Z643" i="2"/>
  <c r="Z644" i="2"/>
  <c r="Z645" i="2"/>
  <c r="Z646" i="2"/>
  <c r="Z647" i="2"/>
  <c r="Z648" i="2"/>
  <c r="Z649" i="2"/>
  <c r="Z650" i="2"/>
  <c r="Z651" i="2"/>
  <c r="Z652" i="2"/>
  <c r="Z653" i="2"/>
  <c r="Z654" i="2"/>
  <c r="Z655" i="2"/>
  <c r="Z656" i="2"/>
  <c r="Z657" i="2"/>
  <c r="Z658" i="2"/>
  <c r="Z659" i="2"/>
  <c r="Z660" i="2"/>
  <c r="Z661" i="2"/>
  <c r="Z662" i="2"/>
  <c r="Z663" i="2"/>
  <c r="Z664" i="2"/>
  <c r="Z665" i="2"/>
  <c r="Z666" i="2"/>
  <c r="Z667" i="2"/>
  <c r="Z668" i="2"/>
  <c r="Z669" i="2"/>
  <c r="Z670" i="2"/>
  <c r="Z671" i="2"/>
  <c r="Z672" i="2"/>
  <c r="Z673" i="2"/>
  <c r="Z674" i="2"/>
  <c r="Z675" i="2"/>
  <c r="Z676" i="2"/>
  <c r="Z677" i="2"/>
  <c r="Z678" i="2"/>
  <c r="Z679" i="2"/>
  <c r="Z680" i="2"/>
  <c r="Z681" i="2"/>
  <c r="Z682" i="2"/>
  <c r="Z683" i="2"/>
  <c r="Z684" i="2"/>
  <c r="Z685" i="2"/>
  <c r="Z686" i="2"/>
  <c r="Z687" i="2"/>
  <c r="Z688" i="2"/>
  <c r="Z689" i="2"/>
  <c r="Z690" i="2"/>
  <c r="Z691" i="2"/>
  <c r="Z692" i="2"/>
  <c r="Z693" i="2"/>
  <c r="Z694" i="2"/>
  <c r="Z695" i="2"/>
  <c r="Z696" i="2"/>
  <c r="Z697" i="2"/>
  <c r="Z698" i="2"/>
  <c r="Z699" i="2"/>
  <c r="Z700" i="2"/>
  <c r="Z701" i="2"/>
  <c r="Z702" i="2"/>
  <c r="Z703" i="2"/>
  <c r="Z704" i="2"/>
  <c r="Z705" i="2"/>
  <c r="Z706" i="2"/>
  <c r="Z707" i="2"/>
  <c r="Z708" i="2"/>
  <c r="Z709" i="2"/>
  <c r="Z710" i="2"/>
  <c r="Z711" i="2"/>
  <c r="Z712" i="2"/>
  <c r="Z713" i="2"/>
  <c r="Z714" i="2"/>
  <c r="Z715" i="2"/>
  <c r="Z716" i="2"/>
  <c r="Z717" i="2"/>
  <c r="Z718" i="2"/>
  <c r="Z719" i="2"/>
  <c r="Z720" i="2"/>
  <c r="Z721" i="2"/>
  <c r="Z722" i="2"/>
  <c r="Z723" i="2"/>
  <c r="Z724" i="2"/>
  <c r="Z725" i="2"/>
  <c r="Z726" i="2"/>
  <c r="Z727" i="2"/>
  <c r="Z728" i="2"/>
  <c r="Z729" i="2"/>
  <c r="Z730" i="2"/>
  <c r="Z731" i="2"/>
  <c r="Z732" i="2"/>
  <c r="Z733" i="2"/>
  <c r="Z734" i="2"/>
  <c r="Z735" i="2"/>
  <c r="Z736" i="2"/>
  <c r="Z737" i="2"/>
  <c r="Z738" i="2"/>
  <c r="Z739" i="2"/>
  <c r="Z740" i="2"/>
  <c r="Z741" i="2"/>
  <c r="Z742" i="2"/>
  <c r="Z743" i="2"/>
  <c r="Z744" i="2"/>
  <c r="Z745" i="2"/>
  <c r="Z746" i="2"/>
  <c r="Z747" i="2"/>
  <c r="Z748" i="2"/>
  <c r="Z749" i="2"/>
  <c r="Z750" i="2"/>
  <c r="Z751" i="2"/>
  <c r="Z752" i="2"/>
  <c r="Z753" i="2"/>
  <c r="Z754" i="2"/>
  <c r="Z755" i="2"/>
  <c r="Z756" i="2"/>
  <c r="Z757" i="2"/>
  <c r="Z758" i="2"/>
  <c r="Z759" i="2"/>
  <c r="Z760" i="2"/>
  <c r="Z761" i="2"/>
  <c r="Z762" i="2"/>
  <c r="Z763" i="2"/>
  <c r="Z764" i="2"/>
  <c r="Z765" i="2"/>
  <c r="Z766" i="2"/>
  <c r="Z767" i="2"/>
  <c r="Z768" i="2"/>
  <c r="Z769" i="2"/>
  <c r="Z770" i="2"/>
  <c r="Z771" i="2"/>
  <c r="Z772" i="2"/>
  <c r="Z773" i="2"/>
  <c r="Z774" i="2"/>
  <c r="Z775" i="2"/>
  <c r="Z776" i="2"/>
  <c r="Z777" i="2"/>
  <c r="Z778" i="2"/>
  <c r="Z779" i="2"/>
  <c r="Z780" i="2"/>
  <c r="Z781" i="2"/>
  <c r="Z782" i="2"/>
  <c r="Z783" i="2"/>
  <c r="Z784" i="2"/>
  <c r="Z785" i="2"/>
  <c r="Z786" i="2"/>
  <c r="Z787" i="2"/>
  <c r="Z788" i="2"/>
  <c r="Z789" i="2"/>
  <c r="Z790" i="2"/>
  <c r="Z791" i="2"/>
  <c r="Z792" i="2"/>
  <c r="Z793" i="2"/>
  <c r="Z794" i="2"/>
  <c r="Z795" i="2"/>
  <c r="Z796" i="2"/>
  <c r="Z797" i="2"/>
  <c r="Z798" i="2"/>
  <c r="Z799" i="2"/>
  <c r="Z800" i="2"/>
  <c r="Z801" i="2"/>
  <c r="Z802" i="2"/>
  <c r="Z803" i="2"/>
  <c r="Z804" i="2"/>
  <c r="Z805" i="2"/>
  <c r="Z806" i="2"/>
  <c r="Z807" i="2"/>
  <c r="Z808" i="2"/>
  <c r="Z809" i="2"/>
  <c r="Z810" i="2"/>
  <c r="Z811" i="2"/>
  <c r="Z812" i="2"/>
  <c r="Z813" i="2"/>
  <c r="Z814" i="2"/>
  <c r="Z815" i="2"/>
  <c r="Z816" i="2"/>
  <c r="Z817" i="2"/>
  <c r="Z818" i="2"/>
  <c r="Z819" i="2"/>
  <c r="Z820" i="2"/>
  <c r="Z821" i="2"/>
  <c r="Z822" i="2"/>
  <c r="Z823" i="2"/>
  <c r="Z824" i="2"/>
  <c r="Z825" i="2"/>
  <c r="Z826" i="2"/>
  <c r="Z827" i="2"/>
  <c r="Z828" i="2"/>
  <c r="Z829" i="2"/>
  <c r="Z830" i="2"/>
  <c r="Z831" i="2"/>
  <c r="Z832" i="2"/>
  <c r="Z833" i="2"/>
  <c r="Z834" i="2"/>
  <c r="Z835" i="2"/>
  <c r="Z836" i="2"/>
  <c r="Z837" i="2"/>
  <c r="Z838" i="2"/>
  <c r="Z839" i="2"/>
  <c r="Z840" i="2"/>
  <c r="Z841" i="2"/>
  <c r="Z842" i="2"/>
  <c r="Z843" i="2"/>
  <c r="Z844" i="2"/>
  <c r="Z845" i="2"/>
  <c r="Z846" i="2"/>
  <c r="Z847" i="2"/>
  <c r="Z848" i="2"/>
  <c r="Z849" i="2"/>
  <c r="Z850" i="2"/>
  <c r="Z851" i="2"/>
  <c r="Z852" i="2"/>
  <c r="Z853" i="2"/>
  <c r="Z854" i="2"/>
  <c r="Z855" i="2"/>
  <c r="Z856" i="2"/>
  <c r="Z857" i="2"/>
  <c r="Z858" i="2"/>
  <c r="Z859" i="2"/>
  <c r="Z860" i="2"/>
  <c r="Z861" i="2"/>
  <c r="Z862" i="2"/>
  <c r="Z863" i="2"/>
  <c r="Z864" i="2"/>
  <c r="Z865" i="2"/>
  <c r="Z866" i="2"/>
  <c r="Z867" i="2"/>
  <c r="Z868" i="2"/>
  <c r="Z869" i="2"/>
  <c r="Z870" i="2"/>
  <c r="Z871" i="2"/>
  <c r="Z872" i="2"/>
  <c r="Z873" i="2"/>
  <c r="Z874" i="2"/>
  <c r="Z875" i="2"/>
  <c r="Z876" i="2"/>
  <c r="Z877" i="2"/>
  <c r="Z878" i="2"/>
  <c r="Z879" i="2"/>
  <c r="Z880" i="2"/>
  <c r="Z881" i="2"/>
  <c r="Z882" i="2"/>
  <c r="Z883" i="2"/>
  <c r="Z884" i="2"/>
  <c r="Z885" i="2"/>
  <c r="Z886" i="2"/>
  <c r="Z887" i="2"/>
  <c r="Z888" i="2"/>
  <c r="Z889" i="2"/>
  <c r="Z890" i="2"/>
  <c r="Z891" i="2"/>
  <c r="Z892" i="2"/>
  <c r="Z893" i="2"/>
  <c r="Z894" i="2"/>
  <c r="Z895" i="2"/>
  <c r="Z896" i="2"/>
  <c r="Z897" i="2"/>
  <c r="Z898" i="2"/>
  <c r="Z899" i="2"/>
  <c r="Z900" i="2"/>
  <c r="Z901" i="2"/>
  <c r="Z902" i="2"/>
  <c r="Z903" i="2"/>
  <c r="Z904" i="2"/>
  <c r="Z905" i="2"/>
  <c r="Z906" i="2"/>
  <c r="Z907" i="2"/>
  <c r="Z908" i="2"/>
  <c r="Z909" i="2"/>
  <c r="Z910" i="2"/>
  <c r="Z911" i="2"/>
  <c r="Z912" i="2"/>
  <c r="Z913" i="2"/>
  <c r="Z914" i="2"/>
  <c r="Z915" i="2"/>
  <c r="Z916" i="2"/>
  <c r="Z917" i="2"/>
  <c r="Z918" i="2"/>
  <c r="Z919" i="2"/>
  <c r="Z920" i="2"/>
  <c r="Z921" i="2"/>
  <c r="Z922" i="2"/>
  <c r="Z923" i="2"/>
  <c r="Z924" i="2"/>
  <c r="Z925" i="2"/>
  <c r="Z926" i="2"/>
  <c r="Z927" i="2"/>
  <c r="Z928" i="2"/>
  <c r="Z929" i="2"/>
  <c r="Z930" i="2"/>
  <c r="Z931" i="2"/>
  <c r="Z932" i="2"/>
  <c r="Z933" i="2"/>
  <c r="Z934" i="2"/>
  <c r="Z935" i="2"/>
  <c r="Z936" i="2"/>
  <c r="Z937" i="2"/>
  <c r="Z938" i="2"/>
  <c r="Z939" i="2"/>
  <c r="Z940" i="2"/>
  <c r="Z941" i="2"/>
  <c r="Z942" i="2"/>
  <c r="Z943" i="2"/>
  <c r="Z944" i="2"/>
  <c r="Z945" i="2"/>
  <c r="Z946" i="2"/>
  <c r="Z947" i="2"/>
  <c r="Z948" i="2"/>
  <c r="Z949" i="2"/>
  <c r="Z950" i="2"/>
  <c r="Z951" i="2"/>
  <c r="Z952" i="2"/>
  <c r="Z953" i="2"/>
  <c r="Z954" i="2"/>
  <c r="Z955" i="2"/>
  <c r="Z956" i="2"/>
  <c r="Z957" i="2"/>
  <c r="Z958" i="2"/>
  <c r="Z959" i="2"/>
  <c r="Z960" i="2"/>
  <c r="Z961" i="2"/>
  <c r="Z962" i="2"/>
  <c r="Z963" i="2"/>
  <c r="Z964" i="2"/>
  <c r="Z965" i="2"/>
  <c r="Z966" i="2"/>
  <c r="Z967" i="2"/>
  <c r="Z968" i="2"/>
  <c r="Z969" i="2"/>
  <c r="Z970" i="2"/>
  <c r="Z971" i="2"/>
  <c r="Z972" i="2"/>
  <c r="Z973" i="2"/>
  <c r="Z974" i="2"/>
  <c r="Z975" i="2"/>
  <c r="Z976" i="2"/>
  <c r="Z977" i="2"/>
  <c r="Z978" i="2"/>
  <c r="Z979" i="2"/>
  <c r="Z980" i="2"/>
  <c r="Z981" i="2"/>
  <c r="Z982" i="2"/>
  <c r="Z983" i="2"/>
  <c r="Z984" i="2"/>
  <c r="Z985" i="2"/>
  <c r="Z986" i="2"/>
  <c r="Z987" i="2"/>
  <c r="Z988" i="2"/>
  <c r="Z989" i="2"/>
  <c r="Z990" i="2"/>
  <c r="Z991" i="2"/>
  <c r="Z992" i="2"/>
  <c r="Z993" i="2"/>
  <c r="Z994" i="2"/>
  <c r="Z995" i="2"/>
  <c r="Z996" i="2"/>
  <c r="Z997" i="2"/>
  <c r="Z998" i="2"/>
  <c r="Z999" i="2"/>
  <c r="Z1000" i="2"/>
  <c r="Z1001" i="2"/>
  <c r="Z1002" i="2"/>
  <c r="Z1003" i="2"/>
  <c r="Z1004" i="2"/>
  <c r="Z1005" i="2"/>
  <c r="Z5" i="2"/>
  <c r="Y6" i="2"/>
  <c r="Y7" i="2"/>
  <c r="Y8" i="2"/>
  <c r="Y9" i="2"/>
  <c r="Y10" i="2"/>
  <c r="Y11" i="2"/>
  <c r="Y12" i="2"/>
  <c r="Y13" i="2"/>
  <c r="Y14" i="2"/>
  <c r="Y15" i="2"/>
  <c r="Y16" i="2"/>
  <c r="Y17" i="2"/>
  <c r="Y18" i="2"/>
  <c r="Y19" i="2"/>
  <c r="Y20" i="2"/>
  <c r="Y21" i="2"/>
  <c r="Y22" i="2"/>
  <c r="Y23" i="2"/>
  <c r="Y24" i="2"/>
  <c r="Y25" i="2"/>
  <c r="Y26" i="2"/>
  <c r="Y27" i="2"/>
  <c r="Y28" i="2"/>
  <c r="Y29" i="2"/>
  <c r="Y30" i="2"/>
  <c r="Y31" i="2"/>
  <c r="Y32" i="2"/>
  <c r="Y33" i="2"/>
  <c r="Y34" i="2"/>
  <c r="Y35" i="2"/>
  <c r="Y36" i="2"/>
  <c r="Y37" i="2"/>
  <c r="Y38" i="2"/>
  <c r="Y39" i="2"/>
  <c r="Y40" i="2"/>
  <c r="Y41" i="2"/>
  <c r="Y42" i="2"/>
  <c r="Y43" i="2"/>
  <c r="Y44" i="2"/>
  <c r="Y45" i="2"/>
  <c r="Y46" i="2"/>
  <c r="Y47" i="2"/>
  <c r="Y48" i="2"/>
  <c r="Y49" i="2"/>
  <c r="Y50" i="2"/>
  <c r="Y51" i="2"/>
  <c r="Y52" i="2"/>
  <c r="Y53" i="2"/>
  <c r="Y54" i="2"/>
  <c r="Y55" i="2"/>
  <c r="Y56" i="2"/>
  <c r="Y57" i="2"/>
  <c r="Y58" i="2"/>
  <c r="Y59" i="2"/>
  <c r="Y60" i="2"/>
  <c r="Y61" i="2"/>
  <c r="Y62" i="2"/>
  <c r="Y63" i="2"/>
  <c r="Y64" i="2"/>
  <c r="Y65" i="2"/>
  <c r="Y66" i="2"/>
  <c r="Y67" i="2"/>
  <c r="Y68" i="2"/>
  <c r="Y69" i="2"/>
  <c r="Y70" i="2"/>
  <c r="Y71" i="2"/>
  <c r="Y72" i="2"/>
  <c r="Y73" i="2"/>
  <c r="Y74" i="2"/>
  <c r="Y75" i="2"/>
  <c r="Y76" i="2"/>
  <c r="Y77" i="2"/>
  <c r="Y78" i="2"/>
  <c r="Y79" i="2"/>
  <c r="Y80" i="2"/>
  <c r="Y81" i="2"/>
  <c r="Y82" i="2"/>
  <c r="Y83" i="2"/>
  <c r="Y84" i="2"/>
  <c r="Y85" i="2"/>
  <c r="Y86" i="2"/>
  <c r="Y87" i="2"/>
  <c r="Y88" i="2"/>
  <c r="Y89" i="2"/>
  <c r="Y90" i="2"/>
  <c r="Y91" i="2"/>
  <c r="Y92" i="2"/>
  <c r="Y93" i="2"/>
  <c r="Y94" i="2"/>
  <c r="Y95" i="2"/>
  <c r="Y96" i="2"/>
  <c r="Y97" i="2"/>
  <c r="Y98" i="2"/>
  <c r="Y99" i="2"/>
  <c r="Y100" i="2"/>
  <c r="Y101" i="2"/>
  <c r="Y102" i="2"/>
  <c r="Y103" i="2"/>
  <c r="Y104" i="2"/>
  <c r="Y105" i="2"/>
  <c r="Y106" i="2"/>
  <c r="Y107" i="2"/>
  <c r="Y108" i="2"/>
  <c r="Y109" i="2"/>
  <c r="Y110" i="2"/>
  <c r="Y111" i="2"/>
  <c r="Y112" i="2"/>
  <c r="Y113" i="2"/>
  <c r="Y114" i="2"/>
  <c r="Y115" i="2"/>
  <c r="Y116" i="2"/>
  <c r="Y117" i="2"/>
  <c r="Y118" i="2"/>
  <c r="Y119" i="2"/>
  <c r="Y120" i="2"/>
  <c r="Y121" i="2"/>
  <c r="Y122" i="2"/>
  <c r="Y123" i="2"/>
  <c r="Y124" i="2"/>
  <c r="Y125" i="2"/>
  <c r="Y126" i="2"/>
  <c r="Y127" i="2"/>
  <c r="Y128" i="2"/>
  <c r="Y129" i="2"/>
  <c r="Y130" i="2"/>
  <c r="Y131" i="2"/>
  <c r="Y132" i="2"/>
  <c r="Y133" i="2"/>
  <c r="Y134" i="2"/>
  <c r="Y135" i="2"/>
  <c r="Y136" i="2"/>
  <c r="Y137" i="2"/>
  <c r="Y138" i="2"/>
  <c r="Y139" i="2"/>
  <c r="Y140" i="2"/>
  <c r="Y141" i="2"/>
  <c r="Y142" i="2"/>
  <c r="Y143" i="2"/>
  <c r="Y144" i="2"/>
  <c r="Y145" i="2"/>
  <c r="Y146" i="2"/>
  <c r="Y147" i="2"/>
  <c r="Y148" i="2"/>
  <c r="Y149" i="2"/>
  <c r="Y150" i="2"/>
  <c r="Y151" i="2"/>
  <c r="Y152" i="2"/>
  <c r="Y153" i="2"/>
  <c r="Y154" i="2"/>
  <c r="Y155" i="2"/>
  <c r="Y156" i="2"/>
  <c r="Y157" i="2"/>
  <c r="Y158" i="2"/>
  <c r="Y159" i="2"/>
  <c r="Y160" i="2"/>
  <c r="Y161" i="2"/>
  <c r="Y162" i="2"/>
  <c r="Y163" i="2"/>
  <c r="Y164" i="2"/>
  <c r="Y165" i="2"/>
  <c r="Y166" i="2"/>
  <c r="Y167" i="2"/>
  <c r="Y168" i="2"/>
  <c r="Y169" i="2"/>
  <c r="Y170" i="2"/>
  <c r="Y171" i="2"/>
  <c r="Y172" i="2"/>
  <c r="Y173" i="2"/>
  <c r="Y174" i="2"/>
  <c r="Y175" i="2"/>
  <c r="Y176" i="2"/>
  <c r="Y177" i="2"/>
  <c r="Y178" i="2"/>
  <c r="Y179" i="2"/>
  <c r="Y180" i="2"/>
  <c r="Y181" i="2"/>
  <c r="Y182" i="2"/>
  <c r="Y183" i="2"/>
  <c r="Y184" i="2"/>
  <c r="Y185" i="2"/>
  <c r="Y186" i="2"/>
  <c r="Y187" i="2"/>
  <c r="Y188" i="2"/>
  <c r="Y189" i="2"/>
  <c r="Y190" i="2"/>
  <c r="Y191" i="2"/>
  <c r="Y192" i="2"/>
  <c r="Y193" i="2"/>
  <c r="Y194" i="2"/>
  <c r="Y195" i="2"/>
  <c r="Y196" i="2"/>
  <c r="Y197" i="2"/>
  <c r="Y198" i="2"/>
  <c r="Y199" i="2"/>
  <c r="Y200" i="2"/>
  <c r="Y201" i="2"/>
  <c r="Y202" i="2"/>
  <c r="Y203" i="2"/>
  <c r="Y204" i="2"/>
  <c r="Y205" i="2"/>
  <c r="Y206" i="2"/>
  <c r="Y207" i="2"/>
  <c r="Y208" i="2"/>
  <c r="Y209" i="2"/>
  <c r="Y210" i="2"/>
  <c r="Y211" i="2"/>
  <c r="Y212" i="2"/>
  <c r="Y213" i="2"/>
  <c r="Y214" i="2"/>
  <c r="Y215" i="2"/>
  <c r="Y216" i="2"/>
  <c r="Y217" i="2"/>
  <c r="Y218" i="2"/>
  <c r="Y219" i="2"/>
  <c r="Y220" i="2"/>
  <c r="Y221" i="2"/>
  <c r="Y222" i="2"/>
  <c r="Y223" i="2"/>
  <c r="Y224" i="2"/>
  <c r="Y225" i="2"/>
  <c r="Y226" i="2"/>
  <c r="Y227" i="2"/>
  <c r="Y228" i="2"/>
  <c r="Y229" i="2"/>
  <c r="Y230" i="2"/>
  <c r="Y231" i="2"/>
  <c r="Y232" i="2"/>
  <c r="Y233" i="2"/>
  <c r="Y234" i="2"/>
  <c r="Y235" i="2"/>
  <c r="Y236" i="2"/>
  <c r="Y237" i="2"/>
  <c r="Y238" i="2"/>
  <c r="Y239" i="2"/>
  <c r="Y240" i="2"/>
  <c r="Y241" i="2"/>
  <c r="Y242" i="2"/>
  <c r="Y243" i="2"/>
  <c r="Y244" i="2"/>
  <c r="Y245" i="2"/>
  <c r="Y246" i="2"/>
  <c r="Y247" i="2"/>
  <c r="Y248" i="2"/>
  <c r="Y249" i="2"/>
  <c r="Y250" i="2"/>
  <c r="Y251" i="2"/>
  <c r="Y252" i="2"/>
  <c r="Y253" i="2"/>
  <c r="Y254" i="2"/>
  <c r="Y255" i="2"/>
  <c r="Y256" i="2"/>
  <c r="Y257" i="2"/>
  <c r="Y258" i="2"/>
  <c r="Y259" i="2"/>
  <c r="Y260" i="2"/>
  <c r="Y261" i="2"/>
  <c r="Y262" i="2"/>
  <c r="Y263" i="2"/>
  <c r="Y264" i="2"/>
  <c r="Y265" i="2"/>
  <c r="Y266" i="2"/>
  <c r="Y267" i="2"/>
  <c r="Y268" i="2"/>
  <c r="Y269" i="2"/>
  <c r="Y270" i="2"/>
  <c r="Y271" i="2"/>
  <c r="Y272" i="2"/>
  <c r="Y273" i="2"/>
  <c r="Y274" i="2"/>
  <c r="Y275" i="2"/>
  <c r="Y276" i="2"/>
  <c r="Y277" i="2"/>
  <c r="Y278" i="2"/>
  <c r="Y279" i="2"/>
  <c r="Y280" i="2"/>
  <c r="Y281" i="2"/>
  <c r="Y282" i="2"/>
  <c r="Y283" i="2"/>
  <c r="Y284" i="2"/>
  <c r="Y285" i="2"/>
  <c r="Y286" i="2"/>
  <c r="Y287" i="2"/>
  <c r="Y288" i="2"/>
  <c r="Y289" i="2"/>
  <c r="Y290" i="2"/>
  <c r="Y291" i="2"/>
  <c r="Y292" i="2"/>
  <c r="Y293" i="2"/>
  <c r="Y294" i="2"/>
  <c r="Y295" i="2"/>
  <c r="Y296" i="2"/>
  <c r="Y297" i="2"/>
  <c r="Y298" i="2"/>
  <c r="Y299" i="2"/>
  <c r="Y300" i="2"/>
  <c r="Y301" i="2"/>
  <c r="Y302" i="2"/>
  <c r="Y303" i="2"/>
  <c r="Y304" i="2"/>
  <c r="Y305" i="2"/>
  <c r="Y306" i="2"/>
  <c r="Y307" i="2"/>
  <c r="Y308" i="2"/>
  <c r="Y309" i="2"/>
  <c r="Y310" i="2"/>
  <c r="Y311" i="2"/>
  <c r="Y312" i="2"/>
  <c r="Y313" i="2"/>
  <c r="Y314" i="2"/>
  <c r="Y315" i="2"/>
  <c r="Y316" i="2"/>
  <c r="Y317" i="2"/>
  <c r="Y318" i="2"/>
  <c r="Y319" i="2"/>
  <c r="Y320" i="2"/>
  <c r="Y321" i="2"/>
  <c r="Y322" i="2"/>
  <c r="Y323" i="2"/>
  <c r="Y324" i="2"/>
  <c r="Y325" i="2"/>
  <c r="Y326" i="2"/>
  <c r="Y327" i="2"/>
  <c r="Y328" i="2"/>
  <c r="Y329" i="2"/>
  <c r="Y330" i="2"/>
  <c r="Y331" i="2"/>
  <c r="Y332" i="2"/>
  <c r="Y333" i="2"/>
  <c r="Y334" i="2"/>
  <c r="Y335" i="2"/>
  <c r="Y336" i="2"/>
  <c r="Y337" i="2"/>
  <c r="Y338" i="2"/>
  <c r="Y339" i="2"/>
  <c r="Y340" i="2"/>
  <c r="Y341" i="2"/>
  <c r="Y342" i="2"/>
  <c r="Y343" i="2"/>
  <c r="Y344" i="2"/>
  <c r="Y345" i="2"/>
  <c r="Y346" i="2"/>
  <c r="Y347" i="2"/>
  <c r="Y348" i="2"/>
  <c r="Y349" i="2"/>
  <c r="Y350" i="2"/>
  <c r="Y351" i="2"/>
  <c r="Y352" i="2"/>
  <c r="Y353" i="2"/>
  <c r="Y354" i="2"/>
  <c r="Y355" i="2"/>
  <c r="Y356" i="2"/>
  <c r="Y357" i="2"/>
  <c r="Y358" i="2"/>
  <c r="Y359" i="2"/>
  <c r="Y360" i="2"/>
  <c r="Y361" i="2"/>
  <c r="Y362" i="2"/>
  <c r="Y363" i="2"/>
  <c r="Y364" i="2"/>
  <c r="Y365" i="2"/>
  <c r="Y366" i="2"/>
  <c r="Y367" i="2"/>
  <c r="Y368" i="2"/>
  <c r="Y369" i="2"/>
  <c r="Y370" i="2"/>
  <c r="Y371" i="2"/>
  <c r="Y372" i="2"/>
  <c r="Y373" i="2"/>
  <c r="Y374" i="2"/>
  <c r="Y375" i="2"/>
  <c r="Y376" i="2"/>
  <c r="Y377" i="2"/>
  <c r="Y378" i="2"/>
  <c r="Y379" i="2"/>
  <c r="Y380" i="2"/>
  <c r="Y381" i="2"/>
  <c r="Y382" i="2"/>
  <c r="Y383" i="2"/>
  <c r="Y384" i="2"/>
  <c r="Y385" i="2"/>
  <c r="Y386" i="2"/>
  <c r="Y387" i="2"/>
  <c r="Y388" i="2"/>
  <c r="Y389" i="2"/>
  <c r="Y390" i="2"/>
  <c r="Y391" i="2"/>
  <c r="Y392" i="2"/>
  <c r="Y393" i="2"/>
  <c r="Y394" i="2"/>
  <c r="Y395" i="2"/>
  <c r="Y396" i="2"/>
  <c r="Y397" i="2"/>
  <c r="Y398" i="2"/>
  <c r="Y399" i="2"/>
  <c r="Y400" i="2"/>
  <c r="Y401" i="2"/>
  <c r="Y402" i="2"/>
  <c r="Y403" i="2"/>
  <c r="Y404" i="2"/>
  <c r="Y405" i="2"/>
  <c r="Y406" i="2"/>
  <c r="Y407" i="2"/>
  <c r="Y408" i="2"/>
  <c r="Y409" i="2"/>
  <c r="Y410" i="2"/>
  <c r="Y411" i="2"/>
  <c r="Y412" i="2"/>
  <c r="Y413" i="2"/>
  <c r="Y414" i="2"/>
  <c r="Y415" i="2"/>
  <c r="Y416" i="2"/>
  <c r="Y417" i="2"/>
  <c r="Y418" i="2"/>
  <c r="Y419" i="2"/>
  <c r="Y420" i="2"/>
  <c r="Y421" i="2"/>
  <c r="Y422" i="2"/>
  <c r="Y423" i="2"/>
  <c r="Y424" i="2"/>
  <c r="Y425" i="2"/>
  <c r="Y426" i="2"/>
  <c r="Y427" i="2"/>
  <c r="Y428" i="2"/>
  <c r="Y429" i="2"/>
  <c r="Y430" i="2"/>
  <c r="Y431" i="2"/>
  <c r="Y432" i="2"/>
  <c r="Y433" i="2"/>
  <c r="Y434" i="2"/>
  <c r="Y435" i="2"/>
  <c r="Y436" i="2"/>
  <c r="Y437" i="2"/>
  <c r="Y438" i="2"/>
  <c r="Y439" i="2"/>
  <c r="Y440" i="2"/>
  <c r="Y441" i="2"/>
  <c r="Y442" i="2"/>
  <c r="Y443" i="2"/>
  <c r="Y444" i="2"/>
  <c r="Y445" i="2"/>
  <c r="Y446" i="2"/>
  <c r="Y447" i="2"/>
  <c r="Y448" i="2"/>
  <c r="Y449" i="2"/>
  <c r="Y450" i="2"/>
  <c r="Y451" i="2"/>
  <c r="Y452" i="2"/>
  <c r="Y453" i="2"/>
  <c r="Y454" i="2"/>
  <c r="Y455" i="2"/>
  <c r="Y456" i="2"/>
  <c r="Y457" i="2"/>
  <c r="Y458" i="2"/>
  <c r="Y459" i="2"/>
  <c r="Y460" i="2"/>
  <c r="Y461" i="2"/>
  <c r="Y462" i="2"/>
  <c r="Y463" i="2"/>
  <c r="Y464" i="2"/>
  <c r="Y465" i="2"/>
  <c r="Y466" i="2"/>
  <c r="Y467" i="2"/>
  <c r="Y468" i="2"/>
  <c r="Y469" i="2"/>
  <c r="Y470" i="2"/>
  <c r="Y471" i="2"/>
  <c r="Y472" i="2"/>
  <c r="Y473" i="2"/>
  <c r="Y474" i="2"/>
  <c r="Y475" i="2"/>
  <c r="Y476" i="2"/>
  <c r="Y477" i="2"/>
  <c r="Y478" i="2"/>
  <c r="Y479" i="2"/>
  <c r="Y480" i="2"/>
  <c r="Y481" i="2"/>
  <c r="Y482" i="2"/>
  <c r="Y483" i="2"/>
  <c r="Y484" i="2"/>
  <c r="Y485" i="2"/>
  <c r="Y486" i="2"/>
  <c r="Y487" i="2"/>
  <c r="Y488" i="2"/>
  <c r="Y489" i="2"/>
  <c r="Y490" i="2"/>
  <c r="Y491" i="2"/>
  <c r="Y492" i="2"/>
  <c r="Y493" i="2"/>
  <c r="Y494" i="2"/>
  <c r="Y495" i="2"/>
  <c r="Y496" i="2"/>
  <c r="Y497" i="2"/>
  <c r="Y498" i="2"/>
  <c r="Y499" i="2"/>
  <c r="Y500" i="2"/>
  <c r="Y501" i="2"/>
  <c r="Y502" i="2"/>
  <c r="Y503" i="2"/>
  <c r="Y504" i="2"/>
  <c r="Y505" i="2"/>
  <c r="Y506" i="2"/>
  <c r="Y507" i="2"/>
  <c r="Y508" i="2"/>
  <c r="Y509" i="2"/>
  <c r="Y510" i="2"/>
  <c r="Y511" i="2"/>
  <c r="Y512" i="2"/>
  <c r="Y513" i="2"/>
  <c r="Y514" i="2"/>
  <c r="Y515" i="2"/>
  <c r="Y516" i="2"/>
  <c r="Y517" i="2"/>
  <c r="Y518" i="2"/>
  <c r="Y519" i="2"/>
  <c r="Y520" i="2"/>
  <c r="Y521" i="2"/>
  <c r="Y522" i="2"/>
  <c r="Y523" i="2"/>
  <c r="Y524" i="2"/>
  <c r="Y525" i="2"/>
  <c r="Y526" i="2"/>
  <c r="Y527" i="2"/>
  <c r="Y528" i="2"/>
  <c r="Y529" i="2"/>
  <c r="Y530" i="2"/>
  <c r="Y531" i="2"/>
  <c r="Y532" i="2"/>
  <c r="Y533" i="2"/>
  <c r="Y534" i="2"/>
  <c r="Y535" i="2"/>
  <c r="Y536" i="2"/>
  <c r="Y537" i="2"/>
  <c r="Y538" i="2"/>
  <c r="Y539" i="2"/>
  <c r="Y540" i="2"/>
  <c r="Y541" i="2"/>
  <c r="Y542" i="2"/>
  <c r="Y543" i="2"/>
  <c r="Y544" i="2"/>
  <c r="Y545" i="2"/>
  <c r="Y546" i="2"/>
  <c r="Y547" i="2"/>
  <c r="Y548" i="2"/>
  <c r="Y549" i="2"/>
  <c r="Y550" i="2"/>
  <c r="Y551" i="2"/>
  <c r="Y552" i="2"/>
  <c r="Y553" i="2"/>
  <c r="Y554" i="2"/>
  <c r="Y555" i="2"/>
  <c r="Y556" i="2"/>
  <c r="Y557" i="2"/>
  <c r="Y558" i="2"/>
  <c r="Y559" i="2"/>
  <c r="Y560" i="2"/>
  <c r="Y561" i="2"/>
  <c r="Y562" i="2"/>
  <c r="Y563" i="2"/>
  <c r="Y564" i="2"/>
  <c r="Y565" i="2"/>
  <c r="Y566" i="2"/>
  <c r="Y567" i="2"/>
  <c r="Y568" i="2"/>
  <c r="Y569" i="2"/>
  <c r="Y570" i="2"/>
  <c r="Y571" i="2"/>
  <c r="Y572" i="2"/>
  <c r="Y573" i="2"/>
  <c r="Y574" i="2"/>
  <c r="Y575" i="2"/>
  <c r="Y576" i="2"/>
  <c r="Y577" i="2"/>
  <c r="Y578" i="2"/>
  <c r="Y579" i="2"/>
  <c r="Y580" i="2"/>
  <c r="Y581" i="2"/>
  <c r="Y582" i="2"/>
  <c r="Y583" i="2"/>
  <c r="Y584" i="2"/>
  <c r="Y585" i="2"/>
  <c r="Y586" i="2"/>
  <c r="Y587" i="2"/>
  <c r="Y588" i="2"/>
  <c r="Y589" i="2"/>
  <c r="Y590" i="2"/>
  <c r="Y591" i="2"/>
  <c r="Y592" i="2"/>
  <c r="Y593" i="2"/>
  <c r="Y594" i="2"/>
  <c r="Y595" i="2"/>
  <c r="Y596" i="2"/>
  <c r="Y597" i="2"/>
  <c r="Y598" i="2"/>
  <c r="Y599" i="2"/>
  <c r="Y600" i="2"/>
  <c r="Y601" i="2"/>
  <c r="Y602" i="2"/>
  <c r="Y603" i="2"/>
  <c r="Y604" i="2"/>
  <c r="Y605" i="2"/>
  <c r="Y606" i="2"/>
  <c r="Y607" i="2"/>
  <c r="Y608" i="2"/>
  <c r="Y609" i="2"/>
  <c r="Y610" i="2"/>
  <c r="Y611" i="2"/>
  <c r="Y612" i="2"/>
  <c r="Y613" i="2"/>
  <c r="Y614" i="2"/>
  <c r="Y615" i="2"/>
  <c r="Y616" i="2"/>
  <c r="Y617" i="2"/>
  <c r="Y618" i="2"/>
  <c r="Y619" i="2"/>
  <c r="Y620" i="2"/>
  <c r="Y621" i="2"/>
  <c r="Y622" i="2"/>
  <c r="Y623" i="2"/>
  <c r="Y624" i="2"/>
  <c r="Y625" i="2"/>
  <c r="Y626" i="2"/>
  <c r="Y627" i="2"/>
  <c r="Y628" i="2"/>
  <c r="Y629" i="2"/>
  <c r="Y630" i="2"/>
  <c r="Y631" i="2"/>
  <c r="Y632" i="2"/>
  <c r="Y633" i="2"/>
  <c r="Y634" i="2"/>
  <c r="Y635" i="2"/>
  <c r="Y636" i="2"/>
  <c r="Y637" i="2"/>
  <c r="Y638" i="2"/>
  <c r="Y639" i="2"/>
  <c r="Y640" i="2"/>
  <c r="Y641" i="2"/>
  <c r="Y642" i="2"/>
  <c r="Y643" i="2"/>
  <c r="Y644" i="2"/>
  <c r="Y645" i="2"/>
  <c r="Y646" i="2"/>
  <c r="Y647" i="2"/>
  <c r="Y648" i="2"/>
  <c r="Y649" i="2"/>
  <c r="Y650" i="2"/>
  <c r="Y651" i="2"/>
  <c r="Y652" i="2"/>
  <c r="Y653" i="2"/>
  <c r="Y654" i="2"/>
  <c r="Y655" i="2"/>
  <c r="Y656" i="2"/>
  <c r="Y657" i="2"/>
  <c r="Y658" i="2"/>
  <c r="Y659" i="2"/>
  <c r="Y660" i="2"/>
  <c r="Y661" i="2"/>
  <c r="Y662" i="2"/>
  <c r="Y663" i="2"/>
  <c r="Y664" i="2"/>
  <c r="Y665" i="2"/>
  <c r="Y666" i="2"/>
  <c r="Y667" i="2"/>
  <c r="Y668" i="2"/>
  <c r="Y669" i="2"/>
  <c r="Y670" i="2"/>
  <c r="Y671" i="2"/>
  <c r="Y672" i="2"/>
  <c r="Y673" i="2"/>
  <c r="Y674" i="2"/>
  <c r="Y675" i="2"/>
  <c r="Y676" i="2"/>
  <c r="Y677" i="2"/>
  <c r="Y678" i="2"/>
  <c r="Y679" i="2"/>
  <c r="Y680" i="2"/>
  <c r="Y681" i="2"/>
  <c r="Y682" i="2"/>
  <c r="Y683" i="2"/>
  <c r="Y684" i="2"/>
  <c r="Y685" i="2"/>
  <c r="Y686" i="2"/>
  <c r="Y687" i="2"/>
  <c r="Y688" i="2"/>
  <c r="Y689" i="2"/>
  <c r="Y690" i="2"/>
  <c r="Y691" i="2"/>
  <c r="Y692" i="2"/>
  <c r="Y693" i="2"/>
  <c r="Y694" i="2"/>
  <c r="Y695" i="2"/>
  <c r="Y696" i="2"/>
  <c r="Y697" i="2"/>
  <c r="Y698" i="2"/>
  <c r="Y699" i="2"/>
  <c r="Y700" i="2"/>
  <c r="Y701" i="2"/>
  <c r="Y702" i="2"/>
  <c r="Y703" i="2"/>
  <c r="Y704" i="2"/>
  <c r="Y705" i="2"/>
  <c r="Y706" i="2"/>
  <c r="Y707" i="2"/>
  <c r="Y708" i="2"/>
  <c r="Y709" i="2"/>
  <c r="Y710" i="2"/>
  <c r="Y711" i="2"/>
  <c r="Y712" i="2"/>
  <c r="Y713" i="2"/>
  <c r="Y714" i="2"/>
  <c r="Y715" i="2"/>
  <c r="Y716" i="2"/>
  <c r="Y717" i="2"/>
  <c r="Y718" i="2"/>
  <c r="Y719" i="2"/>
  <c r="Y720" i="2"/>
  <c r="Y721" i="2"/>
  <c r="Y722" i="2"/>
  <c r="Y723" i="2"/>
  <c r="Y724" i="2"/>
  <c r="Y725" i="2"/>
  <c r="Y726" i="2"/>
  <c r="Y727" i="2"/>
  <c r="Y728" i="2"/>
  <c r="Y729" i="2"/>
  <c r="Y730" i="2"/>
  <c r="Y731" i="2"/>
  <c r="Y732" i="2"/>
  <c r="Y733" i="2"/>
  <c r="Y734" i="2"/>
  <c r="Y735" i="2"/>
  <c r="Y736" i="2"/>
  <c r="Y737" i="2"/>
  <c r="Y738" i="2"/>
  <c r="Y739" i="2"/>
  <c r="Y740" i="2"/>
  <c r="Y741" i="2"/>
  <c r="Y742" i="2"/>
  <c r="Y743" i="2"/>
  <c r="Y744" i="2"/>
  <c r="Y745" i="2"/>
  <c r="Y746" i="2"/>
  <c r="Y747" i="2"/>
  <c r="Y748" i="2"/>
  <c r="Y749" i="2"/>
  <c r="Y750" i="2"/>
  <c r="Y751" i="2"/>
  <c r="Y752" i="2"/>
  <c r="Y753" i="2"/>
  <c r="Y754" i="2"/>
  <c r="Y755" i="2"/>
  <c r="Y756" i="2"/>
  <c r="Y757" i="2"/>
  <c r="Y758" i="2"/>
  <c r="Y759" i="2"/>
  <c r="Y760" i="2"/>
  <c r="Y761" i="2"/>
  <c r="Y762" i="2"/>
  <c r="Y763" i="2"/>
  <c r="Y764" i="2"/>
  <c r="Y765" i="2"/>
  <c r="Y766" i="2"/>
  <c r="Y767" i="2"/>
  <c r="Y768" i="2"/>
  <c r="Y769" i="2"/>
  <c r="Y770" i="2"/>
  <c r="Y771" i="2"/>
  <c r="Y772" i="2"/>
  <c r="Y773" i="2"/>
  <c r="Y774" i="2"/>
  <c r="Y775" i="2"/>
  <c r="Y776" i="2"/>
  <c r="Y777" i="2"/>
  <c r="Y778" i="2"/>
  <c r="Y779" i="2"/>
  <c r="Y780" i="2"/>
  <c r="Y781" i="2"/>
  <c r="Y782" i="2"/>
  <c r="Y783" i="2"/>
  <c r="Y784" i="2"/>
  <c r="Y785" i="2"/>
  <c r="Y786" i="2"/>
  <c r="Y787" i="2"/>
  <c r="Y788" i="2"/>
  <c r="Y789" i="2"/>
  <c r="Y790" i="2"/>
  <c r="Y791" i="2"/>
  <c r="Y792" i="2"/>
  <c r="Y793" i="2"/>
  <c r="Y794" i="2"/>
  <c r="Y795" i="2"/>
  <c r="Y796" i="2"/>
  <c r="Y797" i="2"/>
  <c r="Y798" i="2"/>
  <c r="Y799" i="2"/>
  <c r="Y800" i="2"/>
  <c r="Y801" i="2"/>
  <c r="Y802" i="2"/>
  <c r="Y803" i="2"/>
  <c r="Y804" i="2"/>
  <c r="Y805" i="2"/>
  <c r="Y806" i="2"/>
  <c r="Y807" i="2"/>
  <c r="Y808" i="2"/>
  <c r="Y809" i="2"/>
  <c r="Y810" i="2"/>
  <c r="Y811" i="2"/>
  <c r="Y812" i="2"/>
  <c r="Y813" i="2"/>
  <c r="Y814" i="2"/>
  <c r="Y815" i="2"/>
  <c r="Y816" i="2"/>
  <c r="Y817" i="2"/>
  <c r="Y818" i="2"/>
  <c r="Y819" i="2"/>
  <c r="Y820" i="2"/>
  <c r="Y821" i="2"/>
  <c r="Y822" i="2"/>
  <c r="Y823" i="2"/>
  <c r="Y824" i="2"/>
  <c r="Y825" i="2"/>
  <c r="Y826" i="2"/>
  <c r="Y827" i="2"/>
  <c r="Y828" i="2"/>
  <c r="Y829" i="2"/>
  <c r="Y830" i="2"/>
  <c r="Y831" i="2"/>
  <c r="Y832" i="2"/>
  <c r="Y833" i="2"/>
  <c r="Y834" i="2"/>
  <c r="Y835" i="2"/>
  <c r="Y836" i="2"/>
  <c r="Y837" i="2"/>
  <c r="Y838" i="2"/>
  <c r="Y839" i="2"/>
  <c r="Y840" i="2"/>
  <c r="Y841" i="2"/>
  <c r="Y842" i="2"/>
  <c r="Y843" i="2"/>
  <c r="Y844" i="2"/>
  <c r="Y845" i="2"/>
  <c r="Y846" i="2"/>
  <c r="Y847" i="2"/>
  <c r="Y848" i="2"/>
  <c r="Y849" i="2"/>
  <c r="Y850" i="2"/>
  <c r="Y851" i="2"/>
  <c r="Y852" i="2"/>
  <c r="Y853" i="2"/>
  <c r="Y854" i="2"/>
  <c r="Y855" i="2"/>
  <c r="Y856" i="2"/>
  <c r="Y857" i="2"/>
  <c r="Y858" i="2"/>
  <c r="Y859" i="2"/>
  <c r="Y860" i="2"/>
  <c r="Y861" i="2"/>
  <c r="Y862" i="2"/>
  <c r="Y863" i="2"/>
  <c r="Y864" i="2"/>
  <c r="Y865" i="2"/>
  <c r="Y866" i="2"/>
  <c r="Y867" i="2"/>
  <c r="Y868" i="2"/>
  <c r="Y869" i="2"/>
  <c r="Y870" i="2"/>
  <c r="Y871" i="2"/>
  <c r="Y872" i="2"/>
  <c r="Y873" i="2"/>
  <c r="Y874" i="2"/>
  <c r="Y875" i="2"/>
  <c r="Y876" i="2"/>
  <c r="Y877" i="2"/>
  <c r="Y878" i="2"/>
  <c r="Y879" i="2"/>
  <c r="Y880" i="2"/>
  <c r="Y881" i="2"/>
  <c r="Y882" i="2"/>
  <c r="Y883" i="2"/>
  <c r="Y884" i="2"/>
  <c r="Y885" i="2"/>
  <c r="Y886" i="2"/>
  <c r="Y887" i="2"/>
  <c r="Y888" i="2"/>
  <c r="Y889" i="2"/>
  <c r="Y890" i="2"/>
  <c r="Y891" i="2"/>
  <c r="Y892" i="2"/>
  <c r="Y893" i="2"/>
  <c r="Y894" i="2"/>
  <c r="Y895" i="2"/>
  <c r="Y896" i="2"/>
  <c r="Y897" i="2"/>
  <c r="Y898" i="2"/>
  <c r="Y899" i="2"/>
  <c r="Y900" i="2"/>
  <c r="Y901" i="2"/>
  <c r="Y902" i="2"/>
  <c r="Y903" i="2"/>
  <c r="Y904" i="2"/>
  <c r="Y905" i="2"/>
  <c r="Y906" i="2"/>
  <c r="Y907" i="2"/>
  <c r="Y908" i="2"/>
  <c r="Y909" i="2"/>
  <c r="Y910" i="2"/>
  <c r="Y911" i="2"/>
  <c r="Y912" i="2"/>
  <c r="Y913" i="2"/>
  <c r="Y914" i="2"/>
  <c r="Y915" i="2"/>
  <c r="Y916" i="2"/>
  <c r="Y917" i="2"/>
  <c r="Y918" i="2"/>
  <c r="Y919" i="2"/>
  <c r="Y920" i="2"/>
  <c r="Y921" i="2"/>
  <c r="Y922" i="2"/>
  <c r="Y923" i="2"/>
  <c r="Y924" i="2"/>
  <c r="Y925" i="2"/>
  <c r="Y926" i="2"/>
  <c r="Y927" i="2"/>
  <c r="Y928" i="2"/>
  <c r="Y929" i="2"/>
  <c r="Y930" i="2"/>
  <c r="Y931" i="2"/>
  <c r="Y932" i="2"/>
  <c r="Y933" i="2"/>
  <c r="Y934" i="2"/>
  <c r="Y935" i="2"/>
  <c r="Y936" i="2"/>
  <c r="Y937" i="2"/>
  <c r="Y938" i="2"/>
  <c r="Y939" i="2"/>
  <c r="Y940" i="2"/>
  <c r="Y941" i="2"/>
  <c r="Y942" i="2"/>
  <c r="Y943" i="2"/>
  <c r="Y944" i="2"/>
  <c r="Y945" i="2"/>
  <c r="Y946" i="2"/>
  <c r="Y947" i="2"/>
  <c r="Y948" i="2"/>
  <c r="Y949" i="2"/>
  <c r="Y950" i="2"/>
  <c r="Y951" i="2"/>
  <c r="Y952" i="2"/>
  <c r="Y953" i="2"/>
  <c r="Y954" i="2"/>
  <c r="Y955" i="2"/>
  <c r="Y956" i="2"/>
  <c r="Y957" i="2"/>
  <c r="Y958" i="2"/>
  <c r="Y959" i="2"/>
  <c r="Y960" i="2"/>
  <c r="Y961" i="2"/>
  <c r="Y962" i="2"/>
  <c r="Y963" i="2"/>
  <c r="Y964" i="2"/>
  <c r="Y965" i="2"/>
  <c r="Y966" i="2"/>
  <c r="Y967" i="2"/>
  <c r="Y968" i="2"/>
  <c r="Y969" i="2"/>
  <c r="Y970" i="2"/>
  <c r="Y971" i="2"/>
  <c r="Y972" i="2"/>
  <c r="Y973" i="2"/>
  <c r="Y974" i="2"/>
  <c r="Y975" i="2"/>
  <c r="Y976" i="2"/>
  <c r="Y977" i="2"/>
  <c r="Y978" i="2"/>
  <c r="Y979" i="2"/>
  <c r="Y980" i="2"/>
  <c r="Y981" i="2"/>
  <c r="Y982" i="2"/>
  <c r="Y983" i="2"/>
  <c r="Y984" i="2"/>
  <c r="Y985" i="2"/>
  <c r="Y986" i="2"/>
  <c r="Y987" i="2"/>
  <c r="Y988" i="2"/>
  <c r="Y989" i="2"/>
  <c r="Y990" i="2"/>
  <c r="Y991" i="2"/>
  <c r="Y992" i="2"/>
  <c r="Y993" i="2"/>
  <c r="Y994" i="2"/>
  <c r="Y995" i="2"/>
  <c r="Y996" i="2"/>
  <c r="Y997" i="2"/>
  <c r="Y998" i="2"/>
  <c r="Y999" i="2"/>
  <c r="Y1000" i="2"/>
  <c r="Y1001" i="2"/>
  <c r="Y1002" i="2"/>
  <c r="Y1003" i="2"/>
  <c r="Y1004" i="2"/>
  <c r="Y1005" i="2"/>
  <c r="Y5" i="2"/>
  <c r="E4" i="2"/>
  <c r="B27" i="6"/>
  <c r="I56" i="4"/>
  <c r="Z1006" i="2" l="1"/>
  <c r="Z4" i="2" s="1"/>
  <c r="B14" i="6" s="1"/>
  <c r="AA6" i="2"/>
  <c r="AA7" i="2"/>
  <c r="AA8" i="2"/>
  <c r="AA9" i="2"/>
  <c r="AA10" i="2"/>
  <c r="AA11" i="2"/>
  <c r="AA12" i="2"/>
  <c r="AA13" i="2"/>
  <c r="AA14" i="2"/>
  <c r="AA15" i="2"/>
  <c r="AA16" i="2"/>
  <c r="AA17" i="2"/>
  <c r="AA18" i="2"/>
  <c r="AA19" i="2"/>
  <c r="AA20" i="2"/>
  <c r="AA21" i="2"/>
  <c r="AA22" i="2"/>
  <c r="AA23" i="2"/>
  <c r="AA24" i="2"/>
  <c r="AA25" i="2"/>
  <c r="AA26" i="2"/>
  <c r="AA27" i="2"/>
  <c r="AA28" i="2"/>
  <c r="AA29" i="2"/>
  <c r="AA30" i="2"/>
  <c r="AA31" i="2"/>
  <c r="AA32" i="2"/>
  <c r="AA33" i="2"/>
  <c r="AA34" i="2"/>
  <c r="AA35" i="2"/>
  <c r="AA36" i="2"/>
  <c r="AA37" i="2"/>
  <c r="AA38" i="2"/>
  <c r="AA39" i="2"/>
  <c r="AA40" i="2"/>
  <c r="AA41" i="2"/>
  <c r="AA42" i="2"/>
  <c r="AA43" i="2"/>
  <c r="AA44" i="2"/>
  <c r="AA45" i="2"/>
  <c r="AA46" i="2"/>
  <c r="AA47" i="2"/>
  <c r="AA48" i="2"/>
  <c r="AA49" i="2"/>
  <c r="AA50" i="2"/>
  <c r="AA51" i="2"/>
  <c r="AA52" i="2"/>
  <c r="AA53" i="2"/>
  <c r="AA54" i="2"/>
  <c r="AA55" i="2"/>
  <c r="AA56" i="2"/>
  <c r="AA57" i="2"/>
  <c r="AA58" i="2"/>
  <c r="AA59" i="2"/>
  <c r="AA60" i="2"/>
  <c r="AA61" i="2"/>
  <c r="AA62" i="2"/>
  <c r="AA63" i="2"/>
  <c r="AA64" i="2"/>
  <c r="AA65" i="2"/>
  <c r="AA66" i="2"/>
  <c r="AA67" i="2"/>
  <c r="AA68" i="2"/>
  <c r="AA69" i="2"/>
  <c r="AA70" i="2"/>
  <c r="AA71" i="2"/>
  <c r="AA72" i="2"/>
  <c r="AA73" i="2"/>
  <c r="AA74" i="2"/>
  <c r="AA75" i="2"/>
  <c r="AA76" i="2"/>
  <c r="AA77" i="2"/>
  <c r="AA78" i="2"/>
  <c r="AA79" i="2"/>
  <c r="AA80" i="2"/>
  <c r="AA81" i="2"/>
  <c r="AA82" i="2"/>
  <c r="AA83" i="2"/>
  <c r="AA84" i="2"/>
  <c r="AA85" i="2"/>
  <c r="AA86" i="2"/>
  <c r="AA87" i="2"/>
  <c r="AA88" i="2"/>
  <c r="AA89" i="2"/>
  <c r="AA90" i="2"/>
  <c r="AA91" i="2"/>
  <c r="AA92" i="2"/>
  <c r="AA93" i="2"/>
  <c r="AA94" i="2"/>
  <c r="AA95" i="2"/>
  <c r="AA96" i="2"/>
  <c r="AA97" i="2"/>
  <c r="AA98" i="2"/>
  <c r="AA99" i="2"/>
  <c r="AA100" i="2"/>
  <c r="AA101" i="2"/>
  <c r="AA102" i="2"/>
  <c r="AA103" i="2"/>
  <c r="AA104" i="2"/>
  <c r="AA105" i="2"/>
  <c r="AA106" i="2"/>
  <c r="AA107" i="2"/>
  <c r="AA108" i="2"/>
  <c r="AA109" i="2"/>
  <c r="AA110" i="2"/>
  <c r="AA111" i="2"/>
  <c r="AA112" i="2"/>
  <c r="AA113" i="2"/>
  <c r="AA114" i="2"/>
  <c r="AA115" i="2"/>
  <c r="AA116" i="2"/>
  <c r="AA117" i="2"/>
  <c r="AA118" i="2"/>
  <c r="AA119" i="2"/>
  <c r="AA120" i="2"/>
  <c r="AA121" i="2"/>
  <c r="AA122" i="2"/>
  <c r="AA123" i="2"/>
  <c r="AA124" i="2"/>
  <c r="AA125" i="2"/>
  <c r="AA126" i="2"/>
  <c r="AA127" i="2"/>
  <c r="AA128" i="2"/>
  <c r="AA129" i="2"/>
  <c r="AA130" i="2"/>
  <c r="AA131" i="2"/>
  <c r="AA132" i="2"/>
  <c r="AA133" i="2"/>
  <c r="AA134" i="2"/>
  <c r="AA135" i="2"/>
  <c r="AA136" i="2"/>
  <c r="AA137" i="2"/>
  <c r="AA138" i="2"/>
  <c r="AA139" i="2"/>
  <c r="AA140" i="2"/>
  <c r="AA141" i="2"/>
  <c r="AA142" i="2"/>
  <c r="AA143" i="2"/>
  <c r="AA144" i="2"/>
  <c r="AA145" i="2"/>
  <c r="AA146" i="2"/>
  <c r="AA147" i="2"/>
  <c r="AA148" i="2"/>
  <c r="AA149" i="2"/>
  <c r="AA150" i="2"/>
  <c r="AA151" i="2"/>
  <c r="AA152" i="2"/>
  <c r="AA153" i="2"/>
  <c r="AA154" i="2"/>
  <c r="AA155" i="2"/>
  <c r="AA156" i="2"/>
  <c r="AA157" i="2"/>
  <c r="AA158" i="2"/>
  <c r="AA159" i="2"/>
  <c r="AA160" i="2"/>
  <c r="AA161" i="2"/>
  <c r="AA162" i="2"/>
  <c r="AA163" i="2"/>
  <c r="AA164" i="2"/>
  <c r="AA165" i="2"/>
  <c r="AA166" i="2"/>
  <c r="AA167" i="2"/>
  <c r="AA168" i="2"/>
  <c r="AA169" i="2"/>
  <c r="AA170" i="2"/>
  <c r="AA171" i="2"/>
  <c r="AA172" i="2"/>
  <c r="AA173" i="2"/>
  <c r="AA174" i="2"/>
  <c r="AA175" i="2"/>
  <c r="AA176" i="2"/>
  <c r="AA177" i="2"/>
  <c r="AA178" i="2"/>
  <c r="AA179" i="2"/>
  <c r="AA180" i="2"/>
  <c r="AA181" i="2"/>
  <c r="AA182" i="2"/>
  <c r="AA183" i="2"/>
  <c r="AA184" i="2"/>
  <c r="AA185" i="2"/>
  <c r="AA186" i="2"/>
  <c r="AA187" i="2"/>
  <c r="AA188" i="2"/>
  <c r="AA189" i="2"/>
  <c r="AA190" i="2"/>
  <c r="AA191" i="2"/>
  <c r="AA192" i="2"/>
  <c r="AA193" i="2"/>
  <c r="AA194" i="2"/>
  <c r="AA195" i="2"/>
  <c r="AA196" i="2"/>
  <c r="AA197" i="2"/>
  <c r="AA198" i="2"/>
  <c r="AA199" i="2"/>
  <c r="AA200" i="2"/>
  <c r="AA201" i="2"/>
  <c r="AA202" i="2"/>
  <c r="AA203" i="2"/>
  <c r="AA204" i="2"/>
  <c r="AA205" i="2"/>
  <c r="AA206" i="2"/>
  <c r="AA207" i="2"/>
  <c r="AA208" i="2"/>
  <c r="AA209" i="2"/>
  <c r="AA210" i="2"/>
  <c r="AA211" i="2"/>
  <c r="AA212" i="2"/>
  <c r="AA213" i="2"/>
  <c r="AA214" i="2"/>
  <c r="AA215" i="2"/>
  <c r="AA216" i="2"/>
  <c r="AA217" i="2"/>
  <c r="AA218" i="2"/>
  <c r="AA219" i="2"/>
  <c r="AA220" i="2"/>
  <c r="AA221" i="2"/>
  <c r="AA222" i="2"/>
  <c r="AA223" i="2"/>
  <c r="AA224" i="2"/>
  <c r="AA225" i="2"/>
  <c r="AA226" i="2"/>
  <c r="AA227" i="2"/>
  <c r="AA228" i="2"/>
  <c r="AA229" i="2"/>
  <c r="AA230" i="2"/>
  <c r="AA231" i="2"/>
  <c r="AA232" i="2"/>
  <c r="AA233" i="2"/>
  <c r="AA234" i="2"/>
  <c r="AA235" i="2"/>
  <c r="AA236" i="2"/>
  <c r="AA237" i="2"/>
  <c r="AA238" i="2"/>
  <c r="AA239" i="2"/>
  <c r="AA240" i="2"/>
  <c r="AA241" i="2"/>
  <c r="AA242" i="2"/>
  <c r="AA243" i="2"/>
  <c r="AA244" i="2"/>
  <c r="AA245" i="2"/>
  <c r="AA246" i="2"/>
  <c r="AA247" i="2"/>
  <c r="AA248" i="2"/>
  <c r="AA249" i="2"/>
  <c r="AA250" i="2"/>
  <c r="AA251" i="2"/>
  <c r="AA252" i="2"/>
  <c r="AA253" i="2"/>
  <c r="AA254" i="2"/>
  <c r="AA255" i="2"/>
  <c r="AA256" i="2"/>
  <c r="AA257" i="2"/>
  <c r="AA258" i="2"/>
  <c r="AA259" i="2"/>
  <c r="AA260" i="2"/>
  <c r="AA261" i="2"/>
  <c r="AA262" i="2"/>
  <c r="AA263" i="2"/>
  <c r="AA264" i="2"/>
  <c r="AA265" i="2"/>
  <c r="AA266" i="2"/>
  <c r="AA267" i="2"/>
  <c r="AA268" i="2"/>
  <c r="AA269" i="2"/>
  <c r="AA270" i="2"/>
  <c r="AA271" i="2"/>
  <c r="AA272" i="2"/>
  <c r="AA273" i="2"/>
  <c r="AA274" i="2"/>
  <c r="AA275" i="2"/>
  <c r="AA276" i="2"/>
  <c r="AA277" i="2"/>
  <c r="AA278" i="2"/>
  <c r="AA279" i="2"/>
  <c r="AA280" i="2"/>
  <c r="AA281" i="2"/>
  <c r="AA282" i="2"/>
  <c r="AA283" i="2"/>
  <c r="AA284" i="2"/>
  <c r="AA285" i="2"/>
  <c r="AA286" i="2"/>
  <c r="AA287" i="2"/>
  <c r="AA288" i="2"/>
  <c r="AA289" i="2"/>
  <c r="AA290" i="2"/>
  <c r="AA291" i="2"/>
  <c r="AA292" i="2"/>
  <c r="AA293" i="2"/>
  <c r="AA294" i="2"/>
  <c r="AA295" i="2"/>
  <c r="AA296" i="2"/>
  <c r="AA297" i="2"/>
  <c r="AA298" i="2"/>
  <c r="AA299" i="2"/>
  <c r="AA300" i="2"/>
  <c r="AA301" i="2"/>
  <c r="AA302" i="2"/>
  <c r="AA303" i="2"/>
  <c r="AA304" i="2"/>
  <c r="AA305" i="2"/>
  <c r="AA306" i="2"/>
  <c r="AA307" i="2"/>
  <c r="AA308" i="2"/>
  <c r="AA309" i="2"/>
  <c r="AA310" i="2"/>
  <c r="AA311" i="2"/>
  <c r="AA312" i="2"/>
  <c r="AA313" i="2"/>
  <c r="AA314" i="2"/>
  <c r="AA315" i="2"/>
  <c r="AA316" i="2"/>
  <c r="AA317" i="2"/>
  <c r="AA318" i="2"/>
  <c r="AA319" i="2"/>
  <c r="AA320" i="2"/>
  <c r="AA321" i="2"/>
  <c r="AA322" i="2"/>
  <c r="AA323" i="2"/>
  <c r="AA324" i="2"/>
  <c r="AA325" i="2"/>
  <c r="AA326" i="2"/>
  <c r="AA327" i="2"/>
  <c r="AA328" i="2"/>
  <c r="AA329" i="2"/>
  <c r="AA330" i="2"/>
  <c r="AA331" i="2"/>
  <c r="AA332" i="2"/>
  <c r="AA333" i="2"/>
  <c r="AA334" i="2"/>
  <c r="AA335" i="2"/>
  <c r="AA336" i="2"/>
  <c r="AA337" i="2"/>
  <c r="AA338" i="2"/>
  <c r="AA339" i="2"/>
  <c r="AA340" i="2"/>
  <c r="AA341" i="2"/>
  <c r="AA342" i="2"/>
  <c r="AA343" i="2"/>
  <c r="AA344" i="2"/>
  <c r="AA345" i="2"/>
  <c r="AA346" i="2"/>
  <c r="AA347" i="2"/>
  <c r="AA348" i="2"/>
  <c r="AA349" i="2"/>
  <c r="AA350" i="2"/>
  <c r="AA351" i="2"/>
  <c r="AA352" i="2"/>
  <c r="AA353" i="2"/>
  <c r="AA354" i="2"/>
  <c r="AA355" i="2"/>
  <c r="AA356" i="2"/>
  <c r="AA357" i="2"/>
  <c r="AA358" i="2"/>
  <c r="AA359" i="2"/>
  <c r="AA360" i="2"/>
  <c r="AA361" i="2"/>
  <c r="AA362" i="2"/>
  <c r="AA363" i="2"/>
  <c r="AA364" i="2"/>
  <c r="AA365" i="2"/>
  <c r="AA366" i="2"/>
  <c r="AA367" i="2"/>
  <c r="AA368" i="2"/>
  <c r="AA369" i="2"/>
  <c r="AA370" i="2"/>
  <c r="AA371" i="2"/>
  <c r="AA372" i="2"/>
  <c r="AA373" i="2"/>
  <c r="AA374" i="2"/>
  <c r="AA375" i="2"/>
  <c r="AA376" i="2"/>
  <c r="AA377" i="2"/>
  <c r="AA378" i="2"/>
  <c r="AA379" i="2"/>
  <c r="AA380" i="2"/>
  <c r="AA381" i="2"/>
  <c r="AA382" i="2"/>
  <c r="AA383" i="2"/>
  <c r="AA384" i="2"/>
  <c r="AA385" i="2"/>
  <c r="AA386" i="2"/>
  <c r="AA387" i="2"/>
  <c r="AA388" i="2"/>
  <c r="AA389" i="2"/>
  <c r="AA390" i="2"/>
  <c r="AA391" i="2"/>
  <c r="AA392" i="2"/>
  <c r="AA393" i="2"/>
  <c r="AA394" i="2"/>
  <c r="AA395" i="2"/>
  <c r="AA396" i="2"/>
  <c r="AA397" i="2"/>
  <c r="AA398" i="2"/>
  <c r="AA399" i="2"/>
  <c r="AA400" i="2"/>
  <c r="AA401" i="2"/>
  <c r="AA402" i="2"/>
  <c r="AA403" i="2"/>
  <c r="AA404" i="2"/>
  <c r="AA405" i="2"/>
  <c r="AA406" i="2"/>
  <c r="AA407" i="2"/>
  <c r="AA408" i="2"/>
  <c r="AA409" i="2"/>
  <c r="AA410" i="2"/>
  <c r="AA411" i="2"/>
  <c r="AA412" i="2"/>
  <c r="AA413" i="2"/>
  <c r="AA414" i="2"/>
  <c r="AA415" i="2"/>
  <c r="AA416" i="2"/>
  <c r="AA417" i="2"/>
  <c r="AA418" i="2"/>
  <c r="AA419" i="2"/>
  <c r="AA420" i="2"/>
  <c r="AA421" i="2"/>
  <c r="AA422" i="2"/>
  <c r="AA423" i="2"/>
  <c r="AA424" i="2"/>
  <c r="AA425" i="2"/>
  <c r="AA426" i="2"/>
  <c r="AA427" i="2"/>
  <c r="AA428" i="2"/>
  <c r="AA429" i="2"/>
  <c r="AA430" i="2"/>
  <c r="AA431" i="2"/>
  <c r="AA432" i="2"/>
  <c r="AA433" i="2"/>
  <c r="AA434" i="2"/>
  <c r="AA435" i="2"/>
  <c r="AA436" i="2"/>
  <c r="AA437" i="2"/>
  <c r="AA438" i="2"/>
  <c r="AA439" i="2"/>
  <c r="AA440" i="2"/>
  <c r="AA441" i="2"/>
  <c r="AA442" i="2"/>
  <c r="AA443" i="2"/>
  <c r="AA444" i="2"/>
  <c r="AA445" i="2"/>
  <c r="AA446" i="2"/>
  <c r="AA447" i="2"/>
  <c r="AA448" i="2"/>
  <c r="AA449" i="2"/>
  <c r="AA450" i="2"/>
  <c r="AA451" i="2"/>
  <c r="AA452" i="2"/>
  <c r="AA453" i="2"/>
  <c r="AA454" i="2"/>
  <c r="AA455" i="2"/>
  <c r="AA456" i="2"/>
  <c r="AA457" i="2"/>
  <c r="AA458" i="2"/>
  <c r="AA459" i="2"/>
  <c r="AA460" i="2"/>
  <c r="AA461" i="2"/>
  <c r="AA462" i="2"/>
  <c r="AA463" i="2"/>
  <c r="AA464" i="2"/>
  <c r="AA465" i="2"/>
  <c r="AA466" i="2"/>
  <c r="AA467" i="2"/>
  <c r="AA468" i="2"/>
  <c r="AA469" i="2"/>
  <c r="AA470" i="2"/>
  <c r="AA471" i="2"/>
  <c r="AA472" i="2"/>
  <c r="AA473" i="2"/>
  <c r="AA474" i="2"/>
  <c r="AA475" i="2"/>
  <c r="AA476" i="2"/>
  <c r="AA477" i="2"/>
  <c r="AA478" i="2"/>
  <c r="AA479" i="2"/>
  <c r="AA480" i="2"/>
  <c r="AA481" i="2"/>
  <c r="AA482" i="2"/>
  <c r="AA483" i="2"/>
  <c r="AA484" i="2"/>
  <c r="AA485" i="2"/>
  <c r="AA486" i="2"/>
  <c r="AA487" i="2"/>
  <c r="AA488" i="2"/>
  <c r="AA489" i="2"/>
  <c r="AA490" i="2"/>
  <c r="AA491" i="2"/>
  <c r="AA492" i="2"/>
  <c r="AA493" i="2"/>
  <c r="AA494" i="2"/>
  <c r="AA495" i="2"/>
  <c r="AA496" i="2"/>
  <c r="AA497" i="2"/>
  <c r="AA498" i="2"/>
  <c r="AA499" i="2"/>
  <c r="AA500" i="2"/>
  <c r="AA501" i="2"/>
  <c r="AA502" i="2"/>
  <c r="AA503" i="2"/>
  <c r="AA504" i="2"/>
  <c r="AA505" i="2"/>
  <c r="AA506" i="2"/>
  <c r="AA507" i="2"/>
  <c r="AA508" i="2"/>
  <c r="AA509" i="2"/>
  <c r="AA510" i="2"/>
  <c r="AA511" i="2"/>
  <c r="AA512" i="2"/>
  <c r="AA513" i="2"/>
  <c r="AA514" i="2"/>
  <c r="AA515" i="2"/>
  <c r="AA516" i="2"/>
  <c r="AA517" i="2"/>
  <c r="AA518" i="2"/>
  <c r="AA519" i="2"/>
  <c r="AA520" i="2"/>
  <c r="AA521" i="2"/>
  <c r="AA522" i="2"/>
  <c r="AA523" i="2"/>
  <c r="AA524" i="2"/>
  <c r="AA525" i="2"/>
  <c r="AA526" i="2"/>
  <c r="AA527" i="2"/>
  <c r="AA528" i="2"/>
  <c r="AA529" i="2"/>
  <c r="AA530" i="2"/>
  <c r="AA531" i="2"/>
  <c r="AA532" i="2"/>
  <c r="AA533" i="2"/>
  <c r="AA534" i="2"/>
  <c r="AA535" i="2"/>
  <c r="AA536" i="2"/>
  <c r="AA537" i="2"/>
  <c r="AA538" i="2"/>
  <c r="AA539" i="2"/>
  <c r="AA540" i="2"/>
  <c r="AA541" i="2"/>
  <c r="AA542" i="2"/>
  <c r="AA543" i="2"/>
  <c r="AA544" i="2"/>
  <c r="AA545" i="2"/>
  <c r="AA546" i="2"/>
  <c r="AA547" i="2"/>
  <c r="AA548" i="2"/>
  <c r="AA549" i="2"/>
  <c r="AA550" i="2"/>
  <c r="AA551" i="2"/>
  <c r="AA552" i="2"/>
  <c r="AA553" i="2"/>
  <c r="AA554" i="2"/>
  <c r="AA555" i="2"/>
  <c r="AA556" i="2"/>
  <c r="AA557" i="2"/>
  <c r="AA558" i="2"/>
  <c r="AA559" i="2"/>
  <c r="AA560" i="2"/>
  <c r="AA561" i="2"/>
  <c r="AA562" i="2"/>
  <c r="AA563" i="2"/>
  <c r="AA564" i="2"/>
  <c r="AA565" i="2"/>
  <c r="AA566" i="2"/>
  <c r="AA567" i="2"/>
  <c r="AA568" i="2"/>
  <c r="AA569" i="2"/>
  <c r="AA570" i="2"/>
  <c r="AA571" i="2"/>
  <c r="AA572" i="2"/>
  <c r="AA573" i="2"/>
  <c r="AA574" i="2"/>
  <c r="AA575" i="2"/>
  <c r="AA576" i="2"/>
  <c r="AA577" i="2"/>
  <c r="AA578" i="2"/>
  <c r="AA579" i="2"/>
  <c r="AA580" i="2"/>
  <c r="AA581" i="2"/>
  <c r="AA582" i="2"/>
  <c r="AA583" i="2"/>
  <c r="AA584" i="2"/>
  <c r="AA585" i="2"/>
  <c r="AA586" i="2"/>
  <c r="AA587" i="2"/>
  <c r="AA588" i="2"/>
  <c r="AA589" i="2"/>
  <c r="AA590" i="2"/>
  <c r="AA591" i="2"/>
  <c r="AA592" i="2"/>
  <c r="AA593" i="2"/>
  <c r="AA594" i="2"/>
  <c r="AA595" i="2"/>
  <c r="AA596" i="2"/>
  <c r="AA597" i="2"/>
  <c r="AA598" i="2"/>
  <c r="AA599" i="2"/>
  <c r="AA600" i="2"/>
  <c r="AA601" i="2"/>
  <c r="AA602" i="2"/>
  <c r="AA603" i="2"/>
  <c r="AA604" i="2"/>
  <c r="AA605" i="2"/>
  <c r="AA606" i="2"/>
  <c r="AA607" i="2"/>
  <c r="AA608" i="2"/>
  <c r="AA609" i="2"/>
  <c r="AA610" i="2"/>
  <c r="AA611" i="2"/>
  <c r="AA612" i="2"/>
  <c r="AA613" i="2"/>
  <c r="AA614" i="2"/>
  <c r="AA615" i="2"/>
  <c r="AA616" i="2"/>
  <c r="AA617" i="2"/>
  <c r="AA618" i="2"/>
  <c r="AA619" i="2"/>
  <c r="AA620" i="2"/>
  <c r="AA621" i="2"/>
  <c r="AA622" i="2"/>
  <c r="AA623" i="2"/>
  <c r="AA624" i="2"/>
  <c r="AA625" i="2"/>
  <c r="AA626" i="2"/>
  <c r="AA627" i="2"/>
  <c r="AA628" i="2"/>
  <c r="AA629" i="2"/>
  <c r="AA630" i="2"/>
  <c r="AA631" i="2"/>
  <c r="AA632" i="2"/>
  <c r="AA633" i="2"/>
  <c r="AA634" i="2"/>
  <c r="AA635" i="2"/>
  <c r="AA636" i="2"/>
  <c r="AA637" i="2"/>
  <c r="AA638" i="2"/>
  <c r="AA639" i="2"/>
  <c r="AA640" i="2"/>
  <c r="AA641" i="2"/>
  <c r="AA642" i="2"/>
  <c r="AA643" i="2"/>
  <c r="AA644" i="2"/>
  <c r="AA645" i="2"/>
  <c r="AA646" i="2"/>
  <c r="AA647" i="2"/>
  <c r="AA648" i="2"/>
  <c r="AA649" i="2"/>
  <c r="AA650" i="2"/>
  <c r="AA651" i="2"/>
  <c r="AA652" i="2"/>
  <c r="AA653" i="2"/>
  <c r="AA654" i="2"/>
  <c r="AA655" i="2"/>
  <c r="AA656" i="2"/>
  <c r="AA657" i="2"/>
  <c r="AA658" i="2"/>
  <c r="AA659" i="2"/>
  <c r="AA660" i="2"/>
  <c r="AA661" i="2"/>
  <c r="AA662" i="2"/>
  <c r="AA663" i="2"/>
  <c r="AA664" i="2"/>
  <c r="AA665" i="2"/>
  <c r="AA666" i="2"/>
  <c r="AA667" i="2"/>
  <c r="AA668" i="2"/>
  <c r="AA669" i="2"/>
  <c r="AA670" i="2"/>
  <c r="AA671" i="2"/>
  <c r="AA672" i="2"/>
  <c r="AA673" i="2"/>
  <c r="AA674" i="2"/>
  <c r="AA675" i="2"/>
  <c r="AA676" i="2"/>
  <c r="AA677" i="2"/>
  <c r="AA678" i="2"/>
  <c r="AA679" i="2"/>
  <c r="AA680" i="2"/>
  <c r="AA681" i="2"/>
  <c r="AA682" i="2"/>
  <c r="AA683" i="2"/>
  <c r="AA684" i="2"/>
  <c r="AA685" i="2"/>
  <c r="AA686" i="2"/>
  <c r="AA687" i="2"/>
  <c r="AA688" i="2"/>
  <c r="AA689" i="2"/>
  <c r="AA690" i="2"/>
  <c r="AA691" i="2"/>
  <c r="AA692" i="2"/>
  <c r="AA693" i="2"/>
  <c r="AA694" i="2"/>
  <c r="AA695" i="2"/>
  <c r="AA696" i="2"/>
  <c r="AA697" i="2"/>
  <c r="AA698" i="2"/>
  <c r="AA699" i="2"/>
  <c r="AA700" i="2"/>
  <c r="AA701" i="2"/>
  <c r="AA702" i="2"/>
  <c r="AA703" i="2"/>
  <c r="AA704" i="2"/>
  <c r="AA705" i="2"/>
  <c r="AA706" i="2"/>
  <c r="AA707" i="2"/>
  <c r="AA708" i="2"/>
  <c r="AA709" i="2"/>
  <c r="AA710" i="2"/>
  <c r="AA711" i="2"/>
  <c r="AA712" i="2"/>
  <c r="AA713" i="2"/>
  <c r="AA714" i="2"/>
  <c r="AA715" i="2"/>
  <c r="AA716" i="2"/>
  <c r="AA717" i="2"/>
  <c r="AA718" i="2"/>
  <c r="AA719" i="2"/>
  <c r="AA720" i="2"/>
  <c r="AA721" i="2"/>
  <c r="AA722" i="2"/>
  <c r="AA723" i="2"/>
  <c r="AA724" i="2"/>
  <c r="AA725" i="2"/>
  <c r="AA726" i="2"/>
  <c r="AA727" i="2"/>
  <c r="AA728" i="2"/>
  <c r="AA729" i="2"/>
  <c r="AA730" i="2"/>
  <c r="AA731" i="2"/>
  <c r="AA732" i="2"/>
  <c r="AA733" i="2"/>
  <c r="AA734" i="2"/>
  <c r="AA735" i="2"/>
  <c r="AA736" i="2"/>
  <c r="AA737" i="2"/>
  <c r="AA738" i="2"/>
  <c r="AA739" i="2"/>
  <c r="AA740" i="2"/>
  <c r="AA741" i="2"/>
  <c r="AA742" i="2"/>
  <c r="AA743" i="2"/>
  <c r="AA744" i="2"/>
  <c r="AA745" i="2"/>
  <c r="AA746" i="2"/>
  <c r="AA747" i="2"/>
  <c r="AA748" i="2"/>
  <c r="AA749" i="2"/>
  <c r="AA750" i="2"/>
  <c r="AA751" i="2"/>
  <c r="AA752" i="2"/>
  <c r="AA753" i="2"/>
  <c r="AA754" i="2"/>
  <c r="AA755" i="2"/>
  <c r="AA756" i="2"/>
  <c r="AA757" i="2"/>
  <c r="AA758" i="2"/>
  <c r="AA759" i="2"/>
  <c r="AA760" i="2"/>
  <c r="AA761" i="2"/>
  <c r="AA762" i="2"/>
  <c r="AA763" i="2"/>
  <c r="AA764" i="2"/>
  <c r="AA765" i="2"/>
  <c r="AA766" i="2"/>
  <c r="AA767" i="2"/>
  <c r="AA768" i="2"/>
  <c r="AA769" i="2"/>
  <c r="AA770" i="2"/>
  <c r="AA771" i="2"/>
  <c r="AA772" i="2"/>
  <c r="AA773" i="2"/>
  <c r="AA774" i="2"/>
  <c r="AA775" i="2"/>
  <c r="AA776" i="2"/>
  <c r="AA777" i="2"/>
  <c r="AA778" i="2"/>
  <c r="AA779" i="2"/>
  <c r="AA780" i="2"/>
  <c r="AA781" i="2"/>
  <c r="AA782" i="2"/>
  <c r="AA783" i="2"/>
  <c r="AA784" i="2"/>
  <c r="AA785" i="2"/>
  <c r="AA786" i="2"/>
  <c r="AA787" i="2"/>
  <c r="AA788" i="2"/>
  <c r="AA789" i="2"/>
  <c r="AA790" i="2"/>
  <c r="AA791" i="2"/>
  <c r="AA792" i="2"/>
  <c r="AA793" i="2"/>
  <c r="AA794" i="2"/>
  <c r="AA795" i="2"/>
  <c r="AA796" i="2"/>
  <c r="AA797" i="2"/>
  <c r="AA798" i="2"/>
  <c r="AA799" i="2"/>
  <c r="AA800" i="2"/>
  <c r="AA801" i="2"/>
  <c r="AA802" i="2"/>
  <c r="AA803" i="2"/>
  <c r="AA804" i="2"/>
  <c r="AA805" i="2"/>
  <c r="AA806" i="2"/>
  <c r="AA807" i="2"/>
  <c r="AA808" i="2"/>
  <c r="AA809" i="2"/>
  <c r="AA810" i="2"/>
  <c r="AA811" i="2"/>
  <c r="AA812" i="2"/>
  <c r="AA813" i="2"/>
  <c r="AA814" i="2"/>
  <c r="AA815" i="2"/>
  <c r="AA816" i="2"/>
  <c r="AA817" i="2"/>
  <c r="AA818" i="2"/>
  <c r="AA819" i="2"/>
  <c r="AA820" i="2"/>
  <c r="AA821" i="2"/>
  <c r="AA822" i="2"/>
  <c r="AA823" i="2"/>
  <c r="AA824" i="2"/>
  <c r="AA825" i="2"/>
  <c r="AA826" i="2"/>
  <c r="AA827" i="2"/>
  <c r="AA828" i="2"/>
  <c r="AA829" i="2"/>
  <c r="AA830" i="2"/>
  <c r="AA831" i="2"/>
  <c r="AA832" i="2"/>
  <c r="AA833" i="2"/>
  <c r="AA834" i="2"/>
  <c r="AA835" i="2"/>
  <c r="AA836" i="2"/>
  <c r="AA837" i="2"/>
  <c r="AA838" i="2"/>
  <c r="AA839" i="2"/>
  <c r="AA840" i="2"/>
  <c r="AA841" i="2"/>
  <c r="AA842" i="2"/>
  <c r="AA843" i="2"/>
  <c r="AA844" i="2"/>
  <c r="AA845" i="2"/>
  <c r="AA846" i="2"/>
  <c r="AA847" i="2"/>
  <c r="AA848" i="2"/>
  <c r="AA849" i="2"/>
  <c r="AA850" i="2"/>
  <c r="AA851" i="2"/>
  <c r="AA852" i="2"/>
  <c r="AA853" i="2"/>
  <c r="AA854" i="2"/>
  <c r="AA855" i="2"/>
  <c r="AA856" i="2"/>
  <c r="AA857" i="2"/>
  <c r="AA858" i="2"/>
  <c r="AA859" i="2"/>
  <c r="AA860" i="2"/>
  <c r="AA861" i="2"/>
  <c r="AA862" i="2"/>
  <c r="AA863" i="2"/>
  <c r="AA864" i="2"/>
  <c r="AA865" i="2"/>
  <c r="AA866" i="2"/>
  <c r="AA867" i="2"/>
  <c r="AA868" i="2"/>
  <c r="AA869" i="2"/>
  <c r="AA870" i="2"/>
  <c r="AA871" i="2"/>
  <c r="AA872" i="2"/>
  <c r="AA873" i="2"/>
  <c r="AA874" i="2"/>
  <c r="AA875" i="2"/>
  <c r="AA876" i="2"/>
  <c r="AA877" i="2"/>
  <c r="AA878" i="2"/>
  <c r="AA879" i="2"/>
  <c r="AA880" i="2"/>
  <c r="AA881" i="2"/>
  <c r="AA882" i="2"/>
  <c r="AA883" i="2"/>
  <c r="AA884" i="2"/>
  <c r="AA885" i="2"/>
  <c r="AA886" i="2"/>
  <c r="AA887" i="2"/>
  <c r="AA888" i="2"/>
  <c r="AA889" i="2"/>
  <c r="AA890" i="2"/>
  <c r="AA891" i="2"/>
  <c r="AA892" i="2"/>
  <c r="AA893" i="2"/>
  <c r="AA894" i="2"/>
  <c r="AA895" i="2"/>
  <c r="AA896" i="2"/>
  <c r="AA897" i="2"/>
  <c r="AA898" i="2"/>
  <c r="AA899" i="2"/>
  <c r="AA900" i="2"/>
  <c r="AA901" i="2"/>
  <c r="AA902" i="2"/>
  <c r="AA903" i="2"/>
  <c r="AA904" i="2"/>
  <c r="AA905" i="2"/>
  <c r="AA906" i="2"/>
  <c r="AA907" i="2"/>
  <c r="AA908" i="2"/>
  <c r="AA909" i="2"/>
  <c r="AA910" i="2"/>
  <c r="AA911" i="2"/>
  <c r="AA912" i="2"/>
  <c r="AA913" i="2"/>
  <c r="AA914" i="2"/>
  <c r="AA915" i="2"/>
  <c r="AA916" i="2"/>
  <c r="AA917" i="2"/>
  <c r="AA918" i="2"/>
  <c r="AA919" i="2"/>
  <c r="AA920" i="2"/>
  <c r="AA921" i="2"/>
  <c r="AA922" i="2"/>
  <c r="AA923" i="2"/>
  <c r="AA924" i="2"/>
  <c r="AA925" i="2"/>
  <c r="AA926" i="2"/>
  <c r="AA927" i="2"/>
  <c r="AA928" i="2"/>
  <c r="AA929" i="2"/>
  <c r="AA930" i="2"/>
  <c r="AA931" i="2"/>
  <c r="AA932" i="2"/>
  <c r="AA933" i="2"/>
  <c r="AA934" i="2"/>
  <c r="AA935" i="2"/>
  <c r="AA936" i="2"/>
  <c r="AA937" i="2"/>
  <c r="AA938" i="2"/>
  <c r="AA939" i="2"/>
  <c r="AA940" i="2"/>
  <c r="AA941" i="2"/>
  <c r="AA942" i="2"/>
  <c r="AA943" i="2"/>
  <c r="AA944" i="2"/>
  <c r="AA945" i="2"/>
  <c r="AA946" i="2"/>
  <c r="AA947" i="2"/>
  <c r="AA948" i="2"/>
  <c r="AA949" i="2"/>
  <c r="AA950" i="2"/>
  <c r="AA951" i="2"/>
  <c r="AA952" i="2"/>
  <c r="AA953" i="2"/>
  <c r="AA954" i="2"/>
  <c r="AA955" i="2"/>
  <c r="AA956" i="2"/>
  <c r="AA957" i="2"/>
  <c r="AA958" i="2"/>
  <c r="AA959" i="2"/>
  <c r="AA960" i="2"/>
  <c r="AA961" i="2"/>
  <c r="AA962" i="2"/>
  <c r="AA963" i="2"/>
  <c r="AA964" i="2"/>
  <c r="AA965" i="2"/>
  <c r="AA966" i="2"/>
  <c r="AA967" i="2"/>
  <c r="AA968" i="2"/>
  <c r="AA969" i="2"/>
  <c r="AA970" i="2"/>
  <c r="AA971" i="2"/>
  <c r="AA972" i="2"/>
  <c r="AA973" i="2"/>
  <c r="AA974" i="2"/>
  <c r="AA975" i="2"/>
  <c r="AA976" i="2"/>
  <c r="AA977" i="2"/>
  <c r="AA978" i="2"/>
  <c r="AA979" i="2"/>
  <c r="AA980" i="2"/>
  <c r="AA981" i="2"/>
  <c r="AA982" i="2"/>
  <c r="AA983" i="2"/>
  <c r="AA984" i="2"/>
  <c r="AA985" i="2"/>
  <c r="AA986" i="2"/>
  <c r="AA987" i="2"/>
  <c r="AA988" i="2"/>
  <c r="AA989" i="2"/>
  <c r="AA990" i="2"/>
  <c r="AA991" i="2"/>
  <c r="AA992" i="2"/>
  <c r="AA993" i="2"/>
  <c r="AA994" i="2"/>
  <c r="AA995" i="2"/>
  <c r="AA996" i="2"/>
  <c r="AA997" i="2"/>
  <c r="AA998" i="2"/>
  <c r="AA999" i="2"/>
  <c r="AA1000" i="2"/>
  <c r="AA1001" i="2"/>
  <c r="AA1002" i="2"/>
  <c r="AA1003" i="2"/>
  <c r="AA1004" i="2"/>
  <c r="AA1005" i="2"/>
  <c r="AA5" i="2"/>
  <c r="AA1006" i="2" l="1"/>
  <c r="AA4" i="2" s="1"/>
  <c r="B16" i="6" s="1"/>
  <c r="W6" i="2"/>
  <c r="X6" i="2"/>
  <c r="W7" i="2"/>
  <c r="X7" i="2"/>
  <c r="W8" i="2"/>
  <c r="X8" i="2"/>
  <c r="W9" i="2"/>
  <c r="X9" i="2"/>
  <c r="W10" i="2"/>
  <c r="X10" i="2"/>
  <c r="W11" i="2"/>
  <c r="X11" i="2"/>
  <c r="W12" i="2"/>
  <c r="X12" i="2"/>
  <c r="W13" i="2"/>
  <c r="X13" i="2"/>
  <c r="W14" i="2"/>
  <c r="X14" i="2"/>
  <c r="W15" i="2"/>
  <c r="X15" i="2"/>
  <c r="W16" i="2"/>
  <c r="X16" i="2"/>
  <c r="W17" i="2"/>
  <c r="X17" i="2"/>
  <c r="W18" i="2"/>
  <c r="X18" i="2"/>
  <c r="W19" i="2"/>
  <c r="X19" i="2"/>
  <c r="W20" i="2"/>
  <c r="X20" i="2"/>
  <c r="W21" i="2"/>
  <c r="X21" i="2"/>
  <c r="W22" i="2"/>
  <c r="X22" i="2"/>
  <c r="W23" i="2"/>
  <c r="X23" i="2"/>
  <c r="W24" i="2"/>
  <c r="X24" i="2"/>
  <c r="W25" i="2"/>
  <c r="X25" i="2"/>
  <c r="W26" i="2"/>
  <c r="X26" i="2"/>
  <c r="W27" i="2"/>
  <c r="X27" i="2"/>
  <c r="W28" i="2"/>
  <c r="X28" i="2"/>
  <c r="W29" i="2"/>
  <c r="X29" i="2"/>
  <c r="W30" i="2"/>
  <c r="X30" i="2"/>
  <c r="W31" i="2"/>
  <c r="X31" i="2"/>
  <c r="W32" i="2"/>
  <c r="X32" i="2"/>
  <c r="W33" i="2"/>
  <c r="X33" i="2"/>
  <c r="W34" i="2"/>
  <c r="X34" i="2"/>
  <c r="W35" i="2"/>
  <c r="X35" i="2"/>
  <c r="W36" i="2"/>
  <c r="X36" i="2"/>
  <c r="W37" i="2"/>
  <c r="X37" i="2"/>
  <c r="W38" i="2"/>
  <c r="X38" i="2"/>
  <c r="W39" i="2"/>
  <c r="X39" i="2"/>
  <c r="W40" i="2"/>
  <c r="X40" i="2"/>
  <c r="W41" i="2"/>
  <c r="X41" i="2"/>
  <c r="W42" i="2"/>
  <c r="X42" i="2"/>
  <c r="W43" i="2"/>
  <c r="X43" i="2"/>
  <c r="W44" i="2"/>
  <c r="X44" i="2"/>
  <c r="W45" i="2"/>
  <c r="X45" i="2"/>
  <c r="W46" i="2"/>
  <c r="X46" i="2"/>
  <c r="W47" i="2"/>
  <c r="X47" i="2"/>
  <c r="W48" i="2"/>
  <c r="X48" i="2"/>
  <c r="W49" i="2"/>
  <c r="X49" i="2"/>
  <c r="W50" i="2"/>
  <c r="X50" i="2"/>
  <c r="W51" i="2"/>
  <c r="X51" i="2"/>
  <c r="W52" i="2"/>
  <c r="X52" i="2"/>
  <c r="W53" i="2"/>
  <c r="X53" i="2"/>
  <c r="W54" i="2"/>
  <c r="X54" i="2"/>
  <c r="W55" i="2"/>
  <c r="X55" i="2"/>
  <c r="W56" i="2"/>
  <c r="X56" i="2"/>
  <c r="W57" i="2"/>
  <c r="X57" i="2"/>
  <c r="W58" i="2"/>
  <c r="X58" i="2"/>
  <c r="W59" i="2"/>
  <c r="X59" i="2"/>
  <c r="W60" i="2"/>
  <c r="X60" i="2"/>
  <c r="W61" i="2"/>
  <c r="X61" i="2"/>
  <c r="W62" i="2"/>
  <c r="X62" i="2"/>
  <c r="W63" i="2"/>
  <c r="X63" i="2"/>
  <c r="W64" i="2"/>
  <c r="X64" i="2"/>
  <c r="W65" i="2"/>
  <c r="X65" i="2"/>
  <c r="W66" i="2"/>
  <c r="X66" i="2"/>
  <c r="W67" i="2"/>
  <c r="X67" i="2"/>
  <c r="W68" i="2"/>
  <c r="X68" i="2"/>
  <c r="W69" i="2"/>
  <c r="X69" i="2"/>
  <c r="W70" i="2"/>
  <c r="X70" i="2"/>
  <c r="W71" i="2"/>
  <c r="X71" i="2"/>
  <c r="W72" i="2"/>
  <c r="X72" i="2"/>
  <c r="W73" i="2"/>
  <c r="X73" i="2"/>
  <c r="W74" i="2"/>
  <c r="X74" i="2"/>
  <c r="W75" i="2"/>
  <c r="X75" i="2"/>
  <c r="W76" i="2"/>
  <c r="X76" i="2"/>
  <c r="W77" i="2"/>
  <c r="X77" i="2"/>
  <c r="W78" i="2"/>
  <c r="X78" i="2"/>
  <c r="W79" i="2"/>
  <c r="X79" i="2"/>
  <c r="W80" i="2"/>
  <c r="X80" i="2"/>
  <c r="W81" i="2"/>
  <c r="X81" i="2"/>
  <c r="W82" i="2"/>
  <c r="X82" i="2"/>
  <c r="W83" i="2"/>
  <c r="X83" i="2"/>
  <c r="W84" i="2"/>
  <c r="X84" i="2"/>
  <c r="W85" i="2"/>
  <c r="X85" i="2"/>
  <c r="W86" i="2"/>
  <c r="X86" i="2"/>
  <c r="W87" i="2"/>
  <c r="X87" i="2"/>
  <c r="W88" i="2"/>
  <c r="X88" i="2"/>
  <c r="W89" i="2"/>
  <c r="X89" i="2"/>
  <c r="W90" i="2"/>
  <c r="X90" i="2"/>
  <c r="W91" i="2"/>
  <c r="X91" i="2"/>
  <c r="W92" i="2"/>
  <c r="X92" i="2"/>
  <c r="W93" i="2"/>
  <c r="X93" i="2"/>
  <c r="W94" i="2"/>
  <c r="X94" i="2"/>
  <c r="W95" i="2"/>
  <c r="X95" i="2"/>
  <c r="W96" i="2"/>
  <c r="X96" i="2"/>
  <c r="W97" i="2"/>
  <c r="X97" i="2"/>
  <c r="W98" i="2"/>
  <c r="X98" i="2"/>
  <c r="W99" i="2"/>
  <c r="X99" i="2"/>
  <c r="W100" i="2"/>
  <c r="X100" i="2"/>
  <c r="W101" i="2"/>
  <c r="X101" i="2"/>
  <c r="W102" i="2"/>
  <c r="X102" i="2"/>
  <c r="W103" i="2"/>
  <c r="X103" i="2"/>
  <c r="W104" i="2"/>
  <c r="X104" i="2"/>
  <c r="W105" i="2"/>
  <c r="X105" i="2"/>
  <c r="W106" i="2"/>
  <c r="X106" i="2"/>
  <c r="W107" i="2"/>
  <c r="X107" i="2"/>
  <c r="W108" i="2"/>
  <c r="X108" i="2"/>
  <c r="W109" i="2"/>
  <c r="X109" i="2"/>
  <c r="W110" i="2"/>
  <c r="X110" i="2"/>
  <c r="W111" i="2"/>
  <c r="X111" i="2"/>
  <c r="W112" i="2"/>
  <c r="X112" i="2"/>
  <c r="W113" i="2"/>
  <c r="X113" i="2"/>
  <c r="W114" i="2"/>
  <c r="X114" i="2"/>
  <c r="W115" i="2"/>
  <c r="X115" i="2"/>
  <c r="W116" i="2"/>
  <c r="X116" i="2"/>
  <c r="W117" i="2"/>
  <c r="X117" i="2"/>
  <c r="W118" i="2"/>
  <c r="X118" i="2"/>
  <c r="W119" i="2"/>
  <c r="X119" i="2"/>
  <c r="W120" i="2"/>
  <c r="X120" i="2"/>
  <c r="W121" i="2"/>
  <c r="X121" i="2"/>
  <c r="W122" i="2"/>
  <c r="X122" i="2"/>
  <c r="W123" i="2"/>
  <c r="X123" i="2"/>
  <c r="W124" i="2"/>
  <c r="X124" i="2"/>
  <c r="W125" i="2"/>
  <c r="X125" i="2"/>
  <c r="W126" i="2"/>
  <c r="X126" i="2"/>
  <c r="W127" i="2"/>
  <c r="X127" i="2"/>
  <c r="W128" i="2"/>
  <c r="X128" i="2"/>
  <c r="W129" i="2"/>
  <c r="X129" i="2"/>
  <c r="W130" i="2"/>
  <c r="X130" i="2"/>
  <c r="W131" i="2"/>
  <c r="X131" i="2"/>
  <c r="W132" i="2"/>
  <c r="X132" i="2"/>
  <c r="W133" i="2"/>
  <c r="X133" i="2"/>
  <c r="W134" i="2"/>
  <c r="X134" i="2"/>
  <c r="W135" i="2"/>
  <c r="X135" i="2"/>
  <c r="W136" i="2"/>
  <c r="X136" i="2"/>
  <c r="W137" i="2"/>
  <c r="X137" i="2"/>
  <c r="W138" i="2"/>
  <c r="X138" i="2"/>
  <c r="W139" i="2"/>
  <c r="X139" i="2"/>
  <c r="W140" i="2"/>
  <c r="X140" i="2"/>
  <c r="W141" i="2"/>
  <c r="X141" i="2"/>
  <c r="W142" i="2"/>
  <c r="X142" i="2"/>
  <c r="W143" i="2"/>
  <c r="X143" i="2"/>
  <c r="W144" i="2"/>
  <c r="X144" i="2"/>
  <c r="W145" i="2"/>
  <c r="X145" i="2"/>
  <c r="W146" i="2"/>
  <c r="X146" i="2"/>
  <c r="W147" i="2"/>
  <c r="X147" i="2"/>
  <c r="W148" i="2"/>
  <c r="X148" i="2"/>
  <c r="W149" i="2"/>
  <c r="X149" i="2"/>
  <c r="W150" i="2"/>
  <c r="X150" i="2"/>
  <c r="W151" i="2"/>
  <c r="X151" i="2"/>
  <c r="W152" i="2"/>
  <c r="X152" i="2"/>
  <c r="W153" i="2"/>
  <c r="X153" i="2"/>
  <c r="W154" i="2"/>
  <c r="X154" i="2"/>
  <c r="W155" i="2"/>
  <c r="X155" i="2"/>
  <c r="W156" i="2"/>
  <c r="X156" i="2"/>
  <c r="W157" i="2"/>
  <c r="X157" i="2"/>
  <c r="W158" i="2"/>
  <c r="X158" i="2"/>
  <c r="W159" i="2"/>
  <c r="X159" i="2"/>
  <c r="W160" i="2"/>
  <c r="X160" i="2"/>
  <c r="W161" i="2"/>
  <c r="X161" i="2"/>
  <c r="W162" i="2"/>
  <c r="X162" i="2"/>
  <c r="W163" i="2"/>
  <c r="X163" i="2"/>
  <c r="W164" i="2"/>
  <c r="X164" i="2"/>
  <c r="W165" i="2"/>
  <c r="X165" i="2"/>
  <c r="W166" i="2"/>
  <c r="X166" i="2"/>
  <c r="W167" i="2"/>
  <c r="X167" i="2"/>
  <c r="W168" i="2"/>
  <c r="X168" i="2"/>
  <c r="W169" i="2"/>
  <c r="X169" i="2"/>
  <c r="W170" i="2"/>
  <c r="X170" i="2"/>
  <c r="W171" i="2"/>
  <c r="X171" i="2"/>
  <c r="W172" i="2"/>
  <c r="X172" i="2"/>
  <c r="W173" i="2"/>
  <c r="X173" i="2"/>
  <c r="W174" i="2"/>
  <c r="X174" i="2"/>
  <c r="W175" i="2"/>
  <c r="X175" i="2"/>
  <c r="W176" i="2"/>
  <c r="X176" i="2"/>
  <c r="W177" i="2"/>
  <c r="X177" i="2"/>
  <c r="W178" i="2"/>
  <c r="X178" i="2"/>
  <c r="W179" i="2"/>
  <c r="X179" i="2"/>
  <c r="W180" i="2"/>
  <c r="X180" i="2"/>
  <c r="W181" i="2"/>
  <c r="X181" i="2"/>
  <c r="W182" i="2"/>
  <c r="X182" i="2"/>
  <c r="W183" i="2"/>
  <c r="X183" i="2"/>
  <c r="W184" i="2"/>
  <c r="X184" i="2"/>
  <c r="W185" i="2"/>
  <c r="X185" i="2"/>
  <c r="W186" i="2"/>
  <c r="X186" i="2"/>
  <c r="W187" i="2"/>
  <c r="X187" i="2"/>
  <c r="W188" i="2"/>
  <c r="X188" i="2"/>
  <c r="W189" i="2"/>
  <c r="X189" i="2"/>
  <c r="W190" i="2"/>
  <c r="X190" i="2"/>
  <c r="W191" i="2"/>
  <c r="X191" i="2"/>
  <c r="W192" i="2"/>
  <c r="X192" i="2"/>
  <c r="W193" i="2"/>
  <c r="X193" i="2"/>
  <c r="W194" i="2"/>
  <c r="X194" i="2"/>
  <c r="W195" i="2"/>
  <c r="X195" i="2"/>
  <c r="W196" i="2"/>
  <c r="X196" i="2"/>
  <c r="W197" i="2"/>
  <c r="X197" i="2"/>
  <c r="W198" i="2"/>
  <c r="X198" i="2"/>
  <c r="W199" i="2"/>
  <c r="X199" i="2"/>
  <c r="W200" i="2"/>
  <c r="X200" i="2"/>
  <c r="W201" i="2"/>
  <c r="X201" i="2"/>
  <c r="W202" i="2"/>
  <c r="X202" i="2"/>
  <c r="W203" i="2"/>
  <c r="X203" i="2"/>
  <c r="W204" i="2"/>
  <c r="X204" i="2"/>
  <c r="W205" i="2"/>
  <c r="X205" i="2"/>
  <c r="W206" i="2"/>
  <c r="X206" i="2"/>
  <c r="W207" i="2"/>
  <c r="X207" i="2"/>
  <c r="W208" i="2"/>
  <c r="X208" i="2"/>
  <c r="W209" i="2"/>
  <c r="X209" i="2"/>
  <c r="W210" i="2"/>
  <c r="X210" i="2"/>
  <c r="W211" i="2"/>
  <c r="X211" i="2"/>
  <c r="W212" i="2"/>
  <c r="X212" i="2"/>
  <c r="W213" i="2"/>
  <c r="X213" i="2"/>
  <c r="W214" i="2"/>
  <c r="X214" i="2"/>
  <c r="W215" i="2"/>
  <c r="X215" i="2"/>
  <c r="W216" i="2"/>
  <c r="X216" i="2"/>
  <c r="W217" i="2"/>
  <c r="X217" i="2"/>
  <c r="W218" i="2"/>
  <c r="X218" i="2"/>
  <c r="W219" i="2"/>
  <c r="X219" i="2"/>
  <c r="W220" i="2"/>
  <c r="X220" i="2"/>
  <c r="W221" i="2"/>
  <c r="X221" i="2"/>
  <c r="W222" i="2"/>
  <c r="X222" i="2"/>
  <c r="W223" i="2"/>
  <c r="X223" i="2"/>
  <c r="W224" i="2"/>
  <c r="X224" i="2"/>
  <c r="W225" i="2"/>
  <c r="X225" i="2"/>
  <c r="W226" i="2"/>
  <c r="X226" i="2"/>
  <c r="W227" i="2"/>
  <c r="X227" i="2"/>
  <c r="W228" i="2"/>
  <c r="X228" i="2"/>
  <c r="W229" i="2"/>
  <c r="X229" i="2"/>
  <c r="W230" i="2"/>
  <c r="X230" i="2"/>
  <c r="W231" i="2"/>
  <c r="X231" i="2"/>
  <c r="W232" i="2"/>
  <c r="X232" i="2"/>
  <c r="W233" i="2"/>
  <c r="X233" i="2"/>
  <c r="W234" i="2"/>
  <c r="X234" i="2"/>
  <c r="W235" i="2"/>
  <c r="X235" i="2"/>
  <c r="W236" i="2"/>
  <c r="X236" i="2"/>
  <c r="W237" i="2"/>
  <c r="X237" i="2"/>
  <c r="W238" i="2"/>
  <c r="X238" i="2"/>
  <c r="W239" i="2"/>
  <c r="X239" i="2"/>
  <c r="W240" i="2"/>
  <c r="X240" i="2"/>
  <c r="W241" i="2"/>
  <c r="X241" i="2"/>
  <c r="W242" i="2"/>
  <c r="X242" i="2"/>
  <c r="W243" i="2"/>
  <c r="X243" i="2"/>
  <c r="W244" i="2"/>
  <c r="X244" i="2"/>
  <c r="W245" i="2"/>
  <c r="X245" i="2"/>
  <c r="W246" i="2"/>
  <c r="X246" i="2"/>
  <c r="W247" i="2"/>
  <c r="X247" i="2"/>
  <c r="W248" i="2"/>
  <c r="X248" i="2"/>
  <c r="W249" i="2"/>
  <c r="X249" i="2"/>
  <c r="W250" i="2"/>
  <c r="X250" i="2"/>
  <c r="W251" i="2"/>
  <c r="X251" i="2"/>
  <c r="W252" i="2"/>
  <c r="X252" i="2"/>
  <c r="W253" i="2"/>
  <c r="X253" i="2"/>
  <c r="W254" i="2"/>
  <c r="X254" i="2"/>
  <c r="W255" i="2"/>
  <c r="X255" i="2"/>
  <c r="W256" i="2"/>
  <c r="X256" i="2"/>
  <c r="W257" i="2"/>
  <c r="X257" i="2"/>
  <c r="W258" i="2"/>
  <c r="X258" i="2"/>
  <c r="W259" i="2"/>
  <c r="X259" i="2"/>
  <c r="W260" i="2"/>
  <c r="X260" i="2"/>
  <c r="W261" i="2"/>
  <c r="X261" i="2"/>
  <c r="W262" i="2"/>
  <c r="X262" i="2"/>
  <c r="W263" i="2"/>
  <c r="X263" i="2"/>
  <c r="W264" i="2"/>
  <c r="X264" i="2"/>
  <c r="W265" i="2"/>
  <c r="X265" i="2"/>
  <c r="W266" i="2"/>
  <c r="X266" i="2"/>
  <c r="W267" i="2"/>
  <c r="X267" i="2"/>
  <c r="W268" i="2"/>
  <c r="X268" i="2"/>
  <c r="W269" i="2"/>
  <c r="X269" i="2"/>
  <c r="W270" i="2"/>
  <c r="X270" i="2"/>
  <c r="W271" i="2"/>
  <c r="X271" i="2"/>
  <c r="W272" i="2"/>
  <c r="X272" i="2"/>
  <c r="W273" i="2"/>
  <c r="X273" i="2"/>
  <c r="W274" i="2"/>
  <c r="X274" i="2"/>
  <c r="W275" i="2"/>
  <c r="X275" i="2"/>
  <c r="W276" i="2"/>
  <c r="X276" i="2"/>
  <c r="W277" i="2"/>
  <c r="X277" i="2"/>
  <c r="W278" i="2"/>
  <c r="X278" i="2"/>
  <c r="W279" i="2"/>
  <c r="X279" i="2"/>
  <c r="W280" i="2"/>
  <c r="X280" i="2"/>
  <c r="W281" i="2"/>
  <c r="X281" i="2"/>
  <c r="W282" i="2"/>
  <c r="X282" i="2"/>
  <c r="W283" i="2"/>
  <c r="X283" i="2"/>
  <c r="W284" i="2"/>
  <c r="X284" i="2"/>
  <c r="W285" i="2"/>
  <c r="X285" i="2"/>
  <c r="W286" i="2"/>
  <c r="X286" i="2"/>
  <c r="W287" i="2"/>
  <c r="X287" i="2"/>
  <c r="W288" i="2"/>
  <c r="X288" i="2"/>
  <c r="W289" i="2"/>
  <c r="X289" i="2"/>
  <c r="W290" i="2"/>
  <c r="X290" i="2"/>
  <c r="W291" i="2"/>
  <c r="X291" i="2"/>
  <c r="W292" i="2"/>
  <c r="X292" i="2"/>
  <c r="W293" i="2"/>
  <c r="X293" i="2"/>
  <c r="W294" i="2"/>
  <c r="X294" i="2"/>
  <c r="W295" i="2"/>
  <c r="X295" i="2"/>
  <c r="W296" i="2"/>
  <c r="X296" i="2"/>
  <c r="W297" i="2"/>
  <c r="X297" i="2"/>
  <c r="W298" i="2"/>
  <c r="X298" i="2"/>
  <c r="W299" i="2"/>
  <c r="X299" i="2"/>
  <c r="W300" i="2"/>
  <c r="X300" i="2"/>
  <c r="W301" i="2"/>
  <c r="X301" i="2"/>
  <c r="W302" i="2"/>
  <c r="X302" i="2"/>
  <c r="W303" i="2"/>
  <c r="X303" i="2"/>
  <c r="W304" i="2"/>
  <c r="X304" i="2"/>
  <c r="W305" i="2"/>
  <c r="X305" i="2"/>
  <c r="W306" i="2"/>
  <c r="X306" i="2"/>
  <c r="W307" i="2"/>
  <c r="X307" i="2"/>
  <c r="W308" i="2"/>
  <c r="X308" i="2"/>
  <c r="W309" i="2"/>
  <c r="X309" i="2"/>
  <c r="W310" i="2"/>
  <c r="X310" i="2"/>
  <c r="W311" i="2"/>
  <c r="X311" i="2"/>
  <c r="W312" i="2"/>
  <c r="X312" i="2"/>
  <c r="W313" i="2"/>
  <c r="X313" i="2"/>
  <c r="W314" i="2"/>
  <c r="X314" i="2"/>
  <c r="W315" i="2"/>
  <c r="X315" i="2"/>
  <c r="W316" i="2"/>
  <c r="X316" i="2"/>
  <c r="W317" i="2"/>
  <c r="X317" i="2"/>
  <c r="W318" i="2"/>
  <c r="X318" i="2"/>
  <c r="W319" i="2"/>
  <c r="X319" i="2"/>
  <c r="W320" i="2"/>
  <c r="X320" i="2"/>
  <c r="W321" i="2"/>
  <c r="X321" i="2"/>
  <c r="W322" i="2"/>
  <c r="X322" i="2"/>
  <c r="W323" i="2"/>
  <c r="X323" i="2"/>
  <c r="W324" i="2"/>
  <c r="X324" i="2"/>
  <c r="W325" i="2"/>
  <c r="X325" i="2"/>
  <c r="W326" i="2"/>
  <c r="X326" i="2"/>
  <c r="W327" i="2"/>
  <c r="X327" i="2"/>
  <c r="W328" i="2"/>
  <c r="X328" i="2"/>
  <c r="W329" i="2"/>
  <c r="X329" i="2"/>
  <c r="W330" i="2"/>
  <c r="X330" i="2"/>
  <c r="W331" i="2"/>
  <c r="X331" i="2"/>
  <c r="W332" i="2"/>
  <c r="X332" i="2"/>
  <c r="W333" i="2"/>
  <c r="X333" i="2"/>
  <c r="W334" i="2"/>
  <c r="X334" i="2"/>
  <c r="W335" i="2"/>
  <c r="X335" i="2"/>
  <c r="W336" i="2"/>
  <c r="X336" i="2"/>
  <c r="W337" i="2"/>
  <c r="X337" i="2"/>
  <c r="W338" i="2"/>
  <c r="X338" i="2"/>
  <c r="W339" i="2"/>
  <c r="X339" i="2"/>
  <c r="W340" i="2"/>
  <c r="X340" i="2"/>
  <c r="W341" i="2"/>
  <c r="X341" i="2"/>
  <c r="W342" i="2"/>
  <c r="X342" i="2"/>
  <c r="W343" i="2"/>
  <c r="X343" i="2"/>
  <c r="W344" i="2"/>
  <c r="X344" i="2"/>
  <c r="W345" i="2"/>
  <c r="X345" i="2"/>
  <c r="W346" i="2"/>
  <c r="X346" i="2"/>
  <c r="W347" i="2"/>
  <c r="X347" i="2"/>
  <c r="W348" i="2"/>
  <c r="X348" i="2"/>
  <c r="W349" i="2"/>
  <c r="X349" i="2"/>
  <c r="W350" i="2"/>
  <c r="X350" i="2"/>
  <c r="W351" i="2"/>
  <c r="X351" i="2"/>
  <c r="W352" i="2"/>
  <c r="X352" i="2"/>
  <c r="W353" i="2"/>
  <c r="X353" i="2"/>
  <c r="W354" i="2"/>
  <c r="X354" i="2"/>
  <c r="W355" i="2"/>
  <c r="X355" i="2"/>
  <c r="W356" i="2"/>
  <c r="X356" i="2"/>
  <c r="W357" i="2"/>
  <c r="X357" i="2"/>
  <c r="W358" i="2"/>
  <c r="X358" i="2"/>
  <c r="W359" i="2"/>
  <c r="X359" i="2"/>
  <c r="W360" i="2"/>
  <c r="X360" i="2"/>
  <c r="W361" i="2"/>
  <c r="X361" i="2"/>
  <c r="W362" i="2"/>
  <c r="X362" i="2"/>
  <c r="W363" i="2"/>
  <c r="X363" i="2"/>
  <c r="W364" i="2"/>
  <c r="X364" i="2"/>
  <c r="W365" i="2"/>
  <c r="X365" i="2"/>
  <c r="W366" i="2"/>
  <c r="X366" i="2"/>
  <c r="W367" i="2"/>
  <c r="X367" i="2"/>
  <c r="W368" i="2"/>
  <c r="X368" i="2"/>
  <c r="W369" i="2"/>
  <c r="X369" i="2"/>
  <c r="W370" i="2"/>
  <c r="X370" i="2"/>
  <c r="W371" i="2"/>
  <c r="X371" i="2"/>
  <c r="W372" i="2"/>
  <c r="X372" i="2"/>
  <c r="W373" i="2"/>
  <c r="X373" i="2"/>
  <c r="W374" i="2"/>
  <c r="X374" i="2"/>
  <c r="W375" i="2"/>
  <c r="X375" i="2"/>
  <c r="W376" i="2"/>
  <c r="X376" i="2"/>
  <c r="W377" i="2"/>
  <c r="X377" i="2"/>
  <c r="W378" i="2"/>
  <c r="X378" i="2"/>
  <c r="W379" i="2"/>
  <c r="X379" i="2"/>
  <c r="W380" i="2"/>
  <c r="X380" i="2"/>
  <c r="W381" i="2"/>
  <c r="X381" i="2"/>
  <c r="W382" i="2"/>
  <c r="X382" i="2"/>
  <c r="W383" i="2"/>
  <c r="X383" i="2"/>
  <c r="W384" i="2"/>
  <c r="X384" i="2"/>
  <c r="W385" i="2"/>
  <c r="X385" i="2"/>
  <c r="W386" i="2"/>
  <c r="X386" i="2"/>
  <c r="W387" i="2"/>
  <c r="X387" i="2"/>
  <c r="W388" i="2"/>
  <c r="X388" i="2"/>
  <c r="W389" i="2"/>
  <c r="X389" i="2"/>
  <c r="W390" i="2"/>
  <c r="X390" i="2"/>
  <c r="W391" i="2"/>
  <c r="X391" i="2"/>
  <c r="W392" i="2"/>
  <c r="X392" i="2"/>
  <c r="W393" i="2"/>
  <c r="X393" i="2"/>
  <c r="W394" i="2"/>
  <c r="X394" i="2"/>
  <c r="W395" i="2"/>
  <c r="X395" i="2"/>
  <c r="W396" i="2"/>
  <c r="X396" i="2"/>
  <c r="W397" i="2"/>
  <c r="X397" i="2"/>
  <c r="W398" i="2"/>
  <c r="X398" i="2"/>
  <c r="W399" i="2"/>
  <c r="X399" i="2"/>
  <c r="W400" i="2"/>
  <c r="X400" i="2"/>
  <c r="W401" i="2"/>
  <c r="X401" i="2"/>
  <c r="W402" i="2"/>
  <c r="X402" i="2"/>
  <c r="W403" i="2"/>
  <c r="X403" i="2"/>
  <c r="W404" i="2"/>
  <c r="X404" i="2"/>
  <c r="W405" i="2"/>
  <c r="X405" i="2"/>
  <c r="W406" i="2"/>
  <c r="X406" i="2"/>
  <c r="W407" i="2"/>
  <c r="X407" i="2"/>
  <c r="W408" i="2"/>
  <c r="X408" i="2"/>
  <c r="W409" i="2"/>
  <c r="X409" i="2"/>
  <c r="W410" i="2"/>
  <c r="X410" i="2"/>
  <c r="W411" i="2"/>
  <c r="X411" i="2"/>
  <c r="W412" i="2"/>
  <c r="X412" i="2"/>
  <c r="W413" i="2"/>
  <c r="X413" i="2"/>
  <c r="W414" i="2"/>
  <c r="X414" i="2"/>
  <c r="W415" i="2"/>
  <c r="X415" i="2"/>
  <c r="W416" i="2"/>
  <c r="X416" i="2"/>
  <c r="W417" i="2"/>
  <c r="X417" i="2"/>
  <c r="W418" i="2"/>
  <c r="X418" i="2"/>
  <c r="W419" i="2"/>
  <c r="X419" i="2"/>
  <c r="W420" i="2"/>
  <c r="X420" i="2"/>
  <c r="W421" i="2"/>
  <c r="X421" i="2"/>
  <c r="W422" i="2"/>
  <c r="X422" i="2"/>
  <c r="W423" i="2"/>
  <c r="X423" i="2"/>
  <c r="W424" i="2"/>
  <c r="X424" i="2"/>
  <c r="W425" i="2"/>
  <c r="X425" i="2"/>
  <c r="W426" i="2"/>
  <c r="X426" i="2"/>
  <c r="W427" i="2"/>
  <c r="X427" i="2"/>
  <c r="W428" i="2"/>
  <c r="X428" i="2"/>
  <c r="W429" i="2"/>
  <c r="X429" i="2"/>
  <c r="W430" i="2"/>
  <c r="X430" i="2"/>
  <c r="W431" i="2"/>
  <c r="X431" i="2"/>
  <c r="W432" i="2"/>
  <c r="X432" i="2"/>
  <c r="W433" i="2"/>
  <c r="X433" i="2"/>
  <c r="W434" i="2"/>
  <c r="X434" i="2"/>
  <c r="W435" i="2"/>
  <c r="X435" i="2"/>
  <c r="W436" i="2"/>
  <c r="X436" i="2"/>
  <c r="W437" i="2"/>
  <c r="X437" i="2"/>
  <c r="W438" i="2"/>
  <c r="X438" i="2"/>
  <c r="W439" i="2"/>
  <c r="X439" i="2"/>
  <c r="W440" i="2"/>
  <c r="X440" i="2"/>
  <c r="W441" i="2"/>
  <c r="X441" i="2"/>
  <c r="W442" i="2"/>
  <c r="X442" i="2"/>
  <c r="W443" i="2"/>
  <c r="X443" i="2"/>
  <c r="W444" i="2"/>
  <c r="X444" i="2"/>
  <c r="W445" i="2"/>
  <c r="X445" i="2"/>
  <c r="W446" i="2"/>
  <c r="X446" i="2"/>
  <c r="W447" i="2"/>
  <c r="X447" i="2"/>
  <c r="W448" i="2"/>
  <c r="X448" i="2"/>
  <c r="W449" i="2"/>
  <c r="X449" i="2"/>
  <c r="W450" i="2"/>
  <c r="X450" i="2"/>
  <c r="W451" i="2"/>
  <c r="X451" i="2"/>
  <c r="W452" i="2"/>
  <c r="X452" i="2"/>
  <c r="W453" i="2"/>
  <c r="X453" i="2"/>
  <c r="W454" i="2"/>
  <c r="X454" i="2"/>
  <c r="W455" i="2"/>
  <c r="X455" i="2"/>
  <c r="W456" i="2"/>
  <c r="X456" i="2"/>
  <c r="W457" i="2"/>
  <c r="X457" i="2"/>
  <c r="W458" i="2"/>
  <c r="X458" i="2"/>
  <c r="W459" i="2"/>
  <c r="X459" i="2"/>
  <c r="W460" i="2"/>
  <c r="X460" i="2"/>
  <c r="W461" i="2"/>
  <c r="X461" i="2"/>
  <c r="W462" i="2"/>
  <c r="X462" i="2"/>
  <c r="W463" i="2"/>
  <c r="X463" i="2"/>
  <c r="W464" i="2"/>
  <c r="X464" i="2"/>
  <c r="W465" i="2"/>
  <c r="X465" i="2"/>
  <c r="W466" i="2"/>
  <c r="X466" i="2"/>
  <c r="W467" i="2"/>
  <c r="X467" i="2"/>
  <c r="W468" i="2"/>
  <c r="X468" i="2"/>
  <c r="W469" i="2"/>
  <c r="X469" i="2"/>
  <c r="W470" i="2"/>
  <c r="X470" i="2"/>
  <c r="W471" i="2"/>
  <c r="X471" i="2"/>
  <c r="W472" i="2"/>
  <c r="X472" i="2"/>
  <c r="W473" i="2"/>
  <c r="X473" i="2"/>
  <c r="W474" i="2"/>
  <c r="X474" i="2"/>
  <c r="W475" i="2"/>
  <c r="X475" i="2"/>
  <c r="W476" i="2"/>
  <c r="X476" i="2"/>
  <c r="W477" i="2"/>
  <c r="X477" i="2"/>
  <c r="W478" i="2"/>
  <c r="X478" i="2"/>
  <c r="W479" i="2"/>
  <c r="X479" i="2"/>
  <c r="W480" i="2"/>
  <c r="X480" i="2"/>
  <c r="W481" i="2"/>
  <c r="X481" i="2"/>
  <c r="W482" i="2"/>
  <c r="X482" i="2"/>
  <c r="W483" i="2"/>
  <c r="X483" i="2"/>
  <c r="W484" i="2"/>
  <c r="X484" i="2"/>
  <c r="W485" i="2"/>
  <c r="X485" i="2"/>
  <c r="W486" i="2"/>
  <c r="X486" i="2"/>
  <c r="W487" i="2"/>
  <c r="X487" i="2"/>
  <c r="W488" i="2"/>
  <c r="X488" i="2"/>
  <c r="W489" i="2"/>
  <c r="X489" i="2"/>
  <c r="W490" i="2"/>
  <c r="X490" i="2"/>
  <c r="W491" i="2"/>
  <c r="X491" i="2"/>
  <c r="W492" i="2"/>
  <c r="X492" i="2"/>
  <c r="W493" i="2"/>
  <c r="X493" i="2"/>
  <c r="W494" i="2"/>
  <c r="X494" i="2"/>
  <c r="W495" i="2"/>
  <c r="X495" i="2"/>
  <c r="W496" i="2"/>
  <c r="X496" i="2"/>
  <c r="W497" i="2"/>
  <c r="X497" i="2"/>
  <c r="W498" i="2"/>
  <c r="X498" i="2"/>
  <c r="W499" i="2"/>
  <c r="X499" i="2"/>
  <c r="W500" i="2"/>
  <c r="X500" i="2"/>
  <c r="W501" i="2"/>
  <c r="X501" i="2"/>
  <c r="W502" i="2"/>
  <c r="X502" i="2"/>
  <c r="W503" i="2"/>
  <c r="X503" i="2"/>
  <c r="W504" i="2"/>
  <c r="X504" i="2"/>
  <c r="W505" i="2"/>
  <c r="X505" i="2"/>
  <c r="W506" i="2"/>
  <c r="X506" i="2"/>
  <c r="W507" i="2"/>
  <c r="X507" i="2"/>
  <c r="W508" i="2"/>
  <c r="X508" i="2"/>
  <c r="W509" i="2"/>
  <c r="X509" i="2"/>
  <c r="W510" i="2"/>
  <c r="X510" i="2"/>
  <c r="W511" i="2"/>
  <c r="X511" i="2"/>
  <c r="W512" i="2"/>
  <c r="X512" i="2"/>
  <c r="W513" i="2"/>
  <c r="X513" i="2"/>
  <c r="W514" i="2"/>
  <c r="X514" i="2"/>
  <c r="W515" i="2"/>
  <c r="X515" i="2"/>
  <c r="W516" i="2"/>
  <c r="X516" i="2"/>
  <c r="W517" i="2"/>
  <c r="X517" i="2"/>
  <c r="W518" i="2"/>
  <c r="X518" i="2"/>
  <c r="W519" i="2"/>
  <c r="X519" i="2"/>
  <c r="W520" i="2"/>
  <c r="X520" i="2"/>
  <c r="W521" i="2"/>
  <c r="X521" i="2"/>
  <c r="W522" i="2"/>
  <c r="X522" i="2"/>
  <c r="W523" i="2"/>
  <c r="X523" i="2"/>
  <c r="W524" i="2"/>
  <c r="X524" i="2"/>
  <c r="W525" i="2"/>
  <c r="X525" i="2"/>
  <c r="W526" i="2"/>
  <c r="X526" i="2"/>
  <c r="W527" i="2"/>
  <c r="X527" i="2"/>
  <c r="W528" i="2"/>
  <c r="X528" i="2"/>
  <c r="W529" i="2"/>
  <c r="X529" i="2"/>
  <c r="W530" i="2"/>
  <c r="X530" i="2"/>
  <c r="W531" i="2"/>
  <c r="X531" i="2"/>
  <c r="W532" i="2"/>
  <c r="X532" i="2"/>
  <c r="W533" i="2"/>
  <c r="X533" i="2"/>
  <c r="W534" i="2"/>
  <c r="X534" i="2"/>
  <c r="W535" i="2"/>
  <c r="X535" i="2"/>
  <c r="W536" i="2"/>
  <c r="X536" i="2"/>
  <c r="W537" i="2"/>
  <c r="X537" i="2"/>
  <c r="W538" i="2"/>
  <c r="X538" i="2"/>
  <c r="W539" i="2"/>
  <c r="X539" i="2"/>
  <c r="W540" i="2"/>
  <c r="X540" i="2"/>
  <c r="W541" i="2"/>
  <c r="X541" i="2"/>
  <c r="W542" i="2"/>
  <c r="X542" i="2"/>
  <c r="W543" i="2"/>
  <c r="X543" i="2"/>
  <c r="W544" i="2"/>
  <c r="X544" i="2"/>
  <c r="W545" i="2"/>
  <c r="X545" i="2"/>
  <c r="W546" i="2"/>
  <c r="X546" i="2"/>
  <c r="W547" i="2"/>
  <c r="X547" i="2"/>
  <c r="W548" i="2"/>
  <c r="X548" i="2"/>
  <c r="W549" i="2"/>
  <c r="X549" i="2"/>
  <c r="W550" i="2"/>
  <c r="X550" i="2"/>
  <c r="W551" i="2"/>
  <c r="X551" i="2"/>
  <c r="W552" i="2"/>
  <c r="X552" i="2"/>
  <c r="W553" i="2"/>
  <c r="X553" i="2"/>
  <c r="W554" i="2"/>
  <c r="X554" i="2"/>
  <c r="W555" i="2"/>
  <c r="X555" i="2"/>
  <c r="W556" i="2"/>
  <c r="X556" i="2"/>
  <c r="W557" i="2"/>
  <c r="X557" i="2"/>
  <c r="W558" i="2"/>
  <c r="X558" i="2"/>
  <c r="W559" i="2"/>
  <c r="X559" i="2"/>
  <c r="W560" i="2"/>
  <c r="X560" i="2"/>
  <c r="W561" i="2"/>
  <c r="X561" i="2"/>
  <c r="W562" i="2"/>
  <c r="X562" i="2"/>
  <c r="W563" i="2"/>
  <c r="X563" i="2"/>
  <c r="W564" i="2"/>
  <c r="X564" i="2"/>
  <c r="W565" i="2"/>
  <c r="X565" i="2"/>
  <c r="W566" i="2"/>
  <c r="X566" i="2"/>
  <c r="W567" i="2"/>
  <c r="X567" i="2"/>
  <c r="W568" i="2"/>
  <c r="X568" i="2"/>
  <c r="W569" i="2"/>
  <c r="X569" i="2"/>
  <c r="W570" i="2"/>
  <c r="X570" i="2"/>
  <c r="W571" i="2"/>
  <c r="X571" i="2"/>
  <c r="W572" i="2"/>
  <c r="X572" i="2"/>
  <c r="W573" i="2"/>
  <c r="X573" i="2"/>
  <c r="W574" i="2"/>
  <c r="X574" i="2"/>
  <c r="W575" i="2"/>
  <c r="X575" i="2"/>
  <c r="W576" i="2"/>
  <c r="X576" i="2"/>
  <c r="W577" i="2"/>
  <c r="X577" i="2"/>
  <c r="W578" i="2"/>
  <c r="X578" i="2"/>
  <c r="W579" i="2"/>
  <c r="X579" i="2"/>
  <c r="W580" i="2"/>
  <c r="X580" i="2"/>
  <c r="W581" i="2"/>
  <c r="X581" i="2"/>
  <c r="W582" i="2"/>
  <c r="X582" i="2"/>
  <c r="W583" i="2"/>
  <c r="X583" i="2"/>
  <c r="W584" i="2"/>
  <c r="X584" i="2"/>
  <c r="W585" i="2"/>
  <c r="X585" i="2"/>
  <c r="W586" i="2"/>
  <c r="X586" i="2"/>
  <c r="W587" i="2"/>
  <c r="X587" i="2"/>
  <c r="W588" i="2"/>
  <c r="X588" i="2"/>
  <c r="W589" i="2"/>
  <c r="X589" i="2"/>
  <c r="W590" i="2"/>
  <c r="X590" i="2"/>
  <c r="W591" i="2"/>
  <c r="X591" i="2"/>
  <c r="W592" i="2"/>
  <c r="X592" i="2"/>
  <c r="W593" i="2"/>
  <c r="X593" i="2"/>
  <c r="W594" i="2"/>
  <c r="X594" i="2"/>
  <c r="W595" i="2"/>
  <c r="X595" i="2"/>
  <c r="W596" i="2"/>
  <c r="X596" i="2"/>
  <c r="W597" i="2"/>
  <c r="X597" i="2"/>
  <c r="W598" i="2"/>
  <c r="X598" i="2"/>
  <c r="W599" i="2"/>
  <c r="X599" i="2"/>
  <c r="W600" i="2"/>
  <c r="X600" i="2"/>
  <c r="W601" i="2"/>
  <c r="X601" i="2"/>
  <c r="W602" i="2"/>
  <c r="X602" i="2"/>
  <c r="W603" i="2"/>
  <c r="X603" i="2"/>
  <c r="W604" i="2"/>
  <c r="X604" i="2"/>
  <c r="W605" i="2"/>
  <c r="X605" i="2"/>
  <c r="W606" i="2"/>
  <c r="X606" i="2"/>
  <c r="W607" i="2"/>
  <c r="X607" i="2"/>
  <c r="W608" i="2"/>
  <c r="X608" i="2"/>
  <c r="W609" i="2"/>
  <c r="X609" i="2"/>
  <c r="W610" i="2"/>
  <c r="X610" i="2"/>
  <c r="W611" i="2"/>
  <c r="X611" i="2"/>
  <c r="W612" i="2"/>
  <c r="X612" i="2"/>
  <c r="W613" i="2"/>
  <c r="X613" i="2"/>
  <c r="W614" i="2"/>
  <c r="X614" i="2"/>
  <c r="W615" i="2"/>
  <c r="X615" i="2"/>
  <c r="W616" i="2"/>
  <c r="X616" i="2"/>
  <c r="W617" i="2"/>
  <c r="X617" i="2"/>
  <c r="W618" i="2"/>
  <c r="X618" i="2"/>
  <c r="W619" i="2"/>
  <c r="X619" i="2"/>
  <c r="W620" i="2"/>
  <c r="X620" i="2"/>
  <c r="W621" i="2"/>
  <c r="X621" i="2"/>
  <c r="W622" i="2"/>
  <c r="X622" i="2"/>
  <c r="W623" i="2"/>
  <c r="X623" i="2"/>
  <c r="W624" i="2"/>
  <c r="X624" i="2"/>
  <c r="W625" i="2"/>
  <c r="X625" i="2"/>
  <c r="W626" i="2"/>
  <c r="X626" i="2"/>
  <c r="W627" i="2"/>
  <c r="X627" i="2"/>
  <c r="W628" i="2"/>
  <c r="X628" i="2"/>
  <c r="W629" i="2"/>
  <c r="X629" i="2"/>
  <c r="W630" i="2"/>
  <c r="X630" i="2"/>
  <c r="W631" i="2"/>
  <c r="X631" i="2"/>
  <c r="W632" i="2"/>
  <c r="X632" i="2"/>
  <c r="W633" i="2"/>
  <c r="X633" i="2"/>
  <c r="W634" i="2"/>
  <c r="X634" i="2"/>
  <c r="W635" i="2"/>
  <c r="X635" i="2"/>
  <c r="W636" i="2"/>
  <c r="X636" i="2"/>
  <c r="W637" i="2"/>
  <c r="X637" i="2"/>
  <c r="W638" i="2"/>
  <c r="X638" i="2"/>
  <c r="W639" i="2"/>
  <c r="X639" i="2"/>
  <c r="W640" i="2"/>
  <c r="X640" i="2"/>
  <c r="W641" i="2"/>
  <c r="X641" i="2"/>
  <c r="W642" i="2"/>
  <c r="X642" i="2"/>
  <c r="W643" i="2"/>
  <c r="X643" i="2"/>
  <c r="W644" i="2"/>
  <c r="X644" i="2"/>
  <c r="W645" i="2"/>
  <c r="X645" i="2"/>
  <c r="W646" i="2"/>
  <c r="X646" i="2"/>
  <c r="W647" i="2"/>
  <c r="X647" i="2"/>
  <c r="W648" i="2"/>
  <c r="X648" i="2"/>
  <c r="W649" i="2"/>
  <c r="X649" i="2"/>
  <c r="W650" i="2"/>
  <c r="X650" i="2"/>
  <c r="W651" i="2"/>
  <c r="X651" i="2"/>
  <c r="W652" i="2"/>
  <c r="X652" i="2"/>
  <c r="W653" i="2"/>
  <c r="X653" i="2"/>
  <c r="W654" i="2"/>
  <c r="X654" i="2"/>
  <c r="W655" i="2"/>
  <c r="X655" i="2"/>
  <c r="W656" i="2"/>
  <c r="X656" i="2"/>
  <c r="W657" i="2"/>
  <c r="X657" i="2"/>
  <c r="W658" i="2"/>
  <c r="X658" i="2"/>
  <c r="W659" i="2"/>
  <c r="X659" i="2"/>
  <c r="W660" i="2"/>
  <c r="X660" i="2"/>
  <c r="W661" i="2"/>
  <c r="X661" i="2"/>
  <c r="W662" i="2"/>
  <c r="X662" i="2"/>
  <c r="W663" i="2"/>
  <c r="X663" i="2"/>
  <c r="W664" i="2"/>
  <c r="X664" i="2"/>
  <c r="W665" i="2"/>
  <c r="X665" i="2"/>
  <c r="W666" i="2"/>
  <c r="X666" i="2"/>
  <c r="W667" i="2"/>
  <c r="X667" i="2"/>
  <c r="W668" i="2"/>
  <c r="X668" i="2"/>
  <c r="W669" i="2"/>
  <c r="X669" i="2"/>
  <c r="W670" i="2"/>
  <c r="X670" i="2"/>
  <c r="W671" i="2"/>
  <c r="X671" i="2"/>
  <c r="W672" i="2"/>
  <c r="X672" i="2"/>
  <c r="W673" i="2"/>
  <c r="X673" i="2"/>
  <c r="W674" i="2"/>
  <c r="X674" i="2"/>
  <c r="W675" i="2"/>
  <c r="X675" i="2"/>
  <c r="W676" i="2"/>
  <c r="X676" i="2"/>
  <c r="W677" i="2"/>
  <c r="X677" i="2"/>
  <c r="W678" i="2"/>
  <c r="X678" i="2"/>
  <c r="W679" i="2"/>
  <c r="X679" i="2"/>
  <c r="W680" i="2"/>
  <c r="X680" i="2"/>
  <c r="W681" i="2"/>
  <c r="X681" i="2"/>
  <c r="W682" i="2"/>
  <c r="X682" i="2"/>
  <c r="W683" i="2"/>
  <c r="X683" i="2"/>
  <c r="W684" i="2"/>
  <c r="X684" i="2"/>
  <c r="W685" i="2"/>
  <c r="X685" i="2"/>
  <c r="W686" i="2"/>
  <c r="X686" i="2"/>
  <c r="W687" i="2"/>
  <c r="X687" i="2"/>
  <c r="W688" i="2"/>
  <c r="X688" i="2"/>
  <c r="W689" i="2"/>
  <c r="X689" i="2"/>
  <c r="W690" i="2"/>
  <c r="X690" i="2"/>
  <c r="W691" i="2"/>
  <c r="X691" i="2"/>
  <c r="W692" i="2"/>
  <c r="X692" i="2"/>
  <c r="W693" i="2"/>
  <c r="X693" i="2"/>
  <c r="W694" i="2"/>
  <c r="X694" i="2"/>
  <c r="W695" i="2"/>
  <c r="X695" i="2"/>
  <c r="W696" i="2"/>
  <c r="X696" i="2"/>
  <c r="W697" i="2"/>
  <c r="X697" i="2"/>
  <c r="W698" i="2"/>
  <c r="X698" i="2"/>
  <c r="W699" i="2"/>
  <c r="X699" i="2"/>
  <c r="W700" i="2"/>
  <c r="X700" i="2"/>
  <c r="W701" i="2"/>
  <c r="X701" i="2"/>
  <c r="W702" i="2"/>
  <c r="X702" i="2"/>
  <c r="W703" i="2"/>
  <c r="X703" i="2"/>
  <c r="W704" i="2"/>
  <c r="X704" i="2"/>
  <c r="W705" i="2"/>
  <c r="X705" i="2"/>
  <c r="W706" i="2"/>
  <c r="X706" i="2"/>
  <c r="W707" i="2"/>
  <c r="X707" i="2"/>
  <c r="W708" i="2"/>
  <c r="X708" i="2"/>
  <c r="W709" i="2"/>
  <c r="X709" i="2"/>
  <c r="W710" i="2"/>
  <c r="X710" i="2"/>
  <c r="W711" i="2"/>
  <c r="X711" i="2"/>
  <c r="W712" i="2"/>
  <c r="X712" i="2"/>
  <c r="W713" i="2"/>
  <c r="X713" i="2"/>
  <c r="W714" i="2"/>
  <c r="X714" i="2"/>
  <c r="W715" i="2"/>
  <c r="X715" i="2"/>
  <c r="W716" i="2"/>
  <c r="X716" i="2"/>
  <c r="W717" i="2"/>
  <c r="X717" i="2"/>
  <c r="W718" i="2"/>
  <c r="X718" i="2"/>
  <c r="W719" i="2"/>
  <c r="X719" i="2"/>
  <c r="W720" i="2"/>
  <c r="X720" i="2"/>
  <c r="W721" i="2"/>
  <c r="X721" i="2"/>
  <c r="W722" i="2"/>
  <c r="X722" i="2"/>
  <c r="W723" i="2"/>
  <c r="X723" i="2"/>
  <c r="W724" i="2"/>
  <c r="X724" i="2"/>
  <c r="W725" i="2"/>
  <c r="X725" i="2"/>
  <c r="W726" i="2"/>
  <c r="X726" i="2"/>
  <c r="W727" i="2"/>
  <c r="X727" i="2"/>
  <c r="W728" i="2"/>
  <c r="X728" i="2"/>
  <c r="W729" i="2"/>
  <c r="X729" i="2"/>
  <c r="W730" i="2"/>
  <c r="X730" i="2"/>
  <c r="W731" i="2"/>
  <c r="X731" i="2"/>
  <c r="W732" i="2"/>
  <c r="X732" i="2"/>
  <c r="W733" i="2"/>
  <c r="X733" i="2"/>
  <c r="W734" i="2"/>
  <c r="X734" i="2"/>
  <c r="W735" i="2"/>
  <c r="X735" i="2"/>
  <c r="W736" i="2"/>
  <c r="X736" i="2"/>
  <c r="W737" i="2"/>
  <c r="X737" i="2"/>
  <c r="W738" i="2"/>
  <c r="X738" i="2"/>
  <c r="W739" i="2"/>
  <c r="X739" i="2"/>
  <c r="W740" i="2"/>
  <c r="X740" i="2"/>
  <c r="W741" i="2"/>
  <c r="X741" i="2"/>
  <c r="W742" i="2"/>
  <c r="X742" i="2"/>
  <c r="W743" i="2"/>
  <c r="X743" i="2"/>
  <c r="W744" i="2"/>
  <c r="X744" i="2"/>
  <c r="W745" i="2"/>
  <c r="X745" i="2"/>
  <c r="W746" i="2"/>
  <c r="X746" i="2"/>
  <c r="W747" i="2"/>
  <c r="X747" i="2"/>
  <c r="W748" i="2"/>
  <c r="X748" i="2"/>
  <c r="W749" i="2"/>
  <c r="X749" i="2"/>
  <c r="W750" i="2"/>
  <c r="X750" i="2"/>
  <c r="W751" i="2"/>
  <c r="X751" i="2"/>
  <c r="W752" i="2"/>
  <c r="X752" i="2"/>
  <c r="W753" i="2"/>
  <c r="X753" i="2"/>
  <c r="W754" i="2"/>
  <c r="X754" i="2"/>
  <c r="W755" i="2"/>
  <c r="X755" i="2"/>
  <c r="W756" i="2"/>
  <c r="X756" i="2"/>
  <c r="W757" i="2"/>
  <c r="X757" i="2"/>
  <c r="W758" i="2"/>
  <c r="X758" i="2"/>
  <c r="W759" i="2"/>
  <c r="X759" i="2"/>
  <c r="W760" i="2"/>
  <c r="X760" i="2"/>
  <c r="W761" i="2"/>
  <c r="X761" i="2"/>
  <c r="W762" i="2"/>
  <c r="X762" i="2"/>
  <c r="W763" i="2"/>
  <c r="X763" i="2"/>
  <c r="W764" i="2"/>
  <c r="X764" i="2"/>
  <c r="W765" i="2"/>
  <c r="X765" i="2"/>
  <c r="W766" i="2"/>
  <c r="X766" i="2"/>
  <c r="W767" i="2"/>
  <c r="X767" i="2"/>
  <c r="W768" i="2"/>
  <c r="X768" i="2"/>
  <c r="W769" i="2"/>
  <c r="X769" i="2"/>
  <c r="W770" i="2"/>
  <c r="X770" i="2"/>
  <c r="W771" i="2"/>
  <c r="X771" i="2"/>
  <c r="W772" i="2"/>
  <c r="X772" i="2"/>
  <c r="W773" i="2"/>
  <c r="X773" i="2"/>
  <c r="W774" i="2"/>
  <c r="X774" i="2"/>
  <c r="W775" i="2"/>
  <c r="X775" i="2"/>
  <c r="W776" i="2"/>
  <c r="X776" i="2"/>
  <c r="W777" i="2"/>
  <c r="X777" i="2"/>
  <c r="W778" i="2"/>
  <c r="X778" i="2"/>
  <c r="W779" i="2"/>
  <c r="X779" i="2"/>
  <c r="W780" i="2"/>
  <c r="X780" i="2"/>
  <c r="W781" i="2"/>
  <c r="X781" i="2"/>
  <c r="W782" i="2"/>
  <c r="X782" i="2"/>
  <c r="W783" i="2"/>
  <c r="X783" i="2"/>
  <c r="W784" i="2"/>
  <c r="X784" i="2"/>
  <c r="W785" i="2"/>
  <c r="X785" i="2"/>
  <c r="W786" i="2"/>
  <c r="X786" i="2"/>
  <c r="W787" i="2"/>
  <c r="X787" i="2"/>
  <c r="W788" i="2"/>
  <c r="X788" i="2"/>
  <c r="W789" i="2"/>
  <c r="X789" i="2"/>
  <c r="W790" i="2"/>
  <c r="X790" i="2"/>
  <c r="W791" i="2"/>
  <c r="X791" i="2"/>
  <c r="W792" i="2"/>
  <c r="X792" i="2"/>
  <c r="W793" i="2"/>
  <c r="X793" i="2"/>
  <c r="W794" i="2"/>
  <c r="X794" i="2"/>
  <c r="W795" i="2"/>
  <c r="X795" i="2"/>
  <c r="W796" i="2"/>
  <c r="X796" i="2"/>
  <c r="W797" i="2"/>
  <c r="X797" i="2"/>
  <c r="W798" i="2"/>
  <c r="X798" i="2"/>
  <c r="W799" i="2"/>
  <c r="X799" i="2"/>
  <c r="W800" i="2"/>
  <c r="X800" i="2"/>
  <c r="W801" i="2"/>
  <c r="X801" i="2"/>
  <c r="W802" i="2"/>
  <c r="X802" i="2"/>
  <c r="W803" i="2"/>
  <c r="X803" i="2"/>
  <c r="W804" i="2"/>
  <c r="X804" i="2"/>
  <c r="W805" i="2"/>
  <c r="X805" i="2"/>
  <c r="W806" i="2"/>
  <c r="X806" i="2"/>
  <c r="W807" i="2"/>
  <c r="X807" i="2"/>
  <c r="W808" i="2"/>
  <c r="X808" i="2"/>
  <c r="W809" i="2"/>
  <c r="X809" i="2"/>
  <c r="W810" i="2"/>
  <c r="X810" i="2"/>
  <c r="W811" i="2"/>
  <c r="X811" i="2"/>
  <c r="W812" i="2"/>
  <c r="X812" i="2"/>
  <c r="W813" i="2"/>
  <c r="X813" i="2"/>
  <c r="W814" i="2"/>
  <c r="X814" i="2"/>
  <c r="W815" i="2"/>
  <c r="X815" i="2"/>
  <c r="W816" i="2"/>
  <c r="X816" i="2"/>
  <c r="W817" i="2"/>
  <c r="X817" i="2"/>
  <c r="W818" i="2"/>
  <c r="X818" i="2"/>
  <c r="W819" i="2"/>
  <c r="X819" i="2"/>
  <c r="W820" i="2"/>
  <c r="X820" i="2"/>
  <c r="W821" i="2"/>
  <c r="X821" i="2"/>
  <c r="W822" i="2"/>
  <c r="X822" i="2"/>
  <c r="W823" i="2"/>
  <c r="X823" i="2"/>
  <c r="W824" i="2"/>
  <c r="X824" i="2"/>
  <c r="W825" i="2"/>
  <c r="X825" i="2"/>
  <c r="W826" i="2"/>
  <c r="X826" i="2"/>
  <c r="W827" i="2"/>
  <c r="X827" i="2"/>
  <c r="W828" i="2"/>
  <c r="X828" i="2"/>
  <c r="W829" i="2"/>
  <c r="X829" i="2"/>
  <c r="W830" i="2"/>
  <c r="X830" i="2"/>
  <c r="W831" i="2"/>
  <c r="X831" i="2"/>
  <c r="W832" i="2"/>
  <c r="X832" i="2"/>
  <c r="W833" i="2"/>
  <c r="X833" i="2"/>
  <c r="W834" i="2"/>
  <c r="X834" i="2"/>
  <c r="W835" i="2"/>
  <c r="X835" i="2"/>
  <c r="W836" i="2"/>
  <c r="X836" i="2"/>
  <c r="W837" i="2"/>
  <c r="X837" i="2"/>
  <c r="W838" i="2"/>
  <c r="X838" i="2"/>
  <c r="W839" i="2"/>
  <c r="X839" i="2"/>
  <c r="W840" i="2"/>
  <c r="X840" i="2"/>
  <c r="W841" i="2"/>
  <c r="X841" i="2"/>
  <c r="W842" i="2"/>
  <c r="X842" i="2"/>
  <c r="W843" i="2"/>
  <c r="X843" i="2"/>
  <c r="W844" i="2"/>
  <c r="X844" i="2"/>
  <c r="W845" i="2"/>
  <c r="X845" i="2"/>
  <c r="W846" i="2"/>
  <c r="X846" i="2"/>
  <c r="W847" i="2"/>
  <c r="X847" i="2"/>
  <c r="W848" i="2"/>
  <c r="X848" i="2"/>
  <c r="W849" i="2"/>
  <c r="X849" i="2"/>
  <c r="W850" i="2"/>
  <c r="X850" i="2"/>
  <c r="W851" i="2"/>
  <c r="X851" i="2"/>
  <c r="W852" i="2"/>
  <c r="X852" i="2"/>
  <c r="W853" i="2"/>
  <c r="X853" i="2"/>
  <c r="W854" i="2"/>
  <c r="X854" i="2"/>
  <c r="W855" i="2"/>
  <c r="X855" i="2"/>
  <c r="W856" i="2"/>
  <c r="X856" i="2"/>
  <c r="W857" i="2"/>
  <c r="X857" i="2"/>
  <c r="W858" i="2"/>
  <c r="X858" i="2"/>
  <c r="W859" i="2"/>
  <c r="X859" i="2"/>
  <c r="W860" i="2"/>
  <c r="X860" i="2"/>
  <c r="W861" i="2"/>
  <c r="X861" i="2"/>
  <c r="W862" i="2"/>
  <c r="X862" i="2"/>
  <c r="W863" i="2"/>
  <c r="X863" i="2"/>
  <c r="W864" i="2"/>
  <c r="X864" i="2"/>
  <c r="W865" i="2"/>
  <c r="X865" i="2"/>
  <c r="W866" i="2"/>
  <c r="X866" i="2"/>
  <c r="W867" i="2"/>
  <c r="X867" i="2"/>
  <c r="W868" i="2"/>
  <c r="X868" i="2"/>
  <c r="W869" i="2"/>
  <c r="X869" i="2"/>
  <c r="W870" i="2"/>
  <c r="X870" i="2"/>
  <c r="W871" i="2"/>
  <c r="X871" i="2"/>
  <c r="W872" i="2"/>
  <c r="X872" i="2"/>
  <c r="W873" i="2"/>
  <c r="X873" i="2"/>
  <c r="W874" i="2"/>
  <c r="X874" i="2"/>
  <c r="W875" i="2"/>
  <c r="X875" i="2"/>
  <c r="W876" i="2"/>
  <c r="X876" i="2"/>
  <c r="W877" i="2"/>
  <c r="X877" i="2"/>
  <c r="W878" i="2"/>
  <c r="X878" i="2"/>
  <c r="W879" i="2"/>
  <c r="X879" i="2"/>
  <c r="W880" i="2"/>
  <c r="X880" i="2"/>
  <c r="W881" i="2"/>
  <c r="X881" i="2"/>
  <c r="W882" i="2"/>
  <c r="X882" i="2"/>
  <c r="W883" i="2"/>
  <c r="X883" i="2"/>
  <c r="W884" i="2"/>
  <c r="X884" i="2"/>
  <c r="W885" i="2"/>
  <c r="X885" i="2"/>
  <c r="W886" i="2"/>
  <c r="X886" i="2"/>
  <c r="W887" i="2"/>
  <c r="X887" i="2"/>
  <c r="W888" i="2"/>
  <c r="X888" i="2"/>
  <c r="W889" i="2"/>
  <c r="X889" i="2"/>
  <c r="W890" i="2"/>
  <c r="X890" i="2"/>
  <c r="W891" i="2"/>
  <c r="X891" i="2"/>
  <c r="W892" i="2"/>
  <c r="X892" i="2"/>
  <c r="W893" i="2"/>
  <c r="X893" i="2"/>
  <c r="W894" i="2"/>
  <c r="X894" i="2"/>
  <c r="W895" i="2"/>
  <c r="X895" i="2"/>
  <c r="W896" i="2"/>
  <c r="X896" i="2"/>
  <c r="W897" i="2"/>
  <c r="X897" i="2"/>
  <c r="W898" i="2"/>
  <c r="X898" i="2"/>
  <c r="W899" i="2"/>
  <c r="X899" i="2"/>
  <c r="W900" i="2"/>
  <c r="X900" i="2"/>
  <c r="W901" i="2"/>
  <c r="X901" i="2"/>
  <c r="W902" i="2"/>
  <c r="X902" i="2"/>
  <c r="W903" i="2"/>
  <c r="X903" i="2"/>
  <c r="W904" i="2"/>
  <c r="X904" i="2"/>
  <c r="W905" i="2"/>
  <c r="X905" i="2"/>
  <c r="W906" i="2"/>
  <c r="X906" i="2"/>
  <c r="W907" i="2"/>
  <c r="X907" i="2"/>
  <c r="W908" i="2"/>
  <c r="X908" i="2"/>
  <c r="W909" i="2"/>
  <c r="X909" i="2"/>
  <c r="W910" i="2"/>
  <c r="X910" i="2"/>
  <c r="W911" i="2"/>
  <c r="X911" i="2"/>
  <c r="W912" i="2"/>
  <c r="X912" i="2"/>
  <c r="W913" i="2"/>
  <c r="X913" i="2"/>
  <c r="W914" i="2"/>
  <c r="X914" i="2"/>
  <c r="W915" i="2"/>
  <c r="X915" i="2"/>
  <c r="W916" i="2"/>
  <c r="X916" i="2"/>
  <c r="W917" i="2"/>
  <c r="X917" i="2"/>
  <c r="W918" i="2"/>
  <c r="X918" i="2"/>
  <c r="W919" i="2"/>
  <c r="X919" i="2"/>
  <c r="W920" i="2"/>
  <c r="X920" i="2"/>
  <c r="W921" i="2"/>
  <c r="X921" i="2"/>
  <c r="W922" i="2"/>
  <c r="X922" i="2"/>
  <c r="W923" i="2"/>
  <c r="X923" i="2"/>
  <c r="W924" i="2"/>
  <c r="X924" i="2"/>
  <c r="W925" i="2"/>
  <c r="X925" i="2"/>
  <c r="W926" i="2"/>
  <c r="X926" i="2"/>
  <c r="W927" i="2"/>
  <c r="X927" i="2"/>
  <c r="W928" i="2"/>
  <c r="X928" i="2"/>
  <c r="W929" i="2"/>
  <c r="X929" i="2"/>
  <c r="W930" i="2"/>
  <c r="X930" i="2"/>
  <c r="W931" i="2"/>
  <c r="X931" i="2"/>
  <c r="W932" i="2"/>
  <c r="X932" i="2"/>
  <c r="W933" i="2"/>
  <c r="X933" i="2"/>
  <c r="W934" i="2"/>
  <c r="X934" i="2"/>
  <c r="W935" i="2"/>
  <c r="X935" i="2"/>
  <c r="W936" i="2"/>
  <c r="X936" i="2"/>
  <c r="W937" i="2"/>
  <c r="X937" i="2"/>
  <c r="W938" i="2"/>
  <c r="X938" i="2"/>
  <c r="W939" i="2"/>
  <c r="X939" i="2"/>
  <c r="W940" i="2"/>
  <c r="X940" i="2"/>
  <c r="W941" i="2"/>
  <c r="X941" i="2"/>
  <c r="W942" i="2"/>
  <c r="X942" i="2"/>
  <c r="W943" i="2"/>
  <c r="X943" i="2"/>
  <c r="W944" i="2"/>
  <c r="X944" i="2"/>
  <c r="W945" i="2"/>
  <c r="X945" i="2"/>
  <c r="W946" i="2"/>
  <c r="X946" i="2"/>
  <c r="W947" i="2"/>
  <c r="X947" i="2"/>
  <c r="W948" i="2"/>
  <c r="X948" i="2"/>
  <c r="W949" i="2"/>
  <c r="X949" i="2"/>
  <c r="W950" i="2"/>
  <c r="X950" i="2"/>
  <c r="W951" i="2"/>
  <c r="X951" i="2"/>
  <c r="W952" i="2"/>
  <c r="X952" i="2"/>
  <c r="W953" i="2"/>
  <c r="X953" i="2"/>
  <c r="W954" i="2"/>
  <c r="X954" i="2"/>
  <c r="W955" i="2"/>
  <c r="X955" i="2"/>
  <c r="W956" i="2"/>
  <c r="X956" i="2"/>
  <c r="W957" i="2"/>
  <c r="X957" i="2"/>
  <c r="W958" i="2"/>
  <c r="X958" i="2"/>
  <c r="W959" i="2"/>
  <c r="X959" i="2"/>
  <c r="W960" i="2"/>
  <c r="X960" i="2"/>
  <c r="W961" i="2"/>
  <c r="X961" i="2"/>
  <c r="W962" i="2"/>
  <c r="X962" i="2"/>
  <c r="W963" i="2"/>
  <c r="X963" i="2"/>
  <c r="W964" i="2"/>
  <c r="X964" i="2"/>
  <c r="W965" i="2"/>
  <c r="X965" i="2"/>
  <c r="W966" i="2"/>
  <c r="X966" i="2"/>
  <c r="W967" i="2"/>
  <c r="X967" i="2"/>
  <c r="W968" i="2"/>
  <c r="X968" i="2"/>
  <c r="W969" i="2"/>
  <c r="X969" i="2"/>
  <c r="W970" i="2"/>
  <c r="X970" i="2"/>
  <c r="W971" i="2"/>
  <c r="X971" i="2"/>
  <c r="W972" i="2"/>
  <c r="X972" i="2"/>
  <c r="W973" i="2"/>
  <c r="X973" i="2"/>
  <c r="W974" i="2"/>
  <c r="X974" i="2"/>
  <c r="W975" i="2"/>
  <c r="X975" i="2"/>
  <c r="W976" i="2"/>
  <c r="X976" i="2"/>
  <c r="W977" i="2"/>
  <c r="X977" i="2"/>
  <c r="W978" i="2"/>
  <c r="X978" i="2"/>
  <c r="W979" i="2"/>
  <c r="X979" i="2"/>
  <c r="W980" i="2"/>
  <c r="X980" i="2"/>
  <c r="W981" i="2"/>
  <c r="X981" i="2"/>
  <c r="W982" i="2"/>
  <c r="X982" i="2"/>
  <c r="W983" i="2"/>
  <c r="X983" i="2"/>
  <c r="W984" i="2"/>
  <c r="X984" i="2"/>
  <c r="W985" i="2"/>
  <c r="X985" i="2"/>
  <c r="W986" i="2"/>
  <c r="X986" i="2"/>
  <c r="W987" i="2"/>
  <c r="X987" i="2"/>
  <c r="W988" i="2"/>
  <c r="X988" i="2"/>
  <c r="W989" i="2"/>
  <c r="X989" i="2"/>
  <c r="W990" i="2"/>
  <c r="X990" i="2"/>
  <c r="W991" i="2"/>
  <c r="X991" i="2"/>
  <c r="W992" i="2"/>
  <c r="X992" i="2"/>
  <c r="W993" i="2"/>
  <c r="X993" i="2"/>
  <c r="W994" i="2"/>
  <c r="X994" i="2"/>
  <c r="W995" i="2"/>
  <c r="X995" i="2"/>
  <c r="W996" i="2"/>
  <c r="X996" i="2"/>
  <c r="W997" i="2"/>
  <c r="X997" i="2"/>
  <c r="W998" i="2"/>
  <c r="X998" i="2"/>
  <c r="W999" i="2"/>
  <c r="X999" i="2"/>
  <c r="W1000" i="2"/>
  <c r="X1000" i="2"/>
  <c r="W1001" i="2"/>
  <c r="X1001" i="2"/>
  <c r="W1002" i="2"/>
  <c r="X1002" i="2"/>
  <c r="W1003" i="2"/>
  <c r="X1003" i="2"/>
  <c r="W1004" i="2"/>
  <c r="X1004" i="2"/>
  <c r="W1005" i="2"/>
  <c r="X1005" i="2"/>
  <c r="X5" i="2"/>
  <c r="W5" i="2"/>
  <c r="V7" i="2"/>
  <c r="V8" i="2"/>
  <c r="V9" i="2"/>
  <c r="V10" i="2"/>
  <c r="V11" i="2"/>
  <c r="V12" i="2"/>
  <c r="V13" i="2"/>
  <c r="V14" i="2"/>
  <c r="V15" i="2"/>
  <c r="V16" i="2"/>
  <c r="V17" i="2"/>
  <c r="V18" i="2"/>
  <c r="V19" i="2"/>
  <c r="V20" i="2"/>
  <c r="V21" i="2"/>
  <c r="V22" i="2"/>
  <c r="V23" i="2"/>
  <c r="V24" i="2"/>
  <c r="V25" i="2"/>
  <c r="V26" i="2"/>
  <c r="V27" i="2"/>
  <c r="V28" i="2"/>
  <c r="V29" i="2"/>
  <c r="V30" i="2"/>
  <c r="V31" i="2"/>
  <c r="V32" i="2"/>
  <c r="V33" i="2"/>
  <c r="V34" i="2"/>
  <c r="V35" i="2"/>
  <c r="V36" i="2"/>
  <c r="V37" i="2"/>
  <c r="V38" i="2"/>
  <c r="V39" i="2"/>
  <c r="V40" i="2"/>
  <c r="V41" i="2"/>
  <c r="V42" i="2"/>
  <c r="V43" i="2"/>
  <c r="V44" i="2"/>
  <c r="V45" i="2"/>
  <c r="V46" i="2"/>
  <c r="V47" i="2"/>
  <c r="V48" i="2"/>
  <c r="V49" i="2"/>
  <c r="V50" i="2"/>
  <c r="V51" i="2"/>
  <c r="V52" i="2"/>
  <c r="V53" i="2"/>
  <c r="V54" i="2"/>
  <c r="V55" i="2"/>
  <c r="V56" i="2"/>
  <c r="V57" i="2"/>
  <c r="V58" i="2"/>
  <c r="V59" i="2"/>
  <c r="V60" i="2"/>
  <c r="V61" i="2"/>
  <c r="V62" i="2"/>
  <c r="V63" i="2"/>
  <c r="V64" i="2"/>
  <c r="V65" i="2"/>
  <c r="V66" i="2"/>
  <c r="V67" i="2"/>
  <c r="V68" i="2"/>
  <c r="V69" i="2"/>
  <c r="V70" i="2"/>
  <c r="V71" i="2"/>
  <c r="V72" i="2"/>
  <c r="V73" i="2"/>
  <c r="V74" i="2"/>
  <c r="V75" i="2"/>
  <c r="V76" i="2"/>
  <c r="V77" i="2"/>
  <c r="V78" i="2"/>
  <c r="V79" i="2"/>
  <c r="V80" i="2"/>
  <c r="V81" i="2"/>
  <c r="V82" i="2"/>
  <c r="V83" i="2"/>
  <c r="V84" i="2"/>
  <c r="V85" i="2"/>
  <c r="V86" i="2"/>
  <c r="V87" i="2"/>
  <c r="V88" i="2"/>
  <c r="V89" i="2"/>
  <c r="V90" i="2"/>
  <c r="V91" i="2"/>
  <c r="V92" i="2"/>
  <c r="V93" i="2"/>
  <c r="V94" i="2"/>
  <c r="V95" i="2"/>
  <c r="V96" i="2"/>
  <c r="V97" i="2"/>
  <c r="V98" i="2"/>
  <c r="V99" i="2"/>
  <c r="V100" i="2"/>
  <c r="V101" i="2"/>
  <c r="V102" i="2"/>
  <c r="V103" i="2"/>
  <c r="V104" i="2"/>
  <c r="V105" i="2"/>
  <c r="V106" i="2"/>
  <c r="V107" i="2"/>
  <c r="V108" i="2"/>
  <c r="V109" i="2"/>
  <c r="V110" i="2"/>
  <c r="V111" i="2"/>
  <c r="V112" i="2"/>
  <c r="V113" i="2"/>
  <c r="V114" i="2"/>
  <c r="V115" i="2"/>
  <c r="V116" i="2"/>
  <c r="V117" i="2"/>
  <c r="V118" i="2"/>
  <c r="V119" i="2"/>
  <c r="V120" i="2"/>
  <c r="V121" i="2"/>
  <c r="V122" i="2"/>
  <c r="V123" i="2"/>
  <c r="V124" i="2"/>
  <c r="V125" i="2"/>
  <c r="V126" i="2"/>
  <c r="V127" i="2"/>
  <c r="V128" i="2"/>
  <c r="V129" i="2"/>
  <c r="V130" i="2"/>
  <c r="V131" i="2"/>
  <c r="V132" i="2"/>
  <c r="V133" i="2"/>
  <c r="V134" i="2"/>
  <c r="V135" i="2"/>
  <c r="V136" i="2"/>
  <c r="V137" i="2"/>
  <c r="V138" i="2"/>
  <c r="V139" i="2"/>
  <c r="V140" i="2"/>
  <c r="V141" i="2"/>
  <c r="V142" i="2"/>
  <c r="V143" i="2"/>
  <c r="V144" i="2"/>
  <c r="V145" i="2"/>
  <c r="V146" i="2"/>
  <c r="V147" i="2"/>
  <c r="V148" i="2"/>
  <c r="V149" i="2"/>
  <c r="V150" i="2"/>
  <c r="V151" i="2"/>
  <c r="V152" i="2"/>
  <c r="V153" i="2"/>
  <c r="V154" i="2"/>
  <c r="V155" i="2"/>
  <c r="V156" i="2"/>
  <c r="V157" i="2"/>
  <c r="V158" i="2"/>
  <c r="V159" i="2"/>
  <c r="V160" i="2"/>
  <c r="V161" i="2"/>
  <c r="V162" i="2"/>
  <c r="V163" i="2"/>
  <c r="V164" i="2"/>
  <c r="V165" i="2"/>
  <c r="V166" i="2"/>
  <c r="V167" i="2"/>
  <c r="V168" i="2"/>
  <c r="V169" i="2"/>
  <c r="V170" i="2"/>
  <c r="V171" i="2"/>
  <c r="V172" i="2"/>
  <c r="V173" i="2"/>
  <c r="V174" i="2"/>
  <c r="V175" i="2"/>
  <c r="V176" i="2"/>
  <c r="V177" i="2"/>
  <c r="V178" i="2"/>
  <c r="V179" i="2"/>
  <c r="V180" i="2"/>
  <c r="V181" i="2"/>
  <c r="V182" i="2"/>
  <c r="V183" i="2"/>
  <c r="V184" i="2"/>
  <c r="V185" i="2"/>
  <c r="V186" i="2"/>
  <c r="V187" i="2"/>
  <c r="V188" i="2"/>
  <c r="V189" i="2"/>
  <c r="V190" i="2"/>
  <c r="V191" i="2"/>
  <c r="V192" i="2"/>
  <c r="V193" i="2"/>
  <c r="V194" i="2"/>
  <c r="V195" i="2"/>
  <c r="V196" i="2"/>
  <c r="V197" i="2"/>
  <c r="V198" i="2"/>
  <c r="V199" i="2"/>
  <c r="V200" i="2"/>
  <c r="V201" i="2"/>
  <c r="V202" i="2"/>
  <c r="V203" i="2"/>
  <c r="V204" i="2"/>
  <c r="V205" i="2"/>
  <c r="V206" i="2"/>
  <c r="V207" i="2"/>
  <c r="V208" i="2"/>
  <c r="V209" i="2"/>
  <c r="V210" i="2"/>
  <c r="V211" i="2"/>
  <c r="V212" i="2"/>
  <c r="V213" i="2"/>
  <c r="V214" i="2"/>
  <c r="V215" i="2"/>
  <c r="V216" i="2"/>
  <c r="V217" i="2"/>
  <c r="V218" i="2"/>
  <c r="V219" i="2"/>
  <c r="V220" i="2"/>
  <c r="V221" i="2"/>
  <c r="V222" i="2"/>
  <c r="V223" i="2"/>
  <c r="V224" i="2"/>
  <c r="V225" i="2"/>
  <c r="V226" i="2"/>
  <c r="V227" i="2"/>
  <c r="V228" i="2"/>
  <c r="V229" i="2"/>
  <c r="V230" i="2"/>
  <c r="V231" i="2"/>
  <c r="V232" i="2"/>
  <c r="V233" i="2"/>
  <c r="V234" i="2"/>
  <c r="V235" i="2"/>
  <c r="V236" i="2"/>
  <c r="V237" i="2"/>
  <c r="V238" i="2"/>
  <c r="V239" i="2"/>
  <c r="V240" i="2"/>
  <c r="V241" i="2"/>
  <c r="V242" i="2"/>
  <c r="V243" i="2"/>
  <c r="V244" i="2"/>
  <c r="V245" i="2"/>
  <c r="V246" i="2"/>
  <c r="V247" i="2"/>
  <c r="V248" i="2"/>
  <c r="V249" i="2"/>
  <c r="V250" i="2"/>
  <c r="V251" i="2"/>
  <c r="V252" i="2"/>
  <c r="V253" i="2"/>
  <c r="V254" i="2"/>
  <c r="V255" i="2"/>
  <c r="V256" i="2"/>
  <c r="V257" i="2"/>
  <c r="V258" i="2"/>
  <c r="V259" i="2"/>
  <c r="V260" i="2"/>
  <c r="V261" i="2"/>
  <c r="V262" i="2"/>
  <c r="V263" i="2"/>
  <c r="V264" i="2"/>
  <c r="V265" i="2"/>
  <c r="V266" i="2"/>
  <c r="V267" i="2"/>
  <c r="V268" i="2"/>
  <c r="V269" i="2"/>
  <c r="V270" i="2"/>
  <c r="V271" i="2"/>
  <c r="V272" i="2"/>
  <c r="V273" i="2"/>
  <c r="V274" i="2"/>
  <c r="V275" i="2"/>
  <c r="V276" i="2"/>
  <c r="V277" i="2"/>
  <c r="V278" i="2"/>
  <c r="V279" i="2"/>
  <c r="V280" i="2"/>
  <c r="V281" i="2"/>
  <c r="V282" i="2"/>
  <c r="V283" i="2"/>
  <c r="V284" i="2"/>
  <c r="V285" i="2"/>
  <c r="V286" i="2"/>
  <c r="V287" i="2"/>
  <c r="V288" i="2"/>
  <c r="V289" i="2"/>
  <c r="V290" i="2"/>
  <c r="V291" i="2"/>
  <c r="V292" i="2"/>
  <c r="V293" i="2"/>
  <c r="V294" i="2"/>
  <c r="V295" i="2"/>
  <c r="V296" i="2"/>
  <c r="V297" i="2"/>
  <c r="V298" i="2"/>
  <c r="V299" i="2"/>
  <c r="V300" i="2"/>
  <c r="V301" i="2"/>
  <c r="V302" i="2"/>
  <c r="V303" i="2"/>
  <c r="V304" i="2"/>
  <c r="V305" i="2"/>
  <c r="V306" i="2"/>
  <c r="V307" i="2"/>
  <c r="V308" i="2"/>
  <c r="V309" i="2"/>
  <c r="V310" i="2"/>
  <c r="V311" i="2"/>
  <c r="V312" i="2"/>
  <c r="V313" i="2"/>
  <c r="V314" i="2"/>
  <c r="V315" i="2"/>
  <c r="V316" i="2"/>
  <c r="V317" i="2"/>
  <c r="V318" i="2"/>
  <c r="V319" i="2"/>
  <c r="V320" i="2"/>
  <c r="V321" i="2"/>
  <c r="V322" i="2"/>
  <c r="V323" i="2"/>
  <c r="V324" i="2"/>
  <c r="V325" i="2"/>
  <c r="V326" i="2"/>
  <c r="V327" i="2"/>
  <c r="V328" i="2"/>
  <c r="V329" i="2"/>
  <c r="V330" i="2"/>
  <c r="V331" i="2"/>
  <c r="V332" i="2"/>
  <c r="V333" i="2"/>
  <c r="V334" i="2"/>
  <c r="V335" i="2"/>
  <c r="V336" i="2"/>
  <c r="V337" i="2"/>
  <c r="V338" i="2"/>
  <c r="V339" i="2"/>
  <c r="V340" i="2"/>
  <c r="V341" i="2"/>
  <c r="V342" i="2"/>
  <c r="V343" i="2"/>
  <c r="V344" i="2"/>
  <c r="V345" i="2"/>
  <c r="V346" i="2"/>
  <c r="V347" i="2"/>
  <c r="V348" i="2"/>
  <c r="V349" i="2"/>
  <c r="V350" i="2"/>
  <c r="V351" i="2"/>
  <c r="V352" i="2"/>
  <c r="V353" i="2"/>
  <c r="V354" i="2"/>
  <c r="V355" i="2"/>
  <c r="V356" i="2"/>
  <c r="V357" i="2"/>
  <c r="V358" i="2"/>
  <c r="V359" i="2"/>
  <c r="V360" i="2"/>
  <c r="V361" i="2"/>
  <c r="V362" i="2"/>
  <c r="V363" i="2"/>
  <c r="V364" i="2"/>
  <c r="V365" i="2"/>
  <c r="V366" i="2"/>
  <c r="V367" i="2"/>
  <c r="V368" i="2"/>
  <c r="V369" i="2"/>
  <c r="V370" i="2"/>
  <c r="V371" i="2"/>
  <c r="V372" i="2"/>
  <c r="V373" i="2"/>
  <c r="V374" i="2"/>
  <c r="V375" i="2"/>
  <c r="V376" i="2"/>
  <c r="V377" i="2"/>
  <c r="V378" i="2"/>
  <c r="V379" i="2"/>
  <c r="V380" i="2"/>
  <c r="V381" i="2"/>
  <c r="V382" i="2"/>
  <c r="V383" i="2"/>
  <c r="V384" i="2"/>
  <c r="V385" i="2"/>
  <c r="V386" i="2"/>
  <c r="V387" i="2"/>
  <c r="V388" i="2"/>
  <c r="V389" i="2"/>
  <c r="V390" i="2"/>
  <c r="V391" i="2"/>
  <c r="V392" i="2"/>
  <c r="V393" i="2"/>
  <c r="V394" i="2"/>
  <c r="V395" i="2"/>
  <c r="V396" i="2"/>
  <c r="V397" i="2"/>
  <c r="V398" i="2"/>
  <c r="V399" i="2"/>
  <c r="V400" i="2"/>
  <c r="V401" i="2"/>
  <c r="V402" i="2"/>
  <c r="V403" i="2"/>
  <c r="V404" i="2"/>
  <c r="V405" i="2"/>
  <c r="V406" i="2"/>
  <c r="V407" i="2"/>
  <c r="V408" i="2"/>
  <c r="V409" i="2"/>
  <c r="V410" i="2"/>
  <c r="V411" i="2"/>
  <c r="V412" i="2"/>
  <c r="V413" i="2"/>
  <c r="V414" i="2"/>
  <c r="V415" i="2"/>
  <c r="V416" i="2"/>
  <c r="V417" i="2"/>
  <c r="V418" i="2"/>
  <c r="V419" i="2"/>
  <c r="V420" i="2"/>
  <c r="V421" i="2"/>
  <c r="V422" i="2"/>
  <c r="V423" i="2"/>
  <c r="V424" i="2"/>
  <c r="V425" i="2"/>
  <c r="V426" i="2"/>
  <c r="V427" i="2"/>
  <c r="V428" i="2"/>
  <c r="V429" i="2"/>
  <c r="V430" i="2"/>
  <c r="V431" i="2"/>
  <c r="V432" i="2"/>
  <c r="V433" i="2"/>
  <c r="V434" i="2"/>
  <c r="V435" i="2"/>
  <c r="V436" i="2"/>
  <c r="V437" i="2"/>
  <c r="V438" i="2"/>
  <c r="V439" i="2"/>
  <c r="V440" i="2"/>
  <c r="V441" i="2"/>
  <c r="V442" i="2"/>
  <c r="V443" i="2"/>
  <c r="V444" i="2"/>
  <c r="V445" i="2"/>
  <c r="V446" i="2"/>
  <c r="V447" i="2"/>
  <c r="V448" i="2"/>
  <c r="V449" i="2"/>
  <c r="V450" i="2"/>
  <c r="V451" i="2"/>
  <c r="V452" i="2"/>
  <c r="V453" i="2"/>
  <c r="V454" i="2"/>
  <c r="V455" i="2"/>
  <c r="V456" i="2"/>
  <c r="V457" i="2"/>
  <c r="V458" i="2"/>
  <c r="V459" i="2"/>
  <c r="V460" i="2"/>
  <c r="V461" i="2"/>
  <c r="V462" i="2"/>
  <c r="V463" i="2"/>
  <c r="V464" i="2"/>
  <c r="V465" i="2"/>
  <c r="V466" i="2"/>
  <c r="V467" i="2"/>
  <c r="V468" i="2"/>
  <c r="V469" i="2"/>
  <c r="V470" i="2"/>
  <c r="V471" i="2"/>
  <c r="V472" i="2"/>
  <c r="V473" i="2"/>
  <c r="V474" i="2"/>
  <c r="V475" i="2"/>
  <c r="V476" i="2"/>
  <c r="V477" i="2"/>
  <c r="V478" i="2"/>
  <c r="V479" i="2"/>
  <c r="V480" i="2"/>
  <c r="V481" i="2"/>
  <c r="V482" i="2"/>
  <c r="V483" i="2"/>
  <c r="V484" i="2"/>
  <c r="V485" i="2"/>
  <c r="V486" i="2"/>
  <c r="V487" i="2"/>
  <c r="V488" i="2"/>
  <c r="V489" i="2"/>
  <c r="V490" i="2"/>
  <c r="V491" i="2"/>
  <c r="V492" i="2"/>
  <c r="V493" i="2"/>
  <c r="V494" i="2"/>
  <c r="V495" i="2"/>
  <c r="V496" i="2"/>
  <c r="V497" i="2"/>
  <c r="V498" i="2"/>
  <c r="V499" i="2"/>
  <c r="V500" i="2"/>
  <c r="V501" i="2"/>
  <c r="V502" i="2"/>
  <c r="V503" i="2"/>
  <c r="V504" i="2"/>
  <c r="V505" i="2"/>
  <c r="V506" i="2"/>
  <c r="V507" i="2"/>
  <c r="V508" i="2"/>
  <c r="V509" i="2"/>
  <c r="V510" i="2"/>
  <c r="V511" i="2"/>
  <c r="V512" i="2"/>
  <c r="V513" i="2"/>
  <c r="V514" i="2"/>
  <c r="V515" i="2"/>
  <c r="V516" i="2"/>
  <c r="V517" i="2"/>
  <c r="V518" i="2"/>
  <c r="V519" i="2"/>
  <c r="V520" i="2"/>
  <c r="V521" i="2"/>
  <c r="V522" i="2"/>
  <c r="V523" i="2"/>
  <c r="V524" i="2"/>
  <c r="V525" i="2"/>
  <c r="V526" i="2"/>
  <c r="V527" i="2"/>
  <c r="V528" i="2"/>
  <c r="V529" i="2"/>
  <c r="V530" i="2"/>
  <c r="V531" i="2"/>
  <c r="V532" i="2"/>
  <c r="V533" i="2"/>
  <c r="V534" i="2"/>
  <c r="V535" i="2"/>
  <c r="V536" i="2"/>
  <c r="V537" i="2"/>
  <c r="V538" i="2"/>
  <c r="V539" i="2"/>
  <c r="V540" i="2"/>
  <c r="V541" i="2"/>
  <c r="V542" i="2"/>
  <c r="V543" i="2"/>
  <c r="V544" i="2"/>
  <c r="V545" i="2"/>
  <c r="V546" i="2"/>
  <c r="V547" i="2"/>
  <c r="V548" i="2"/>
  <c r="V549" i="2"/>
  <c r="V550" i="2"/>
  <c r="V551" i="2"/>
  <c r="V552" i="2"/>
  <c r="V553" i="2"/>
  <c r="V554" i="2"/>
  <c r="V555" i="2"/>
  <c r="V556" i="2"/>
  <c r="V557" i="2"/>
  <c r="V558" i="2"/>
  <c r="V559" i="2"/>
  <c r="V560" i="2"/>
  <c r="V561" i="2"/>
  <c r="V562" i="2"/>
  <c r="V563" i="2"/>
  <c r="V564" i="2"/>
  <c r="V565" i="2"/>
  <c r="V566" i="2"/>
  <c r="V567" i="2"/>
  <c r="V568" i="2"/>
  <c r="V569" i="2"/>
  <c r="V570" i="2"/>
  <c r="V571" i="2"/>
  <c r="V572" i="2"/>
  <c r="V573" i="2"/>
  <c r="V574" i="2"/>
  <c r="V575" i="2"/>
  <c r="V576" i="2"/>
  <c r="V577" i="2"/>
  <c r="V578" i="2"/>
  <c r="V579" i="2"/>
  <c r="V580" i="2"/>
  <c r="V581" i="2"/>
  <c r="V582" i="2"/>
  <c r="V583" i="2"/>
  <c r="V584" i="2"/>
  <c r="V585" i="2"/>
  <c r="V586" i="2"/>
  <c r="V587" i="2"/>
  <c r="V588" i="2"/>
  <c r="V589" i="2"/>
  <c r="V590" i="2"/>
  <c r="V591" i="2"/>
  <c r="V592" i="2"/>
  <c r="V593" i="2"/>
  <c r="V594" i="2"/>
  <c r="V595" i="2"/>
  <c r="V596" i="2"/>
  <c r="V597" i="2"/>
  <c r="V598" i="2"/>
  <c r="V599" i="2"/>
  <c r="V600" i="2"/>
  <c r="V601" i="2"/>
  <c r="V602" i="2"/>
  <c r="V603" i="2"/>
  <c r="V604" i="2"/>
  <c r="V605" i="2"/>
  <c r="V606" i="2"/>
  <c r="V607" i="2"/>
  <c r="V608" i="2"/>
  <c r="V609" i="2"/>
  <c r="V610" i="2"/>
  <c r="V611" i="2"/>
  <c r="V612" i="2"/>
  <c r="V613" i="2"/>
  <c r="V614" i="2"/>
  <c r="V615" i="2"/>
  <c r="V616" i="2"/>
  <c r="V617" i="2"/>
  <c r="V618" i="2"/>
  <c r="V619" i="2"/>
  <c r="V620" i="2"/>
  <c r="V621" i="2"/>
  <c r="V622" i="2"/>
  <c r="V623" i="2"/>
  <c r="V624" i="2"/>
  <c r="V625" i="2"/>
  <c r="V626" i="2"/>
  <c r="V627" i="2"/>
  <c r="V628" i="2"/>
  <c r="V629" i="2"/>
  <c r="V630" i="2"/>
  <c r="V631" i="2"/>
  <c r="V632" i="2"/>
  <c r="V633" i="2"/>
  <c r="V634" i="2"/>
  <c r="V635" i="2"/>
  <c r="V636" i="2"/>
  <c r="V637" i="2"/>
  <c r="V638" i="2"/>
  <c r="V639" i="2"/>
  <c r="V640" i="2"/>
  <c r="V641" i="2"/>
  <c r="V642" i="2"/>
  <c r="V643" i="2"/>
  <c r="V644" i="2"/>
  <c r="V645" i="2"/>
  <c r="V646" i="2"/>
  <c r="V647" i="2"/>
  <c r="V648" i="2"/>
  <c r="V649" i="2"/>
  <c r="V650" i="2"/>
  <c r="V651" i="2"/>
  <c r="V652" i="2"/>
  <c r="V653" i="2"/>
  <c r="V654" i="2"/>
  <c r="V655" i="2"/>
  <c r="V656" i="2"/>
  <c r="V657" i="2"/>
  <c r="V658" i="2"/>
  <c r="V659" i="2"/>
  <c r="V660" i="2"/>
  <c r="V661" i="2"/>
  <c r="V662" i="2"/>
  <c r="V663" i="2"/>
  <c r="V664" i="2"/>
  <c r="V665" i="2"/>
  <c r="V666" i="2"/>
  <c r="V667" i="2"/>
  <c r="V668" i="2"/>
  <c r="V669" i="2"/>
  <c r="V670" i="2"/>
  <c r="V671" i="2"/>
  <c r="V672" i="2"/>
  <c r="V673" i="2"/>
  <c r="V674" i="2"/>
  <c r="V675" i="2"/>
  <c r="V676" i="2"/>
  <c r="V677" i="2"/>
  <c r="V678" i="2"/>
  <c r="V679" i="2"/>
  <c r="V680" i="2"/>
  <c r="V681" i="2"/>
  <c r="V682" i="2"/>
  <c r="V683" i="2"/>
  <c r="V684" i="2"/>
  <c r="V685" i="2"/>
  <c r="V686" i="2"/>
  <c r="V687" i="2"/>
  <c r="V688" i="2"/>
  <c r="V689" i="2"/>
  <c r="V690" i="2"/>
  <c r="V691" i="2"/>
  <c r="V692" i="2"/>
  <c r="V693" i="2"/>
  <c r="V694" i="2"/>
  <c r="V695" i="2"/>
  <c r="V696" i="2"/>
  <c r="V697" i="2"/>
  <c r="V698" i="2"/>
  <c r="V699" i="2"/>
  <c r="V700" i="2"/>
  <c r="V701" i="2"/>
  <c r="V702" i="2"/>
  <c r="V703" i="2"/>
  <c r="V704" i="2"/>
  <c r="V705" i="2"/>
  <c r="V706" i="2"/>
  <c r="V707" i="2"/>
  <c r="V708" i="2"/>
  <c r="V709" i="2"/>
  <c r="V710" i="2"/>
  <c r="V711" i="2"/>
  <c r="V712" i="2"/>
  <c r="V713" i="2"/>
  <c r="V714" i="2"/>
  <c r="V715" i="2"/>
  <c r="V716" i="2"/>
  <c r="V717" i="2"/>
  <c r="V718" i="2"/>
  <c r="V719" i="2"/>
  <c r="V720" i="2"/>
  <c r="V721" i="2"/>
  <c r="V722" i="2"/>
  <c r="V723" i="2"/>
  <c r="V724" i="2"/>
  <c r="V725" i="2"/>
  <c r="V726" i="2"/>
  <c r="V727" i="2"/>
  <c r="V728" i="2"/>
  <c r="V729" i="2"/>
  <c r="V730" i="2"/>
  <c r="V731" i="2"/>
  <c r="V732" i="2"/>
  <c r="V733" i="2"/>
  <c r="V734" i="2"/>
  <c r="V735" i="2"/>
  <c r="V736" i="2"/>
  <c r="V737" i="2"/>
  <c r="V738" i="2"/>
  <c r="V739" i="2"/>
  <c r="V740" i="2"/>
  <c r="V741" i="2"/>
  <c r="V742" i="2"/>
  <c r="V743" i="2"/>
  <c r="V744" i="2"/>
  <c r="V745" i="2"/>
  <c r="V746" i="2"/>
  <c r="V747" i="2"/>
  <c r="V748" i="2"/>
  <c r="V749" i="2"/>
  <c r="V750" i="2"/>
  <c r="V751" i="2"/>
  <c r="V752" i="2"/>
  <c r="V753" i="2"/>
  <c r="V754" i="2"/>
  <c r="V755" i="2"/>
  <c r="V756" i="2"/>
  <c r="V757" i="2"/>
  <c r="V758" i="2"/>
  <c r="V759" i="2"/>
  <c r="V760" i="2"/>
  <c r="V761" i="2"/>
  <c r="V762" i="2"/>
  <c r="V763" i="2"/>
  <c r="V764" i="2"/>
  <c r="V765" i="2"/>
  <c r="V766" i="2"/>
  <c r="V767" i="2"/>
  <c r="V768" i="2"/>
  <c r="V769" i="2"/>
  <c r="V770" i="2"/>
  <c r="V771" i="2"/>
  <c r="V772" i="2"/>
  <c r="V773" i="2"/>
  <c r="V774" i="2"/>
  <c r="V775" i="2"/>
  <c r="V776" i="2"/>
  <c r="V777" i="2"/>
  <c r="V778" i="2"/>
  <c r="V779" i="2"/>
  <c r="V780" i="2"/>
  <c r="V781" i="2"/>
  <c r="V782" i="2"/>
  <c r="V783" i="2"/>
  <c r="V784" i="2"/>
  <c r="V785" i="2"/>
  <c r="V786" i="2"/>
  <c r="V787" i="2"/>
  <c r="V788" i="2"/>
  <c r="V789" i="2"/>
  <c r="V790" i="2"/>
  <c r="V791" i="2"/>
  <c r="V792" i="2"/>
  <c r="V793" i="2"/>
  <c r="V794" i="2"/>
  <c r="V795" i="2"/>
  <c r="V796" i="2"/>
  <c r="V797" i="2"/>
  <c r="V798" i="2"/>
  <c r="V799" i="2"/>
  <c r="V800" i="2"/>
  <c r="V801" i="2"/>
  <c r="V802" i="2"/>
  <c r="V803" i="2"/>
  <c r="V804" i="2"/>
  <c r="V805" i="2"/>
  <c r="V806" i="2"/>
  <c r="V807" i="2"/>
  <c r="V808" i="2"/>
  <c r="V809" i="2"/>
  <c r="V810" i="2"/>
  <c r="V811" i="2"/>
  <c r="V812" i="2"/>
  <c r="V813" i="2"/>
  <c r="V814" i="2"/>
  <c r="V815" i="2"/>
  <c r="V816" i="2"/>
  <c r="V817" i="2"/>
  <c r="V818" i="2"/>
  <c r="V819" i="2"/>
  <c r="V820" i="2"/>
  <c r="V821" i="2"/>
  <c r="V822" i="2"/>
  <c r="V823" i="2"/>
  <c r="V824" i="2"/>
  <c r="V825" i="2"/>
  <c r="V826" i="2"/>
  <c r="V827" i="2"/>
  <c r="V828" i="2"/>
  <c r="V829" i="2"/>
  <c r="V830" i="2"/>
  <c r="V831" i="2"/>
  <c r="V832" i="2"/>
  <c r="V833" i="2"/>
  <c r="V834" i="2"/>
  <c r="V835" i="2"/>
  <c r="V836" i="2"/>
  <c r="V837" i="2"/>
  <c r="V838" i="2"/>
  <c r="V839" i="2"/>
  <c r="V840" i="2"/>
  <c r="V841" i="2"/>
  <c r="V842" i="2"/>
  <c r="V843" i="2"/>
  <c r="V844" i="2"/>
  <c r="V845" i="2"/>
  <c r="V846" i="2"/>
  <c r="V847" i="2"/>
  <c r="V848" i="2"/>
  <c r="V849" i="2"/>
  <c r="V850" i="2"/>
  <c r="V851" i="2"/>
  <c r="V852" i="2"/>
  <c r="V853" i="2"/>
  <c r="V854" i="2"/>
  <c r="V855" i="2"/>
  <c r="V856" i="2"/>
  <c r="V857" i="2"/>
  <c r="V858" i="2"/>
  <c r="V859" i="2"/>
  <c r="V860" i="2"/>
  <c r="V861" i="2"/>
  <c r="V862" i="2"/>
  <c r="V863" i="2"/>
  <c r="V864" i="2"/>
  <c r="V865" i="2"/>
  <c r="V866" i="2"/>
  <c r="V867" i="2"/>
  <c r="V868" i="2"/>
  <c r="V869" i="2"/>
  <c r="V870" i="2"/>
  <c r="V871" i="2"/>
  <c r="V872" i="2"/>
  <c r="V873" i="2"/>
  <c r="V874" i="2"/>
  <c r="V875" i="2"/>
  <c r="V876" i="2"/>
  <c r="V877" i="2"/>
  <c r="V878" i="2"/>
  <c r="V879" i="2"/>
  <c r="V880" i="2"/>
  <c r="V881" i="2"/>
  <c r="V882" i="2"/>
  <c r="V883" i="2"/>
  <c r="V884" i="2"/>
  <c r="V885" i="2"/>
  <c r="V886" i="2"/>
  <c r="V887" i="2"/>
  <c r="V888" i="2"/>
  <c r="V889" i="2"/>
  <c r="V890" i="2"/>
  <c r="V891" i="2"/>
  <c r="V892" i="2"/>
  <c r="V893" i="2"/>
  <c r="V894" i="2"/>
  <c r="V895" i="2"/>
  <c r="V896" i="2"/>
  <c r="V897" i="2"/>
  <c r="V898" i="2"/>
  <c r="V899" i="2"/>
  <c r="V900" i="2"/>
  <c r="V901" i="2"/>
  <c r="V902" i="2"/>
  <c r="V903" i="2"/>
  <c r="V904" i="2"/>
  <c r="V905" i="2"/>
  <c r="V906" i="2"/>
  <c r="V907" i="2"/>
  <c r="V908" i="2"/>
  <c r="V909" i="2"/>
  <c r="V910" i="2"/>
  <c r="V911" i="2"/>
  <c r="V912" i="2"/>
  <c r="V913" i="2"/>
  <c r="V914" i="2"/>
  <c r="V915" i="2"/>
  <c r="V916" i="2"/>
  <c r="V917" i="2"/>
  <c r="V918" i="2"/>
  <c r="V919" i="2"/>
  <c r="V920" i="2"/>
  <c r="V921" i="2"/>
  <c r="V922" i="2"/>
  <c r="V923" i="2"/>
  <c r="V924" i="2"/>
  <c r="V925" i="2"/>
  <c r="V926" i="2"/>
  <c r="V927" i="2"/>
  <c r="V928" i="2"/>
  <c r="V929" i="2"/>
  <c r="V930" i="2"/>
  <c r="V931" i="2"/>
  <c r="V932" i="2"/>
  <c r="V933" i="2"/>
  <c r="V934" i="2"/>
  <c r="V935" i="2"/>
  <c r="V936" i="2"/>
  <c r="V937" i="2"/>
  <c r="V938" i="2"/>
  <c r="V939" i="2"/>
  <c r="V940" i="2"/>
  <c r="V941" i="2"/>
  <c r="V942" i="2"/>
  <c r="V943" i="2"/>
  <c r="V944" i="2"/>
  <c r="V945" i="2"/>
  <c r="V946" i="2"/>
  <c r="V947" i="2"/>
  <c r="V948" i="2"/>
  <c r="V949" i="2"/>
  <c r="V950" i="2"/>
  <c r="V951" i="2"/>
  <c r="V952" i="2"/>
  <c r="V953" i="2"/>
  <c r="V954" i="2"/>
  <c r="V955" i="2"/>
  <c r="V956" i="2"/>
  <c r="V957" i="2"/>
  <c r="V958" i="2"/>
  <c r="V959" i="2"/>
  <c r="V960" i="2"/>
  <c r="V961" i="2"/>
  <c r="V962" i="2"/>
  <c r="V963" i="2"/>
  <c r="V964" i="2"/>
  <c r="V965" i="2"/>
  <c r="V966" i="2"/>
  <c r="V967" i="2"/>
  <c r="V968" i="2"/>
  <c r="V969" i="2"/>
  <c r="V970" i="2"/>
  <c r="V971" i="2"/>
  <c r="V972" i="2"/>
  <c r="V973" i="2"/>
  <c r="V974" i="2"/>
  <c r="V975" i="2"/>
  <c r="V976" i="2"/>
  <c r="V977" i="2"/>
  <c r="V978" i="2"/>
  <c r="V979" i="2"/>
  <c r="V980" i="2"/>
  <c r="V981" i="2"/>
  <c r="V982" i="2"/>
  <c r="V983" i="2"/>
  <c r="V984" i="2"/>
  <c r="V985" i="2"/>
  <c r="V986" i="2"/>
  <c r="V987" i="2"/>
  <c r="V988" i="2"/>
  <c r="V989" i="2"/>
  <c r="V990" i="2"/>
  <c r="V991" i="2"/>
  <c r="V992" i="2"/>
  <c r="V993" i="2"/>
  <c r="V994" i="2"/>
  <c r="V995" i="2"/>
  <c r="V996" i="2"/>
  <c r="V997" i="2"/>
  <c r="V998" i="2"/>
  <c r="V999" i="2"/>
  <c r="V1000" i="2"/>
  <c r="V1001" i="2"/>
  <c r="V1002" i="2"/>
  <c r="V1003" i="2"/>
  <c r="V1004" i="2"/>
  <c r="V1005" i="2"/>
  <c r="V6" i="2"/>
  <c r="A4" i="2"/>
  <c r="V5" i="2"/>
  <c r="W1006" i="2" l="1"/>
  <c r="W4" i="2" s="1"/>
  <c r="B8" i="6" s="1"/>
  <c r="X1006" i="2"/>
  <c r="X4" i="2" s="1"/>
  <c r="B10" i="6" s="1"/>
  <c r="Y1006" i="2"/>
  <c r="Y4" i="2" s="1"/>
  <c r="V1006" i="2"/>
  <c r="V4" i="2" s="1"/>
  <c r="B6" i="6" s="1"/>
  <c r="O1005" i="2"/>
  <c r="O8" i="2"/>
  <c r="O9" i="2"/>
  <c r="O10" i="2"/>
  <c r="O11" i="2"/>
  <c r="O12" i="2"/>
  <c r="O13" i="2"/>
  <c r="O14" i="2"/>
  <c r="O15" i="2"/>
  <c r="O16" i="2"/>
  <c r="O17" i="2"/>
  <c r="O18" i="2"/>
  <c r="O19" i="2"/>
  <c r="O20" i="2"/>
  <c r="O21" i="2"/>
  <c r="O22" i="2"/>
  <c r="O23" i="2"/>
  <c r="O24" i="2"/>
  <c r="O25" i="2"/>
  <c r="O26" i="2"/>
  <c r="O27" i="2"/>
  <c r="O28" i="2"/>
  <c r="O29" i="2"/>
  <c r="O30" i="2"/>
  <c r="O31" i="2"/>
  <c r="O32" i="2"/>
  <c r="O33" i="2"/>
  <c r="O34" i="2"/>
  <c r="O35" i="2"/>
  <c r="O36" i="2"/>
  <c r="O37" i="2"/>
  <c r="O38" i="2"/>
  <c r="O39" i="2"/>
  <c r="O40" i="2"/>
  <c r="O41" i="2"/>
  <c r="O42" i="2"/>
  <c r="O43" i="2"/>
  <c r="O44" i="2"/>
  <c r="O45" i="2"/>
  <c r="O46" i="2"/>
  <c r="O47" i="2"/>
  <c r="O48" i="2"/>
  <c r="O49" i="2"/>
  <c r="O50" i="2"/>
  <c r="O51" i="2"/>
  <c r="O52" i="2"/>
  <c r="O53" i="2"/>
  <c r="O54" i="2"/>
  <c r="O55" i="2"/>
  <c r="O56" i="2"/>
  <c r="O57" i="2"/>
  <c r="O58" i="2"/>
  <c r="O59" i="2"/>
  <c r="O60" i="2"/>
  <c r="O61" i="2"/>
  <c r="O62" i="2"/>
  <c r="O63" i="2"/>
  <c r="O64" i="2"/>
  <c r="O65" i="2"/>
  <c r="O66" i="2"/>
  <c r="O67" i="2"/>
  <c r="O68" i="2"/>
  <c r="O69" i="2"/>
  <c r="O70" i="2"/>
  <c r="O71" i="2"/>
  <c r="O72" i="2"/>
  <c r="O73" i="2"/>
  <c r="O74" i="2"/>
  <c r="O75" i="2"/>
  <c r="O76" i="2"/>
  <c r="O77" i="2"/>
  <c r="O78" i="2"/>
  <c r="O79" i="2"/>
  <c r="O80" i="2"/>
  <c r="O81" i="2"/>
  <c r="O82" i="2"/>
  <c r="O83" i="2"/>
  <c r="O84" i="2"/>
  <c r="O85" i="2"/>
  <c r="O86" i="2"/>
  <c r="O87" i="2"/>
  <c r="O88" i="2"/>
  <c r="O89" i="2"/>
  <c r="O90" i="2"/>
  <c r="O91" i="2"/>
  <c r="O92" i="2"/>
  <c r="O93" i="2"/>
  <c r="O94" i="2"/>
  <c r="O95" i="2"/>
  <c r="O96" i="2"/>
  <c r="O97" i="2"/>
  <c r="O98" i="2"/>
  <c r="O99" i="2"/>
  <c r="O100" i="2"/>
  <c r="O101" i="2"/>
  <c r="O102" i="2"/>
  <c r="O103" i="2"/>
  <c r="O104" i="2"/>
  <c r="O105" i="2"/>
  <c r="O106" i="2"/>
  <c r="O107" i="2"/>
  <c r="O108" i="2"/>
  <c r="O109" i="2"/>
  <c r="O110" i="2"/>
  <c r="O111" i="2"/>
  <c r="O112" i="2"/>
  <c r="O113" i="2"/>
  <c r="O114" i="2"/>
  <c r="O115" i="2"/>
  <c r="O116" i="2"/>
  <c r="O117" i="2"/>
  <c r="O118" i="2"/>
  <c r="O119" i="2"/>
  <c r="O120" i="2"/>
  <c r="O121" i="2"/>
  <c r="O122" i="2"/>
  <c r="O123" i="2"/>
  <c r="O124" i="2"/>
  <c r="O125" i="2"/>
  <c r="O126" i="2"/>
  <c r="O127" i="2"/>
  <c r="O128" i="2"/>
  <c r="O129" i="2"/>
  <c r="O130" i="2"/>
  <c r="O131" i="2"/>
  <c r="O132" i="2"/>
  <c r="O133" i="2"/>
  <c r="O134" i="2"/>
  <c r="O135" i="2"/>
  <c r="O136" i="2"/>
  <c r="O137" i="2"/>
  <c r="O138" i="2"/>
  <c r="O139" i="2"/>
  <c r="O140" i="2"/>
  <c r="O141" i="2"/>
  <c r="O142" i="2"/>
  <c r="O143" i="2"/>
  <c r="O144" i="2"/>
  <c r="O145" i="2"/>
  <c r="O146" i="2"/>
  <c r="O147" i="2"/>
  <c r="O148" i="2"/>
  <c r="O149" i="2"/>
  <c r="O150" i="2"/>
  <c r="O151" i="2"/>
  <c r="O152" i="2"/>
  <c r="O153" i="2"/>
  <c r="O154" i="2"/>
  <c r="O155" i="2"/>
  <c r="O156" i="2"/>
  <c r="O157" i="2"/>
  <c r="O158" i="2"/>
  <c r="O159" i="2"/>
  <c r="O160" i="2"/>
  <c r="O161" i="2"/>
  <c r="O162" i="2"/>
  <c r="O163" i="2"/>
  <c r="O164" i="2"/>
  <c r="O165" i="2"/>
  <c r="O166" i="2"/>
  <c r="O167" i="2"/>
  <c r="O168" i="2"/>
  <c r="O169" i="2"/>
  <c r="O170" i="2"/>
  <c r="O171" i="2"/>
  <c r="O172" i="2"/>
  <c r="O173" i="2"/>
  <c r="O174" i="2"/>
  <c r="O175" i="2"/>
  <c r="O176" i="2"/>
  <c r="O177" i="2"/>
  <c r="O178" i="2"/>
  <c r="O179" i="2"/>
  <c r="O180" i="2"/>
  <c r="O181" i="2"/>
  <c r="O182" i="2"/>
  <c r="O183" i="2"/>
  <c r="O184" i="2"/>
  <c r="O185" i="2"/>
  <c r="O186" i="2"/>
  <c r="O187" i="2"/>
  <c r="O188" i="2"/>
  <c r="O189" i="2"/>
  <c r="O190" i="2"/>
  <c r="O191" i="2"/>
  <c r="O192" i="2"/>
  <c r="O193" i="2"/>
  <c r="O194" i="2"/>
  <c r="O195" i="2"/>
  <c r="O196" i="2"/>
  <c r="O197" i="2"/>
  <c r="O198" i="2"/>
  <c r="O199" i="2"/>
  <c r="O200" i="2"/>
  <c r="O201" i="2"/>
  <c r="O202" i="2"/>
  <c r="O203" i="2"/>
  <c r="O204" i="2"/>
  <c r="O205" i="2"/>
  <c r="O206" i="2"/>
  <c r="O207" i="2"/>
  <c r="O208" i="2"/>
  <c r="O209" i="2"/>
  <c r="O210" i="2"/>
  <c r="O211" i="2"/>
  <c r="O212" i="2"/>
  <c r="O213" i="2"/>
  <c r="O214" i="2"/>
  <c r="O215" i="2"/>
  <c r="O216" i="2"/>
  <c r="O217" i="2"/>
  <c r="O218" i="2"/>
  <c r="O219" i="2"/>
  <c r="O220" i="2"/>
  <c r="O221" i="2"/>
  <c r="O222" i="2"/>
  <c r="O223" i="2"/>
  <c r="O224" i="2"/>
  <c r="O225" i="2"/>
  <c r="O226" i="2"/>
  <c r="O227" i="2"/>
  <c r="O228" i="2"/>
  <c r="O229" i="2"/>
  <c r="O230" i="2"/>
  <c r="O231" i="2"/>
  <c r="O232" i="2"/>
  <c r="O233" i="2"/>
  <c r="O234" i="2"/>
  <c r="O235" i="2"/>
  <c r="O236" i="2"/>
  <c r="O237" i="2"/>
  <c r="O238" i="2"/>
  <c r="O239" i="2"/>
  <c r="O240" i="2"/>
  <c r="O241" i="2"/>
  <c r="O242" i="2"/>
  <c r="O243" i="2"/>
  <c r="O244" i="2"/>
  <c r="O245" i="2"/>
  <c r="O246" i="2"/>
  <c r="O247" i="2"/>
  <c r="O248" i="2"/>
  <c r="O249" i="2"/>
  <c r="O250" i="2"/>
  <c r="O251" i="2"/>
  <c r="O252" i="2"/>
  <c r="O253" i="2"/>
  <c r="O254" i="2"/>
  <c r="O255" i="2"/>
  <c r="O256" i="2"/>
  <c r="O257" i="2"/>
  <c r="O258" i="2"/>
  <c r="O259" i="2"/>
  <c r="O260" i="2"/>
  <c r="O261" i="2"/>
  <c r="O262" i="2"/>
  <c r="O263" i="2"/>
  <c r="O264" i="2"/>
  <c r="O265" i="2"/>
  <c r="O266" i="2"/>
  <c r="O267" i="2"/>
  <c r="O268" i="2"/>
  <c r="O269" i="2"/>
  <c r="O270" i="2"/>
  <c r="O271" i="2"/>
  <c r="O272" i="2"/>
  <c r="O273" i="2"/>
  <c r="O274" i="2"/>
  <c r="O275" i="2"/>
  <c r="O276" i="2"/>
  <c r="O277" i="2"/>
  <c r="O278" i="2"/>
  <c r="O279" i="2"/>
  <c r="O280" i="2"/>
  <c r="O281" i="2"/>
  <c r="O282" i="2"/>
  <c r="O283" i="2"/>
  <c r="O284" i="2"/>
  <c r="O285" i="2"/>
  <c r="O286" i="2"/>
  <c r="O287" i="2"/>
  <c r="O288" i="2"/>
  <c r="O289" i="2"/>
  <c r="O290" i="2"/>
  <c r="O291" i="2"/>
  <c r="O292" i="2"/>
  <c r="O293" i="2"/>
  <c r="O294" i="2"/>
  <c r="O295" i="2"/>
  <c r="O296" i="2"/>
  <c r="O297" i="2"/>
  <c r="O298" i="2"/>
  <c r="O299" i="2"/>
  <c r="O300" i="2"/>
  <c r="O301" i="2"/>
  <c r="O302" i="2"/>
  <c r="O303" i="2"/>
  <c r="O304" i="2"/>
  <c r="O305" i="2"/>
  <c r="O306" i="2"/>
  <c r="O307" i="2"/>
  <c r="O308" i="2"/>
  <c r="O309" i="2"/>
  <c r="O310" i="2"/>
  <c r="O311" i="2"/>
  <c r="O312" i="2"/>
  <c r="O313" i="2"/>
  <c r="O314" i="2"/>
  <c r="O315" i="2"/>
  <c r="O316" i="2"/>
  <c r="O317" i="2"/>
  <c r="O318" i="2"/>
  <c r="O319" i="2"/>
  <c r="O320" i="2"/>
  <c r="O321" i="2"/>
  <c r="O322" i="2"/>
  <c r="O323" i="2"/>
  <c r="O324" i="2"/>
  <c r="O325" i="2"/>
  <c r="O326" i="2"/>
  <c r="O327" i="2"/>
  <c r="O328" i="2"/>
  <c r="O329" i="2"/>
  <c r="O330" i="2"/>
  <c r="O331" i="2"/>
  <c r="O332" i="2"/>
  <c r="O333" i="2"/>
  <c r="O334" i="2"/>
  <c r="O335" i="2"/>
  <c r="O336" i="2"/>
  <c r="O337" i="2"/>
  <c r="O338" i="2"/>
  <c r="O339" i="2"/>
  <c r="O340" i="2"/>
  <c r="O341" i="2"/>
  <c r="O342" i="2"/>
  <c r="O343" i="2"/>
  <c r="O344" i="2"/>
  <c r="O345" i="2"/>
  <c r="O346" i="2"/>
  <c r="O347" i="2"/>
  <c r="O348" i="2"/>
  <c r="O349" i="2"/>
  <c r="O350" i="2"/>
  <c r="O351" i="2"/>
  <c r="O352" i="2"/>
  <c r="O353" i="2"/>
  <c r="O354" i="2"/>
  <c r="O355" i="2"/>
  <c r="O356" i="2"/>
  <c r="O357" i="2"/>
  <c r="O358" i="2"/>
  <c r="O359" i="2"/>
  <c r="O360" i="2"/>
  <c r="O361" i="2"/>
  <c r="O362" i="2"/>
  <c r="O363" i="2"/>
  <c r="O364" i="2"/>
  <c r="O365" i="2"/>
  <c r="O366" i="2"/>
  <c r="O367" i="2"/>
  <c r="O368" i="2"/>
  <c r="O369" i="2"/>
  <c r="O370" i="2"/>
  <c r="O371" i="2"/>
  <c r="O372" i="2"/>
  <c r="O373" i="2"/>
  <c r="O374" i="2"/>
  <c r="O375" i="2"/>
  <c r="O376" i="2"/>
  <c r="O377" i="2"/>
  <c r="O378" i="2"/>
  <c r="O379" i="2"/>
  <c r="O380" i="2"/>
  <c r="O381" i="2"/>
  <c r="O382" i="2"/>
  <c r="O383" i="2"/>
  <c r="O384" i="2"/>
  <c r="O385" i="2"/>
  <c r="O386" i="2"/>
  <c r="O387" i="2"/>
  <c r="O388" i="2"/>
  <c r="O389" i="2"/>
  <c r="O390" i="2"/>
  <c r="O391" i="2"/>
  <c r="O392" i="2"/>
  <c r="O393" i="2"/>
  <c r="O394" i="2"/>
  <c r="O395" i="2"/>
  <c r="O396" i="2"/>
  <c r="O397" i="2"/>
  <c r="O398" i="2"/>
  <c r="O399" i="2"/>
  <c r="O400" i="2"/>
  <c r="O401" i="2"/>
  <c r="O402" i="2"/>
  <c r="O403" i="2"/>
  <c r="O404" i="2"/>
  <c r="O405" i="2"/>
  <c r="O406" i="2"/>
  <c r="O407" i="2"/>
  <c r="O408" i="2"/>
  <c r="O409" i="2"/>
  <c r="O410" i="2"/>
  <c r="O411" i="2"/>
  <c r="O412" i="2"/>
  <c r="O413" i="2"/>
  <c r="O414" i="2"/>
  <c r="O415" i="2"/>
  <c r="O416" i="2"/>
  <c r="O417" i="2"/>
  <c r="O418" i="2"/>
  <c r="O419" i="2"/>
  <c r="O420" i="2"/>
  <c r="O421" i="2"/>
  <c r="O422" i="2"/>
  <c r="O423" i="2"/>
  <c r="O424" i="2"/>
  <c r="O425" i="2"/>
  <c r="O426" i="2"/>
  <c r="O427" i="2"/>
  <c r="O428" i="2"/>
  <c r="O429" i="2"/>
  <c r="O430" i="2"/>
  <c r="O431" i="2"/>
  <c r="O432" i="2"/>
  <c r="O433" i="2"/>
  <c r="O434" i="2"/>
  <c r="O435" i="2"/>
  <c r="O436" i="2"/>
  <c r="O437" i="2"/>
  <c r="O438" i="2"/>
  <c r="O439" i="2"/>
  <c r="O440" i="2"/>
  <c r="O441" i="2"/>
  <c r="O442" i="2"/>
  <c r="O443" i="2"/>
  <c r="O444" i="2"/>
  <c r="O445" i="2"/>
  <c r="O446" i="2"/>
  <c r="O447" i="2"/>
  <c r="O448" i="2"/>
  <c r="O449" i="2"/>
  <c r="O450" i="2"/>
  <c r="O451" i="2"/>
  <c r="O452" i="2"/>
  <c r="O453" i="2"/>
  <c r="O454" i="2"/>
  <c r="O455" i="2"/>
  <c r="O456" i="2"/>
  <c r="O457" i="2"/>
  <c r="O458" i="2"/>
  <c r="O459" i="2"/>
  <c r="O460" i="2"/>
  <c r="O461" i="2"/>
  <c r="O462" i="2"/>
  <c r="O463" i="2"/>
  <c r="O464" i="2"/>
  <c r="O465" i="2"/>
  <c r="O466" i="2"/>
  <c r="O467" i="2"/>
  <c r="O468" i="2"/>
  <c r="O469" i="2"/>
  <c r="O470" i="2"/>
  <c r="O471" i="2"/>
  <c r="O472" i="2"/>
  <c r="O473" i="2"/>
  <c r="O474" i="2"/>
  <c r="O475" i="2"/>
  <c r="O476" i="2"/>
  <c r="O477" i="2"/>
  <c r="O478" i="2"/>
  <c r="O479" i="2"/>
  <c r="O480" i="2"/>
  <c r="O481" i="2"/>
  <c r="O482" i="2"/>
  <c r="O483" i="2"/>
  <c r="O484" i="2"/>
  <c r="O485" i="2"/>
  <c r="O486" i="2"/>
  <c r="O487" i="2"/>
  <c r="O488" i="2"/>
  <c r="O489" i="2"/>
  <c r="O490" i="2"/>
  <c r="O491" i="2"/>
  <c r="O492" i="2"/>
  <c r="O493" i="2"/>
  <c r="O494" i="2"/>
  <c r="O495" i="2"/>
  <c r="O496" i="2"/>
  <c r="O497" i="2"/>
  <c r="O498" i="2"/>
  <c r="O499" i="2"/>
  <c r="O500" i="2"/>
  <c r="O501" i="2"/>
  <c r="O502" i="2"/>
  <c r="O503" i="2"/>
  <c r="O504" i="2"/>
  <c r="O505" i="2"/>
  <c r="O506" i="2"/>
  <c r="O507" i="2"/>
  <c r="O508" i="2"/>
  <c r="O509" i="2"/>
  <c r="O510" i="2"/>
  <c r="O511" i="2"/>
  <c r="O512" i="2"/>
  <c r="O513" i="2"/>
  <c r="O514" i="2"/>
  <c r="O515" i="2"/>
  <c r="O516" i="2"/>
  <c r="O517" i="2"/>
  <c r="O518" i="2"/>
  <c r="O519" i="2"/>
  <c r="O520" i="2"/>
  <c r="O521" i="2"/>
  <c r="O522" i="2"/>
  <c r="O523" i="2"/>
  <c r="O524" i="2"/>
  <c r="O525" i="2"/>
  <c r="O526" i="2"/>
  <c r="O527" i="2"/>
  <c r="O528" i="2"/>
  <c r="O529" i="2"/>
  <c r="O530" i="2"/>
  <c r="O531" i="2"/>
  <c r="O532" i="2"/>
  <c r="O533" i="2"/>
  <c r="O534" i="2"/>
  <c r="O535" i="2"/>
  <c r="O536" i="2"/>
  <c r="O537" i="2"/>
  <c r="O538" i="2"/>
  <c r="O539" i="2"/>
  <c r="O540" i="2"/>
  <c r="O541" i="2"/>
  <c r="O542" i="2"/>
  <c r="O543" i="2"/>
  <c r="O544" i="2"/>
  <c r="O545" i="2"/>
  <c r="O546" i="2"/>
  <c r="O547" i="2"/>
  <c r="O548" i="2"/>
  <c r="O549" i="2"/>
  <c r="O550" i="2"/>
  <c r="O551" i="2"/>
  <c r="O552" i="2"/>
  <c r="O553" i="2"/>
  <c r="O554" i="2"/>
  <c r="O555" i="2"/>
  <c r="O556" i="2"/>
  <c r="O557" i="2"/>
  <c r="O558" i="2"/>
  <c r="O559" i="2"/>
  <c r="O560" i="2"/>
  <c r="O561" i="2"/>
  <c r="O562" i="2"/>
  <c r="O563" i="2"/>
  <c r="O564" i="2"/>
  <c r="O565" i="2"/>
  <c r="O566" i="2"/>
  <c r="O567" i="2"/>
  <c r="O568" i="2"/>
  <c r="O569" i="2"/>
  <c r="O570" i="2"/>
  <c r="O571" i="2"/>
  <c r="O572" i="2"/>
  <c r="O573" i="2"/>
  <c r="O574" i="2"/>
  <c r="O575" i="2"/>
  <c r="O576" i="2"/>
  <c r="O577" i="2"/>
  <c r="O578" i="2"/>
  <c r="O579" i="2"/>
  <c r="O580" i="2"/>
  <c r="O581" i="2"/>
  <c r="O582" i="2"/>
  <c r="O583" i="2"/>
  <c r="O584" i="2"/>
  <c r="O585" i="2"/>
  <c r="O586" i="2"/>
  <c r="O587" i="2"/>
  <c r="O588" i="2"/>
  <c r="O589" i="2"/>
  <c r="O590" i="2"/>
  <c r="O591" i="2"/>
  <c r="O592" i="2"/>
  <c r="O593" i="2"/>
  <c r="O594" i="2"/>
  <c r="O595" i="2"/>
  <c r="O596" i="2"/>
  <c r="O597" i="2"/>
  <c r="O598" i="2"/>
  <c r="O599" i="2"/>
  <c r="O600" i="2"/>
  <c r="O601" i="2"/>
  <c r="O602" i="2"/>
  <c r="O603" i="2"/>
  <c r="O604" i="2"/>
  <c r="O605" i="2"/>
  <c r="O606" i="2"/>
  <c r="O607" i="2"/>
  <c r="O608" i="2"/>
  <c r="O609" i="2"/>
  <c r="O610" i="2"/>
  <c r="O611" i="2"/>
  <c r="O612" i="2"/>
  <c r="O613" i="2"/>
  <c r="O614" i="2"/>
  <c r="O615" i="2"/>
  <c r="O616" i="2"/>
  <c r="O617" i="2"/>
  <c r="O618" i="2"/>
  <c r="O619" i="2"/>
  <c r="O620" i="2"/>
  <c r="O621" i="2"/>
  <c r="O622" i="2"/>
  <c r="O623" i="2"/>
  <c r="O624" i="2"/>
  <c r="O625" i="2"/>
  <c r="O626" i="2"/>
  <c r="O627" i="2"/>
  <c r="O628" i="2"/>
  <c r="O629" i="2"/>
  <c r="O630" i="2"/>
  <c r="O631" i="2"/>
  <c r="O632" i="2"/>
  <c r="O633" i="2"/>
  <c r="O634" i="2"/>
  <c r="O635" i="2"/>
  <c r="O636" i="2"/>
  <c r="O637" i="2"/>
  <c r="O638" i="2"/>
  <c r="O639" i="2"/>
  <c r="O640" i="2"/>
  <c r="O641" i="2"/>
  <c r="O642" i="2"/>
  <c r="O643" i="2"/>
  <c r="O644" i="2"/>
  <c r="O645" i="2"/>
  <c r="O646" i="2"/>
  <c r="O647" i="2"/>
  <c r="O648" i="2"/>
  <c r="O649" i="2"/>
  <c r="O650" i="2"/>
  <c r="O651" i="2"/>
  <c r="O652" i="2"/>
  <c r="O653" i="2"/>
  <c r="O654" i="2"/>
  <c r="O655" i="2"/>
  <c r="O656" i="2"/>
  <c r="O657" i="2"/>
  <c r="O658" i="2"/>
  <c r="O659" i="2"/>
  <c r="O660" i="2"/>
  <c r="O661" i="2"/>
  <c r="O662" i="2"/>
  <c r="O663" i="2"/>
  <c r="O664" i="2"/>
  <c r="O665" i="2"/>
  <c r="O666" i="2"/>
  <c r="O667" i="2"/>
  <c r="O668" i="2"/>
  <c r="O669" i="2"/>
  <c r="O670" i="2"/>
  <c r="O671" i="2"/>
  <c r="O672" i="2"/>
  <c r="O673" i="2"/>
  <c r="O674" i="2"/>
  <c r="O675" i="2"/>
  <c r="O676" i="2"/>
  <c r="O677" i="2"/>
  <c r="O678" i="2"/>
  <c r="O679" i="2"/>
  <c r="O680" i="2"/>
  <c r="O681" i="2"/>
  <c r="O682" i="2"/>
  <c r="O683" i="2"/>
  <c r="O684" i="2"/>
  <c r="O685" i="2"/>
  <c r="O686" i="2"/>
  <c r="O687" i="2"/>
  <c r="O688" i="2"/>
  <c r="O689" i="2"/>
  <c r="O690" i="2"/>
  <c r="O691" i="2"/>
  <c r="O692" i="2"/>
  <c r="O693" i="2"/>
  <c r="O694" i="2"/>
  <c r="O695" i="2"/>
  <c r="O696" i="2"/>
  <c r="O697" i="2"/>
  <c r="O698" i="2"/>
  <c r="O699" i="2"/>
  <c r="O700" i="2"/>
  <c r="O701" i="2"/>
  <c r="O702" i="2"/>
  <c r="O703" i="2"/>
  <c r="O704" i="2"/>
  <c r="O705" i="2"/>
  <c r="O706" i="2"/>
  <c r="O707" i="2"/>
  <c r="O708" i="2"/>
  <c r="O709" i="2"/>
  <c r="O710" i="2"/>
  <c r="O711" i="2"/>
  <c r="O712" i="2"/>
  <c r="O713" i="2"/>
  <c r="O714" i="2"/>
  <c r="O715" i="2"/>
  <c r="O716" i="2"/>
  <c r="O717" i="2"/>
  <c r="O718" i="2"/>
  <c r="O719" i="2"/>
  <c r="O720" i="2"/>
  <c r="O721" i="2"/>
  <c r="O722" i="2"/>
  <c r="O723" i="2"/>
  <c r="O724" i="2"/>
  <c r="O725" i="2"/>
  <c r="O726" i="2"/>
  <c r="O727" i="2"/>
  <c r="O728" i="2"/>
  <c r="O729" i="2"/>
  <c r="O730" i="2"/>
  <c r="O731" i="2"/>
  <c r="O732" i="2"/>
  <c r="O733" i="2"/>
  <c r="O734" i="2"/>
  <c r="O735" i="2"/>
  <c r="O736" i="2"/>
  <c r="O737" i="2"/>
  <c r="O738" i="2"/>
  <c r="O739" i="2"/>
  <c r="O740" i="2"/>
  <c r="O741" i="2"/>
  <c r="O742" i="2"/>
  <c r="O743" i="2"/>
  <c r="O744" i="2"/>
  <c r="O745" i="2"/>
  <c r="O746" i="2"/>
  <c r="O747" i="2"/>
  <c r="O748" i="2"/>
  <c r="O749" i="2"/>
  <c r="O750" i="2"/>
  <c r="O751" i="2"/>
  <c r="O752" i="2"/>
  <c r="O753" i="2"/>
  <c r="O754" i="2"/>
  <c r="O755" i="2"/>
  <c r="O756" i="2"/>
  <c r="O757" i="2"/>
  <c r="O758" i="2"/>
  <c r="O759" i="2"/>
  <c r="O760" i="2"/>
  <c r="O761" i="2"/>
  <c r="O762" i="2"/>
  <c r="O763" i="2"/>
  <c r="O764" i="2"/>
  <c r="O765" i="2"/>
  <c r="O766" i="2"/>
  <c r="O767" i="2"/>
  <c r="O768" i="2"/>
  <c r="O769" i="2"/>
  <c r="O770" i="2"/>
  <c r="O771" i="2"/>
  <c r="O772" i="2"/>
  <c r="O773" i="2"/>
  <c r="O774" i="2"/>
  <c r="O775" i="2"/>
  <c r="O776" i="2"/>
  <c r="O777" i="2"/>
  <c r="O778" i="2"/>
  <c r="O779" i="2"/>
  <c r="O780" i="2"/>
  <c r="O781" i="2"/>
  <c r="O782" i="2"/>
  <c r="O783" i="2"/>
  <c r="O784" i="2"/>
  <c r="O785" i="2"/>
  <c r="O786" i="2"/>
  <c r="O787" i="2"/>
  <c r="O788" i="2"/>
  <c r="O789" i="2"/>
  <c r="O790" i="2"/>
  <c r="O791" i="2"/>
  <c r="O792" i="2"/>
  <c r="O793" i="2"/>
  <c r="O794" i="2"/>
  <c r="O795" i="2"/>
  <c r="O796" i="2"/>
  <c r="O797" i="2"/>
  <c r="O798" i="2"/>
  <c r="O799" i="2"/>
  <c r="O800" i="2"/>
  <c r="O801" i="2"/>
  <c r="O802" i="2"/>
  <c r="O803" i="2"/>
  <c r="O804" i="2"/>
  <c r="O805" i="2"/>
  <c r="O806" i="2"/>
  <c r="O807" i="2"/>
  <c r="O808" i="2"/>
  <c r="O809" i="2"/>
  <c r="O810" i="2"/>
  <c r="O811" i="2"/>
  <c r="O812" i="2"/>
  <c r="O813" i="2"/>
  <c r="O814" i="2"/>
  <c r="O815" i="2"/>
  <c r="O816" i="2"/>
  <c r="O817" i="2"/>
  <c r="O818" i="2"/>
  <c r="O819" i="2"/>
  <c r="O820" i="2"/>
  <c r="O821" i="2"/>
  <c r="O822" i="2"/>
  <c r="O823" i="2"/>
  <c r="O824" i="2"/>
  <c r="O825" i="2"/>
  <c r="O826" i="2"/>
  <c r="O827" i="2"/>
  <c r="O828" i="2"/>
  <c r="O829" i="2"/>
  <c r="O830" i="2"/>
  <c r="O831" i="2"/>
  <c r="O832" i="2"/>
  <c r="O833" i="2"/>
  <c r="O834" i="2"/>
  <c r="O835" i="2"/>
  <c r="O836" i="2"/>
  <c r="O837" i="2"/>
  <c r="O838" i="2"/>
  <c r="O839" i="2"/>
  <c r="O840" i="2"/>
  <c r="O841" i="2"/>
  <c r="O842" i="2"/>
  <c r="O843" i="2"/>
  <c r="O844" i="2"/>
  <c r="O845" i="2"/>
  <c r="O846" i="2"/>
  <c r="O847" i="2"/>
  <c r="O848" i="2"/>
  <c r="O849" i="2"/>
  <c r="O850" i="2"/>
  <c r="O851" i="2"/>
  <c r="O852" i="2"/>
  <c r="O853" i="2"/>
  <c r="O854" i="2"/>
  <c r="O855" i="2"/>
  <c r="O856" i="2"/>
  <c r="O857" i="2"/>
  <c r="O858" i="2"/>
  <c r="O859" i="2"/>
  <c r="O860" i="2"/>
  <c r="O861" i="2"/>
  <c r="O862" i="2"/>
  <c r="O863" i="2"/>
  <c r="O864" i="2"/>
  <c r="O865" i="2"/>
  <c r="O866" i="2"/>
  <c r="O867" i="2"/>
  <c r="O868" i="2"/>
  <c r="O869" i="2"/>
  <c r="O870" i="2"/>
  <c r="O871" i="2"/>
  <c r="O872" i="2"/>
  <c r="O873" i="2"/>
  <c r="O874" i="2"/>
  <c r="O875" i="2"/>
  <c r="O876" i="2"/>
  <c r="O877" i="2"/>
  <c r="O878" i="2"/>
  <c r="O879" i="2"/>
  <c r="O880" i="2"/>
  <c r="O881" i="2"/>
  <c r="O882" i="2"/>
  <c r="O883" i="2"/>
  <c r="O884" i="2"/>
  <c r="O885" i="2"/>
  <c r="O886" i="2"/>
  <c r="O887" i="2"/>
  <c r="O888" i="2"/>
  <c r="O889" i="2"/>
  <c r="O890" i="2"/>
  <c r="O891" i="2"/>
  <c r="O892" i="2"/>
  <c r="O893" i="2"/>
  <c r="O894" i="2"/>
  <c r="O895" i="2"/>
  <c r="O896" i="2"/>
  <c r="O897" i="2"/>
  <c r="O898" i="2"/>
  <c r="O899" i="2"/>
  <c r="O900" i="2"/>
  <c r="O901" i="2"/>
  <c r="O902" i="2"/>
  <c r="O903" i="2"/>
  <c r="O904" i="2"/>
  <c r="O905" i="2"/>
  <c r="O906" i="2"/>
  <c r="O907" i="2"/>
  <c r="O908" i="2"/>
  <c r="O909" i="2"/>
  <c r="O910" i="2"/>
  <c r="O911" i="2"/>
  <c r="O912" i="2"/>
  <c r="O913" i="2"/>
  <c r="O914" i="2"/>
  <c r="O915" i="2"/>
  <c r="O916" i="2"/>
  <c r="O917" i="2"/>
  <c r="O918" i="2"/>
  <c r="O919" i="2"/>
  <c r="O920" i="2"/>
  <c r="O921" i="2"/>
  <c r="O922" i="2"/>
  <c r="O923" i="2"/>
  <c r="O924" i="2"/>
  <c r="O925" i="2"/>
  <c r="O926" i="2"/>
  <c r="O927" i="2"/>
  <c r="O928" i="2"/>
  <c r="O929" i="2"/>
  <c r="O930" i="2"/>
  <c r="O931" i="2"/>
  <c r="O932" i="2"/>
  <c r="O933" i="2"/>
  <c r="O934" i="2"/>
  <c r="O935" i="2"/>
  <c r="O936" i="2"/>
  <c r="O937" i="2"/>
  <c r="O938" i="2"/>
  <c r="O939" i="2"/>
  <c r="O940" i="2"/>
  <c r="O941" i="2"/>
  <c r="O942" i="2"/>
  <c r="O943" i="2"/>
  <c r="O944" i="2"/>
  <c r="O945" i="2"/>
  <c r="O946" i="2"/>
  <c r="O947" i="2"/>
  <c r="O948" i="2"/>
  <c r="O949" i="2"/>
  <c r="O950" i="2"/>
  <c r="O951" i="2"/>
  <c r="O952" i="2"/>
  <c r="O953" i="2"/>
  <c r="O954" i="2"/>
  <c r="O955" i="2"/>
  <c r="O956" i="2"/>
  <c r="O957" i="2"/>
  <c r="O958" i="2"/>
  <c r="O959" i="2"/>
  <c r="O960" i="2"/>
  <c r="O961" i="2"/>
  <c r="O962" i="2"/>
  <c r="O963" i="2"/>
  <c r="O964" i="2"/>
  <c r="O965" i="2"/>
  <c r="O966" i="2"/>
  <c r="O967" i="2"/>
  <c r="O968" i="2"/>
  <c r="O969" i="2"/>
  <c r="O970" i="2"/>
  <c r="O971" i="2"/>
  <c r="O972" i="2"/>
  <c r="O973" i="2"/>
  <c r="O974" i="2"/>
  <c r="O975" i="2"/>
  <c r="O976" i="2"/>
  <c r="O977" i="2"/>
  <c r="O978" i="2"/>
  <c r="O979" i="2"/>
  <c r="O980" i="2"/>
  <c r="O981" i="2"/>
  <c r="O982" i="2"/>
  <c r="O983" i="2"/>
  <c r="O984" i="2"/>
  <c r="O985" i="2"/>
  <c r="O986" i="2"/>
  <c r="O987" i="2"/>
  <c r="O988" i="2"/>
  <c r="O989" i="2"/>
  <c r="O990" i="2"/>
  <c r="O991" i="2"/>
  <c r="O992" i="2"/>
  <c r="O993" i="2"/>
  <c r="O994" i="2"/>
  <c r="O995" i="2"/>
  <c r="O996" i="2"/>
  <c r="O997" i="2"/>
  <c r="O998" i="2"/>
  <c r="O999" i="2"/>
  <c r="O1000" i="2"/>
  <c r="O1001" i="2"/>
  <c r="O1002" i="2"/>
  <c r="O1003" i="2"/>
  <c r="O1004" i="2"/>
  <c r="O7" i="2"/>
  <c r="O6" i="2"/>
  <c r="O5" i="2"/>
  <c r="I24" i="4"/>
  <c r="I14" i="4"/>
  <c r="I13" i="4"/>
  <c r="I9" i="4"/>
  <c r="I8" i="4"/>
  <c r="I2" i="4"/>
  <c r="B12" i="6" l="1"/>
  <c r="B13" i="6"/>
  <c r="B7" i="6"/>
  <c r="G7" i="1"/>
  <c r="T7" i="1"/>
  <c r="S10" i="2" l="1"/>
  <c r="S11" i="2"/>
  <c r="S12" i="2"/>
  <c r="S13" i="2"/>
  <c r="S14" i="2"/>
  <c r="S16" i="2"/>
  <c r="S17" i="2"/>
  <c r="S18" i="2"/>
  <c r="S19" i="2"/>
  <c r="S20" i="2"/>
  <c r="S21" i="2"/>
  <c r="S22" i="2"/>
  <c r="S23" i="2"/>
  <c r="S24" i="2"/>
  <c r="S25" i="2"/>
  <c r="S26" i="2"/>
  <c r="S27" i="2"/>
  <c r="S29" i="2"/>
  <c r="S30" i="2"/>
  <c r="S31" i="2"/>
  <c r="S32" i="2"/>
  <c r="S33" i="2"/>
  <c r="S34" i="2"/>
  <c r="S35" i="2"/>
  <c r="S36" i="2"/>
  <c r="S37" i="2"/>
  <c r="S38" i="2"/>
  <c r="S39" i="2"/>
  <c r="S40" i="2"/>
  <c r="S41" i="2"/>
  <c r="S42" i="2"/>
  <c r="S43" i="2"/>
  <c r="S44" i="2"/>
  <c r="S45" i="2"/>
  <c r="S46" i="2"/>
  <c r="S47" i="2"/>
  <c r="S48" i="2"/>
  <c r="S49" i="2"/>
  <c r="S50" i="2"/>
  <c r="S51" i="2"/>
  <c r="S52" i="2"/>
  <c r="S53" i="2"/>
  <c r="S54" i="2"/>
  <c r="S55" i="2"/>
  <c r="S56" i="2"/>
  <c r="S57" i="2"/>
  <c r="S58" i="2"/>
  <c r="S59" i="2"/>
  <c r="S60" i="2"/>
  <c r="S61" i="2"/>
  <c r="S62" i="2"/>
  <c r="S63" i="2"/>
  <c r="S64" i="2"/>
  <c r="S65" i="2"/>
  <c r="S66" i="2"/>
  <c r="S67" i="2"/>
  <c r="S68" i="2"/>
  <c r="S69" i="2"/>
  <c r="S70" i="2"/>
  <c r="S71" i="2"/>
  <c r="S72" i="2"/>
  <c r="S73" i="2"/>
  <c r="S74" i="2"/>
  <c r="S75" i="2"/>
  <c r="S76" i="2"/>
  <c r="S77" i="2"/>
  <c r="S78" i="2"/>
  <c r="S79" i="2"/>
  <c r="S80" i="2"/>
  <c r="S81" i="2"/>
  <c r="S82" i="2"/>
  <c r="S83" i="2"/>
  <c r="S84" i="2"/>
  <c r="S85" i="2"/>
  <c r="S86" i="2"/>
  <c r="S87" i="2"/>
  <c r="S88" i="2"/>
  <c r="S89" i="2"/>
  <c r="S90" i="2"/>
  <c r="S91" i="2"/>
  <c r="S92" i="2"/>
  <c r="S93" i="2"/>
  <c r="S94" i="2"/>
  <c r="S95" i="2"/>
  <c r="S96" i="2"/>
  <c r="S97" i="2"/>
  <c r="S98" i="2"/>
  <c r="S99" i="2"/>
  <c r="S100" i="2"/>
  <c r="S101" i="2"/>
  <c r="S102" i="2"/>
  <c r="S103" i="2"/>
  <c r="S104" i="2"/>
  <c r="S105" i="2"/>
  <c r="S106" i="2"/>
  <c r="S107" i="2"/>
  <c r="S108" i="2"/>
  <c r="S109" i="2"/>
  <c r="S110" i="2"/>
  <c r="S111" i="2"/>
  <c r="S112" i="2"/>
  <c r="S113" i="2"/>
  <c r="S114" i="2"/>
  <c r="S115" i="2"/>
  <c r="S116" i="2"/>
  <c r="S117" i="2"/>
  <c r="S118" i="2"/>
  <c r="S119" i="2"/>
  <c r="S120" i="2"/>
  <c r="S121" i="2"/>
  <c r="S122" i="2"/>
  <c r="S123" i="2"/>
  <c r="S124" i="2"/>
  <c r="S125" i="2"/>
  <c r="S126" i="2"/>
  <c r="S127" i="2"/>
  <c r="S128" i="2"/>
  <c r="S129" i="2"/>
  <c r="S130" i="2"/>
  <c r="S131" i="2"/>
  <c r="S132" i="2"/>
  <c r="S133" i="2"/>
  <c r="S134" i="2"/>
  <c r="S135" i="2"/>
  <c r="S136" i="2"/>
  <c r="S137" i="2"/>
  <c r="S138" i="2"/>
  <c r="S139" i="2"/>
  <c r="S140" i="2"/>
  <c r="S141" i="2"/>
  <c r="S142" i="2"/>
  <c r="S143" i="2"/>
  <c r="S144" i="2"/>
  <c r="S145" i="2"/>
  <c r="S146" i="2"/>
  <c r="S147" i="2"/>
  <c r="S148" i="2"/>
  <c r="S149" i="2"/>
  <c r="S150" i="2"/>
  <c r="S151" i="2"/>
  <c r="S152" i="2"/>
  <c r="S153" i="2"/>
  <c r="S154" i="2"/>
  <c r="S155" i="2"/>
  <c r="S156" i="2"/>
  <c r="S157" i="2"/>
  <c r="S158" i="2"/>
  <c r="S159" i="2"/>
  <c r="S160" i="2"/>
  <c r="S161" i="2"/>
  <c r="S162" i="2"/>
  <c r="S163" i="2"/>
  <c r="S164" i="2"/>
  <c r="S165" i="2"/>
  <c r="S166" i="2"/>
  <c r="S167" i="2"/>
  <c r="S168" i="2"/>
  <c r="S169" i="2"/>
  <c r="S170" i="2"/>
  <c r="S171" i="2"/>
  <c r="S172" i="2"/>
  <c r="S173" i="2"/>
  <c r="S174" i="2"/>
  <c r="S175" i="2"/>
  <c r="S176" i="2"/>
  <c r="S177" i="2"/>
  <c r="S178" i="2"/>
  <c r="S179" i="2"/>
  <c r="S180" i="2"/>
  <c r="S181" i="2"/>
  <c r="S182" i="2"/>
  <c r="S183" i="2"/>
  <c r="S184" i="2"/>
  <c r="S185" i="2"/>
  <c r="S186" i="2"/>
  <c r="S187" i="2"/>
  <c r="S188" i="2"/>
  <c r="S189" i="2"/>
  <c r="S190" i="2"/>
  <c r="S191" i="2"/>
  <c r="S192" i="2"/>
  <c r="S193" i="2"/>
  <c r="S194" i="2"/>
  <c r="S195" i="2"/>
  <c r="S196" i="2"/>
  <c r="S197" i="2"/>
  <c r="S198" i="2"/>
  <c r="S199" i="2"/>
  <c r="S200" i="2"/>
  <c r="S201" i="2"/>
  <c r="S202" i="2"/>
  <c r="S203" i="2"/>
  <c r="S204" i="2"/>
  <c r="S205" i="2"/>
  <c r="S206" i="2"/>
  <c r="S207" i="2"/>
  <c r="S208" i="2"/>
  <c r="S209" i="2"/>
  <c r="S210" i="2"/>
  <c r="S211" i="2"/>
  <c r="S212" i="2"/>
  <c r="S213" i="2"/>
  <c r="S214" i="2"/>
  <c r="S215" i="2"/>
  <c r="S216" i="2"/>
  <c r="S217" i="2"/>
  <c r="S218" i="2"/>
  <c r="S219" i="2"/>
  <c r="S220" i="2"/>
  <c r="S221" i="2"/>
  <c r="S222" i="2"/>
  <c r="S223" i="2"/>
  <c r="S224" i="2"/>
  <c r="S225" i="2"/>
  <c r="S226" i="2"/>
  <c r="S227" i="2"/>
  <c r="S228" i="2"/>
  <c r="S229" i="2"/>
  <c r="S230" i="2"/>
  <c r="S231" i="2"/>
  <c r="S232" i="2"/>
  <c r="S233" i="2"/>
  <c r="S234" i="2"/>
  <c r="S235" i="2"/>
  <c r="S236" i="2"/>
  <c r="S237" i="2"/>
  <c r="S238" i="2"/>
  <c r="S239" i="2"/>
  <c r="S240" i="2"/>
  <c r="S241" i="2"/>
  <c r="S242" i="2"/>
  <c r="S243" i="2"/>
  <c r="S244" i="2"/>
  <c r="S245" i="2"/>
  <c r="S246" i="2"/>
  <c r="S247" i="2"/>
  <c r="S248" i="2"/>
  <c r="S249" i="2"/>
  <c r="S250" i="2"/>
  <c r="S251" i="2"/>
  <c r="S252" i="2"/>
  <c r="S253" i="2"/>
  <c r="S254" i="2"/>
  <c r="S255" i="2"/>
  <c r="S256" i="2"/>
  <c r="S257" i="2"/>
  <c r="S258" i="2"/>
  <c r="S259" i="2"/>
  <c r="S260" i="2"/>
  <c r="S261" i="2"/>
  <c r="S262" i="2"/>
  <c r="S263" i="2"/>
  <c r="S264" i="2"/>
  <c r="S265" i="2"/>
  <c r="S266" i="2"/>
  <c r="S267" i="2"/>
  <c r="S268" i="2"/>
  <c r="S269" i="2"/>
  <c r="S270" i="2"/>
  <c r="S271" i="2"/>
  <c r="S272" i="2"/>
  <c r="S273" i="2"/>
  <c r="S274" i="2"/>
  <c r="S275" i="2"/>
  <c r="S276" i="2"/>
  <c r="S277" i="2"/>
  <c r="S278" i="2"/>
  <c r="S279" i="2"/>
  <c r="S280" i="2"/>
  <c r="S281" i="2"/>
  <c r="S282" i="2"/>
  <c r="S283" i="2"/>
  <c r="S284" i="2"/>
  <c r="S285" i="2"/>
  <c r="S286" i="2"/>
  <c r="S287" i="2"/>
  <c r="S288" i="2"/>
  <c r="S289" i="2"/>
  <c r="S290" i="2"/>
  <c r="S291" i="2"/>
  <c r="S292" i="2"/>
  <c r="S293" i="2"/>
  <c r="S294" i="2"/>
  <c r="S295" i="2"/>
  <c r="S296" i="2"/>
  <c r="S297" i="2"/>
  <c r="S298" i="2"/>
  <c r="S299" i="2"/>
  <c r="S300" i="2"/>
  <c r="S301" i="2"/>
  <c r="S302" i="2"/>
  <c r="S303" i="2"/>
  <c r="S304" i="2"/>
  <c r="S305" i="2"/>
  <c r="S306" i="2"/>
  <c r="S307" i="2"/>
  <c r="S308" i="2"/>
  <c r="S309" i="2"/>
  <c r="S310" i="2"/>
  <c r="S311" i="2"/>
  <c r="S312" i="2"/>
  <c r="S313" i="2"/>
  <c r="S314" i="2"/>
  <c r="S315" i="2"/>
  <c r="S316" i="2"/>
  <c r="S317" i="2"/>
  <c r="S318" i="2"/>
  <c r="S319" i="2"/>
  <c r="S320" i="2"/>
  <c r="S321" i="2"/>
  <c r="S322" i="2"/>
  <c r="S323" i="2"/>
  <c r="S324" i="2"/>
  <c r="S325" i="2"/>
  <c r="S326" i="2"/>
  <c r="S327" i="2"/>
  <c r="S328" i="2"/>
  <c r="S329" i="2"/>
  <c r="S330" i="2"/>
  <c r="S331" i="2"/>
  <c r="S332" i="2"/>
  <c r="S333" i="2"/>
  <c r="S334" i="2"/>
  <c r="S335" i="2"/>
  <c r="S336" i="2"/>
  <c r="S337" i="2"/>
  <c r="S338" i="2"/>
  <c r="S339" i="2"/>
  <c r="S340" i="2"/>
  <c r="S341" i="2"/>
  <c r="S342" i="2"/>
  <c r="S343" i="2"/>
  <c r="S344" i="2"/>
  <c r="S345" i="2"/>
  <c r="S346" i="2"/>
  <c r="S347" i="2"/>
  <c r="S348" i="2"/>
  <c r="S349" i="2"/>
  <c r="S350" i="2"/>
  <c r="S351" i="2"/>
  <c r="S352" i="2"/>
  <c r="S353" i="2"/>
  <c r="S354" i="2"/>
  <c r="S355" i="2"/>
  <c r="S356" i="2"/>
  <c r="S357" i="2"/>
  <c r="S358" i="2"/>
  <c r="S359" i="2"/>
  <c r="S360" i="2"/>
  <c r="S361" i="2"/>
  <c r="S362" i="2"/>
  <c r="S363" i="2"/>
  <c r="S364" i="2"/>
  <c r="S365" i="2"/>
  <c r="S366" i="2"/>
  <c r="S367" i="2"/>
  <c r="S368" i="2"/>
  <c r="S369" i="2"/>
  <c r="S370" i="2"/>
  <c r="S371" i="2"/>
  <c r="S372" i="2"/>
  <c r="S373" i="2"/>
  <c r="S374" i="2"/>
  <c r="S375" i="2"/>
  <c r="S376" i="2"/>
  <c r="S377" i="2"/>
  <c r="S378" i="2"/>
  <c r="S379" i="2"/>
  <c r="S380" i="2"/>
  <c r="S381" i="2"/>
  <c r="S382" i="2"/>
  <c r="S383" i="2"/>
  <c r="S384" i="2"/>
  <c r="S385" i="2"/>
  <c r="S386" i="2"/>
  <c r="S387" i="2"/>
  <c r="S388" i="2"/>
  <c r="S389" i="2"/>
  <c r="S390" i="2"/>
  <c r="S391" i="2"/>
  <c r="S392" i="2"/>
  <c r="S393" i="2"/>
  <c r="S394" i="2"/>
  <c r="S395" i="2"/>
  <c r="S396" i="2"/>
  <c r="S397" i="2"/>
  <c r="S398" i="2"/>
  <c r="S399" i="2"/>
  <c r="S400" i="2"/>
  <c r="S401" i="2"/>
  <c r="S402" i="2"/>
  <c r="S403" i="2"/>
  <c r="S404" i="2"/>
  <c r="S405" i="2"/>
  <c r="S406" i="2"/>
  <c r="S407" i="2"/>
  <c r="S408" i="2"/>
  <c r="S409" i="2"/>
  <c r="S410" i="2"/>
  <c r="S411" i="2"/>
  <c r="S412" i="2"/>
  <c r="S413" i="2"/>
  <c r="S414" i="2"/>
  <c r="S415" i="2"/>
  <c r="S416" i="2"/>
  <c r="S417" i="2"/>
  <c r="S418" i="2"/>
  <c r="S419" i="2"/>
  <c r="S420" i="2"/>
  <c r="S421" i="2"/>
  <c r="S422" i="2"/>
  <c r="S423" i="2"/>
  <c r="S424" i="2"/>
  <c r="S425" i="2"/>
  <c r="S426" i="2"/>
  <c r="S427" i="2"/>
  <c r="S428" i="2"/>
  <c r="S429" i="2"/>
  <c r="S430" i="2"/>
  <c r="S431" i="2"/>
  <c r="S432" i="2"/>
  <c r="S433" i="2"/>
  <c r="S434" i="2"/>
  <c r="S435" i="2"/>
  <c r="S436" i="2"/>
  <c r="S437" i="2"/>
  <c r="S438" i="2"/>
  <c r="S439" i="2"/>
  <c r="S440" i="2"/>
  <c r="S441" i="2"/>
  <c r="S442" i="2"/>
  <c r="S443" i="2"/>
  <c r="S444" i="2"/>
  <c r="S445" i="2"/>
  <c r="S446" i="2"/>
  <c r="S447" i="2"/>
  <c r="S448" i="2"/>
  <c r="S449" i="2"/>
  <c r="S450" i="2"/>
  <c r="S451" i="2"/>
  <c r="S452" i="2"/>
  <c r="S453" i="2"/>
  <c r="S454" i="2"/>
  <c r="S455" i="2"/>
  <c r="S456" i="2"/>
  <c r="S457" i="2"/>
  <c r="S458" i="2"/>
  <c r="S459" i="2"/>
  <c r="S460" i="2"/>
  <c r="S461" i="2"/>
  <c r="S462" i="2"/>
  <c r="S463" i="2"/>
  <c r="S464" i="2"/>
  <c r="S465" i="2"/>
  <c r="S466" i="2"/>
  <c r="S467" i="2"/>
  <c r="S468" i="2"/>
  <c r="S469" i="2"/>
  <c r="S470" i="2"/>
  <c r="S471" i="2"/>
  <c r="S472" i="2"/>
  <c r="S473" i="2"/>
  <c r="S474" i="2"/>
  <c r="S475" i="2"/>
  <c r="S476" i="2"/>
  <c r="S477" i="2"/>
  <c r="S478" i="2"/>
  <c r="S479" i="2"/>
  <c r="S480" i="2"/>
  <c r="S481" i="2"/>
  <c r="S482" i="2"/>
  <c r="S483" i="2"/>
  <c r="S484" i="2"/>
  <c r="S485" i="2"/>
  <c r="S486" i="2"/>
  <c r="S487" i="2"/>
  <c r="S488" i="2"/>
  <c r="S489" i="2"/>
  <c r="S490" i="2"/>
  <c r="S491" i="2"/>
  <c r="S492" i="2"/>
  <c r="S493" i="2"/>
  <c r="S494" i="2"/>
  <c r="S495" i="2"/>
  <c r="S496" i="2"/>
  <c r="S497" i="2"/>
  <c r="S498" i="2"/>
  <c r="S499" i="2"/>
  <c r="S500" i="2"/>
  <c r="S501" i="2"/>
  <c r="S502" i="2"/>
  <c r="S503" i="2"/>
  <c r="S504" i="2"/>
  <c r="S505" i="2"/>
  <c r="S506" i="2"/>
  <c r="S507" i="2"/>
  <c r="S508" i="2"/>
  <c r="S509" i="2"/>
  <c r="S510" i="2"/>
  <c r="S511" i="2"/>
  <c r="S512" i="2"/>
  <c r="S513" i="2"/>
  <c r="S514" i="2"/>
  <c r="S515" i="2"/>
  <c r="S516" i="2"/>
  <c r="S517" i="2"/>
  <c r="S518" i="2"/>
  <c r="S519" i="2"/>
  <c r="S520" i="2"/>
  <c r="S521" i="2"/>
  <c r="S522" i="2"/>
  <c r="S523" i="2"/>
  <c r="S524" i="2"/>
  <c r="S525" i="2"/>
  <c r="S526" i="2"/>
  <c r="S527" i="2"/>
  <c r="S528" i="2"/>
  <c r="S529" i="2"/>
  <c r="S530" i="2"/>
  <c r="S531" i="2"/>
  <c r="S532" i="2"/>
  <c r="S533" i="2"/>
  <c r="S534" i="2"/>
  <c r="S535" i="2"/>
  <c r="S536" i="2"/>
  <c r="S537" i="2"/>
  <c r="S538" i="2"/>
  <c r="S539" i="2"/>
  <c r="S540" i="2"/>
  <c r="S541" i="2"/>
  <c r="S542" i="2"/>
  <c r="S543" i="2"/>
  <c r="S544" i="2"/>
  <c r="S545" i="2"/>
  <c r="S546" i="2"/>
  <c r="S547" i="2"/>
  <c r="S548" i="2"/>
  <c r="S549" i="2"/>
  <c r="S550" i="2"/>
  <c r="S551" i="2"/>
  <c r="S552" i="2"/>
  <c r="S553" i="2"/>
  <c r="S554" i="2"/>
  <c r="S555" i="2"/>
  <c r="S556" i="2"/>
  <c r="S557" i="2"/>
  <c r="S558" i="2"/>
  <c r="S559" i="2"/>
  <c r="S560" i="2"/>
  <c r="S561" i="2"/>
  <c r="S562" i="2"/>
  <c r="S563" i="2"/>
  <c r="S564" i="2"/>
  <c r="S565" i="2"/>
  <c r="S566" i="2"/>
  <c r="S567" i="2"/>
  <c r="S568" i="2"/>
  <c r="S569" i="2"/>
  <c r="S570" i="2"/>
  <c r="S571" i="2"/>
  <c r="S572" i="2"/>
  <c r="S573" i="2"/>
  <c r="S574" i="2"/>
  <c r="S575" i="2"/>
  <c r="S576" i="2"/>
  <c r="S577" i="2"/>
  <c r="S578" i="2"/>
  <c r="S579" i="2"/>
  <c r="S580" i="2"/>
  <c r="S581" i="2"/>
  <c r="S582" i="2"/>
  <c r="S583" i="2"/>
  <c r="S584" i="2"/>
  <c r="S585" i="2"/>
  <c r="S586" i="2"/>
  <c r="S587" i="2"/>
  <c r="S588" i="2"/>
  <c r="S589" i="2"/>
  <c r="S590" i="2"/>
  <c r="S591" i="2"/>
  <c r="S592" i="2"/>
  <c r="S593" i="2"/>
  <c r="S594" i="2"/>
  <c r="S595" i="2"/>
  <c r="S596" i="2"/>
  <c r="S597" i="2"/>
  <c r="S598" i="2"/>
  <c r="S599" i="2"/>
  <c r="S600" i="2"/>
  <c r="S601" i="2"/>
  <c r="S602" i="2"/>
  <c r="S603" i="2"/>
  <c r="S604" i="2"/>
  <c r="S605" i="2"/>
  <c r="S606" i="2"/>
  <c r="S607" i="2"/>
  <c r="S608" i="2"/>
  <c r="S609" i="2"/>
  <c r="S610" i="2"/>
  <c r="S611" i="2"/>
  <c r="S612" i="2"/>
  <c r="S613" i="2"/>
  <c r="S614" i="2"/>
  <c r="S615" i="2"/>
  <c r="S616" i="2"/>
  <c r="S617" i="2"/>
  <c r="S618" i="2"/>
  <c r="S619" i="2"/>
  <c r="S620" i="2"/>
  <c r="S621" i="2"/>
  <c r="S622" i="2"/>
  <c r="S623" i="2"/>
  <c r="S624" i="2"/>
  <c r="S625" i="2"/>
  <c r="S626" i="2"/>
  <c r="S627" i="2"/>
  <c r="S628" i="2"/>
  <c r="S629" i="2"/>
  <c r="S630" i="2"/>
  <c r="S631" i="2"/>
  <c r="S632" i="2"/>
  <c r="S633" i="2"/>
  <c r="S634" i="2"/>
  <c r="S635" i="2"/>
  <c r="S636" i="2"/>
  <c r="S637" i="2"/>
  <c r="S638" i="2"/>
  <c r="S639" i="2"/>
  <c r="S640" i="2"/>
  <c r="S641" i="2"/>
  <c r="S642" i="2"/>
  <c r="S643" i="2"/>
  <c r="S644" i="2"/>
  <c r="S645" i="2"/>
  <c r="S646" i="2"/>
  <c r="S647" i="2"/>
  <c r="S648" i="2"/>
  <c r="S649" i="2"/>
  <c r="S650" i="2"/>
  <c r="S651" i="2"/>
  <c r="S652" i="2"/>
  <c r="S653" i="2"/>
  <c r="S654" i="2"/>
  <c r="S655" i="2"/>
  <c r="S656" i="2"/>
  <c r="S657" i="2"/>
  <c r="S658" i="2"/>
  <c r="S659" i="2"/>
  <c r="S660" i="2"/>
  <c r="S661" i="2"/>
  <c r="S662" i="2"/>
  <c r="S663" i="2"/>
  <c r="S664" i="2"/>
  <c r="S665" i="2"/>
  <c r="S666" i="2"/>
  <c r="S667" i="2"/>
  <c r="S668" i="2"/>
  <c r="S669" i="2"/>
  <c r="S670" i="2"/>
  <c r="S671" i="2"/>
  <c r="S672" i="2"/>
  <c r="S673" i="2"/>
  <c r="S674" i="2"/>
  <c r="S675" i="2"/>
  <c r="S676" i="2"/>
  <c r="S677" i="2"/>
  <c r="S678" i="2"/>
  <c r="S679" i="2"/>
  <c r="S680" i="2"/>
  <c r="S681" i="2"/>
  <c r="S682" i="2"/>
  <c r="S683" i="2"/>
  <c r="S684" i="2"/>
  <c r="S685" i="2"/>
  <c r="S686" i="2"/>
  <c r="S687" i="2"/>
  <c r="S688" i="2"/>
  <c r="S689" i="2"/>
  <c r="S690" i="2"/>
  <c r="S691" i="2"/>
  <c r="S692" i="2"/>
  <c r="S693" i="2"/>
  <c r="S694" i="2"/>
  <c r="S695" i="2"/>
  <c r="S696" i="2"/>
  <c r="S697" i="2"/>
  <c r="S698" i="2"/>
  <c r="S699" i="2"/>
  <c r="S700" i="2"/>
  <c r="S701" i="2"/>
  <c r="S702" i="2"/>
  <c r="S703" i="2"/>
  <c r="S704" i="2"/>
  <c r="S705" i="2"/>
  <c r="S706" i="2"/>
  <c r="S707" i="2"/>
  <c r="S708" i="2"/>
  <c r="S709" i="2"/>
  <c r="S710" i="2"/>
  <c r="S711" i="2"/>
  <c r="S712" i="2"/>
  <c r="S713" i="2"/>
  <c r="S714" i="2"/>
  <c r="S715" i="2"/>
  <c r="S716" i="2"/>
  <c r="S717" i="2"/>
  <c r="S718" i="2"/>
  <c r="S719" i="2"/>
  <c r="S720" i="2"/>
  <c r="S721" i="2"/>
  <c r="S722" i="2"/>
  <c r="S723" i="2"/>
  <c r="S724" i="2"/>
  <c r="S725" i="2"/>
  <c r="S726" i="2"/>
  <c r="S727" i="2"/>
  <c r="S728" i="2"/>
  <c r="S729" i="2"/>
  <c r="S730" i="2"/>
  <c r="S731" i="2"/>
  <c r="S732" i="2"/>
  <c r="S733" i="2"/>
  <c r="S734" i="2"/>
  <c r="S735" i="2"/>
  <c r="S736" i="2"/>
  <c r="S737" i="2"/>
  <c r="S738" i="2"/>
  <c r="S739" i="2"/>
  <c r="S740" i="2"/>
  <c r="S741" i="2"/>
  <c r="S742" i="2"/>
  <c r="S743" i="2"/>
  <c r="S744" i="2"/>
  <c r="S745" i="2"/>
  <c r="S746" i="2"/>
  <c r="S747" i="2"/>
  <c r="S748" i="2"/>
  <c r="S749" i="2"/>
  <c r="S750" i="2"/>
  <c r="S751" i="2"/>
  <c r="S752" i="2"/>
  <c r="S753" i="2"/>
  <c r="S754" i="2"/>
  <c r="S755" i="2"/>
  <c r="S756" i="2"/>
  <c r="S757" i="2"/>
  <c r="S758" i="2"/>
  <c r="S759" i="2"/>
  <c r="S760" i="2"/>
  <c r="S761" i="2"/>
  <c r="S762" i="2"/>
  <c r="S763" i="2"/>
  <c r="S764" i="2"/>
  <c r="S765" i="2"/>
  <c r="S766" i="2"/>
  <c r="S767" i="2"/>
  <c r="S768" i="2"/>
  <c r="S769" i="2"/>
  <c r="S770" i="2"/>
  <c r="S771" i="2"/>
  <c r="S772" i="2"/>
  <c r="S773" i="2"/>
  <c r="S774" i="2"/>
  <c r="S775" i="2"/>
  <c r="S776" i="2"/>
  <c r="S777" i="2"/>
  <c r="S778" i="2"/>
  <c r="S779" i="2"/>
  <c r="S780" i="2"/>
  <c r="S781" i="2"/>
  <c r="S782" i="2"/>
  <c r="S783" i="2"/>
  <c r="S784" i="2"/>
  <c r="S785" i="2"/>
  <c r="S786" i="2"/>
  <c r="S787" i="2"/>
  <c r="S788" i="2"/>
  <c r="S789" i="2"/>
  <c r="S790" i="2"/>
  <c r="S791" i="2"/>
  <c r="S792" i="2"/>
  <c r="S793" i="2"/>
  <c r="S794" i="2"/>
  <c r="S795" i="2"/>
  <c r="S796" i="2"/>
  <c r="S797" i="2"/>
  <c r="S798" i="2"/>
  <c r="S799" i="2"/>
  <c r="S800" i="2"/>
  <c r="S801" i="2"/>
  <c r="S802" i="2"/>
  <c r="S803" i="2"/>
  <c r="S804" i="2"/>
  <c r="S805" i="2"/>
  <c r="S806" i="2"/>
  <c r="S807" i="2"/>
  <c r="S808" i="2"/>
  <c r="S809" i="2"/>
  <c r="S810" i="2"/>
  <c r="S811" i="2"/>
  <c r="S812" i="2"/>
  <c r="S813" i="2"/>
  <c r="S814" i="2"/>
  <c r="S815" i="2"/>
  <c r="S816" i="2"/>
  <c r="S817" i="2"/>
  <c r="S818" i="2"/>
  <c r="S819" i="2"/>
  <c r="S820" i="2"/>
  <c r="S821" i="2"/>
  <c r="S822" i="2"/>
  <c r="S823" i="2"/>
  <c r="S824" i="2"/>
  <c r="S825" i="2"/>
  <c r="S826" i="2"/>
  <c r="S827" i="2"/>
  <c r="S828" i="2"/>
  <c r="S829" i="2"/>
  <c r="S830" i="2"/>
  <c r="S831" i="2"/>
  <c r="S832" i="2"/>
  <c r="S833" i="2"/>
  <c r="S834" i="2"/>
  <c r="S835" i="2"/>
  <c r="S836" i="2"/>
  <c r="S837" i="2"/>
  <c r="S838" i="2"/>
  <c r="S839" i="2"/>
  <c r="S840" i="2"/>
  <c r="S841" i="2"/>
  <c r="S842" i="2"/>
  <c r="S843" i="2"/>
  <c r="S844" i="2"/>
  <c r="S845" i="2"/>
  <c r="S846" i="2"/>
  <c r="S847" i="2"/>
  <c r="S848" i="2"/>
  <c r="S849" i="2"/>
  <c r="S850" i="2"/>
  <c r="S851" i="2"/>
  <c r="S852" i="2"/>
  <c r="S853" i="2"/>
  <c r="S854" i="2"/>
  <c r="S855" i="2"/>
  <c r="S856" i="2"/>
  <c r="S857" i="2"/>
  <c r="S858" i="2"/>
  <c r="S859" i="2"/>
  <c r="S860" i="2"/>
  <c r="S861" i="2"/>
  <c r="S862" i="2"/>
  <c r="S863" i="2"/>
  <c r="S864" i="2"/>
  <c r="S865" i="2"/>
  <c r="S866" i="2"/>
  <c r="S867" i="2"/>
  <c r="S868" i="2"/>
  <c r="S869" i="2"/>
  <c r="S870" i="2"/>
  <c r="S871" i="2"/>
  <c r="S872" i="2"/>
  <c r="S873" i="2"/>
  <c r="S874" i="2"/>
  <c r="S875" i="2"/>
  <c r="S876" i="2"/>
  <c r="S877" i="2"/>
  <c r="S878" i="2"/>
  <c r="S879" i="2"/>
  <c r="S880" i="2"/>
  <c r="S881" i="2"/>
  <c r="S882" i="2"/>
  <c r="S883" i="2"/>
  <c r="S884" i="2"/>
  <c r="S885" i="2"/>
  <c r="S886" i="2"/>
  <c r="S887" i="2"/>
  <c r="S888" i="2"/>
  <c r="S889" i="2"/>
  <c r="S890" i="2"/>
  <c r="S891" i="2"/>
  <c r="S892" i="2"/>
  <c r="S893" i="2"/>
  <c r="S894" i="2"/>
  <c r="S895" i="2"/>
  <c r="S896" i="2"/>
  <c r="S897" i="2"/>
  <c r="S898" i="2"/>
  <c r="S899" i="2"/>
  <c r="S900" i="2"/>
  <c r="S901" i="2"/>
  <c r="S902" i="2"/>
  <c r="S903" i="2"/>
  <c r="S904" i="2"/>
  <c r="S905" i="2"/>
  <c r="S906" i="2"/>
  <c r="S907" i="2"/>
  <c r="S908" i="2"/>
  <c r="S909" i="2"/>
  <c r="S910" i="2"/>
  <c r="S911" i="2"/>
  <c r="S912" i="2"/>
  <c r="S913" i="2"/>
  <c r="S914" i="2"/>
  <c r="S915" i="2"/>
  <c r="S916" i="2"/>
  <c r="S917" i="2"/>
  <c r="S918" i="2"/>
  <c r="S919" i="2"/>
  <c r="S920" i="2"/>
  <c r="S921" i="2"/>
  <c r="S922" i="2"/>
  <c r="S923" i="2"/>
  <c r="S924" i="2"/>
  <c r="S925" i="2"/>
  <c r="S926" i="2"/>
  <c r="S927" i="2"/>
  <c r="S928" i="2"/>
  <c r="S929" i="2"/>
  <c r="S930" i="2"/>
  <c r="S931" i="2"/>
  <c r="S932" i="2"/>
  <c r="S933" i="2"/>
  <c r="S934" i="2"/>
  <c r="S935" i="2"/>
  <c r="S936" i="2"/>
  <c r="S937" i="2"/>
  <c r="S938" i="2"/>
  <c r="S939" i="2"/>
  <c r="S940" i="2"/>
  <c r="S941" i="2"/>
  <c r="S942" i="2"/>
  <c r="S943" i="2"/>
  <c r="S944" i="2"/>
  <c r="S945" i="2"/>
  <c r="S946" i="2"/>
  <c r="S947" i="2"/>
  <c r="S948" i="2"/>
  <c r="S949" i="2"/>
  <c r="S950" i="2"/>
  <c r="S951" i="2"/>
  <c r="S952" i="2"/>
  <c r="S953" i="2"/>
  <c r="S954" i="2"/>
  <c r="S955" i="2"/>
  <c r="S956" i="2"/>
  <c r="S957" i="2"/>
  <c r="S958" i="2"/>
  <c r="S959" i="2"/>
  <c r="S960" i="2"/>
  <c r="S961" i="2"/>
  <c r="S962" i="2"/>
  <c r="S963" i="2"/>
  <c r="S964" i="2"/>
  <c r="S965" i="2"/>
  <c r="S966" i="2"/>
  <c r="S967" i="2"/>
  <c r="S968" i="2"/>
  <c r="S969" i="2"/>
  <c r="S970" i="2"/>
  <c r="S971" i="2"/>
  <c r="S972" i="2"/>
  <c r="S973" i="2"/>
  <c r="S974" i="2"/>
  <c r="S975" i="2"/>
  <c r="S976" i="2"/>
  <c r="S977" i="2"/>
  <c r="S978" i="2"/>
  <c r="S979" i="2"/>
  <c r="S980" i="2"/>
  <c r="S981" i="2"/>
  <c r="S982" i="2"/>
  <c r="S983" i="2"/>
  <c r="S984" i="2"/>
  <c r="S985" i="2"/>
  <c r="S986" i="2"/>
  <c r="S987" i="2"/>
  <c r="S988" i="2"/>
  <c r="S989" i="2"/>
  <c r="S990" i="2"/>
  <c r="S991" i="2"/>
  <c r="S992" i="2"/>
  <c r="S993" i="2"/>
  <c r="S994" i="2"/>
  <c r="S995" i="2"/>
  <c r="S996" i="2"/>
  <c r="S997" i="2"/>
  <c r="S998" i="2"/>
  <c r="S999" i="2"/>
  <c r="S1000" i="2"/>
  <c r="S1001" i="2"/>
  <c r="S1002" i="2"/>
  <c r="S1003" i="2"/>
  <c r="S1004" i="2"/>
  <c r="R6" i="2"/>
  <c r="R7" i="2"/>
  <c r="R8" i="2"/>
  <c r="R9" i="2"/>
  <c r="R10" i="2"/>
  <c r="R11" i="2"/>
  <c r="R12" i="2"/>
  <c r="AE12" i="2" s="1"/>
  <c r="R13" i="2"/>
  <c r="R14" i="2"/>
  <c r="R15" i="2"/>
  <c r="R16" i="2"/>
  <c r="AD16" i="2" s="1"/>
  <c r="R17" i="2"/>
  <c r="R18" i="2"/>
  <c r="R19" i="2"/>
  <c r="R20" i="2"/>
  <c r="R21" i="2"/>
  <c r="R22" i="2"/>
  <c r="R23" i="2"/>
  <c r="R24" i="2"/>
  <c r="R25" i="2"/>
  <c r="R26" i="2"/>
  <c r="R27" i="2"/>
  <c r="R28" i="2"/>
  <c r="R29" i="2"/>
  <c r="R30" i="2"/>
  <c r="R31" i="2"/>
  <c r="R32" i="2"/>
  <c r="R33" i="2"/>
  <c r="R34" i="2"/>
  <c r="R35" i="2"/>
  <c r="R36" i="2"/>
  <c r="R37" i="2"/>
  <c r="R38" i="2"/>
  <c r="R39" i="2"/>
  <c r="R40" i="2"/>
  <c r="R41" i="2"/>
  <c r="R42" i="2"/>
  <c r="R43" i="2"/>
  <c r="R44" i="2"/>
  <c r="R45" i="2"/>
  <c r="R46" i="2"/>
  <c r="R47" i="2"/>
  <c r="R48" i="2"/>
  <c r="R49" i="2"/>
  <c r="R50" i="2"/>
  <c r="R51" i="2"/>
  <c r="R52" i="2"/>
  <c r="R53" i="2"/>
  <c r="R54" i="2"/>
  <c r="R55" i="2"/>
  <c r="R56" i="2"/>
  <c r="R57" i="2"/>
  <c r="R58" i="2"/>
  <c r="R59" i="2"/>
  <c r="R60" i="2"/>
  <c r="R61" i="2"/>
  <c r="R62" i="2"/>
  <c r="R63" i="2"/>
  <c r="R64" i="2"/>
  <c r="R65" i="2"/>
  <c r="R66" i="2"/>
  <c r="R67" i="2"/>
  <c r="R68" i="2"/>
  <c r="R69" i="2"/>
  <c r="R70" i="2"/>
  <c r="R71" i="2"/>
  <c r="R72" i="2"/>
  <c r="R73" i="2"/>
  <c r="R74" i="2"/>
  <c r="R75" i="2"/>
  <c r="R76" i="2"/>
  <c r="R77" i="2"/>
  <c r="R78" i="2"/>
  <c r="R79" i="2"/>
  <c r="R80" i="2"/>
  <c r="R81" i="2"/>
  <c r="R82" i="2"/>
  <c r="R83" i="2"/>
  <c r="R84" i="2"/>
  <c r="R85" i="2"/>
  <c r="R86" i="2"/>
  <c r="R87" i="2"/>
  <c r="R88" i="2"/>
  <c r="R89" i="2"/>
  <c r="R90" i="2"/>
  <c r="R91" i="2"/>
  <c r="R92" i="2"/>
  <c r="R93" i="2"/>
  <c r="R94" i="2"/>
  <c r="R95" i="2"/>
  <c r="R96" i="2"/>
  <c r="R97" i="2"/>
  <c r="R98" i="2"/>
  <c r="R99" i="2"/>
  <c r="R100" i="2"/>
  <c r="R101" i="2"/>
  <c r="R102" i="2"/>
  <c r="R103" i="2"/>
  <c r="R104" i="2"/>
  <c r="R105" i="2"/>
  <c r="R106" i="2"/>
  <c r="R107" i="2"/>
  <c r="R108" i="2"/>
  <c r="R109" i="2"/>
  <c r="R110" i="2"/>
  <c r="R111" i="2"/>
  <c r="R112" i="2"/>
  <c r="R113" i="2"/>
  <c r="R114" i="2"/>
  <c r="R115" i="2"/>
  <c r="R116" i="2"/>
  <c r="R117" i="2"/>
  <c r="R118" i="2"/>
  <c r="R119" i="2"/>
  <c r="R120" i="2"/>
  <c r="R121" i="2"/>
  <c r="R122" i="2"/>
  <c r="R123" i="2"/>
  <c r="R124" i="2"/>
  <c r="R125" i="2"/>
  <c r="R126" i="2"/>
  <c r="R127" i="2"/>
  <c r="R128" i="2"/>
  <c r="R129" i="2"/>
  <c r="R130" i="2"/>
  <c r="R131" i="2"/>
  <c r="R132" i="2"/>
  <c r="R133" i="2"/>
  <c r="R134" i="2"/>
  <c r="R135" i="2"/>
  <c r="R136" i="2"/>
  <c r="R137" i="2"/>
  <c r="R138" i="2"/>
  <c r="R139" i="2"/>
  <c r="R140" i="2"/>
  <c r="R141" i="2"/>
  <c r="R142" i="2"/>
  <c r="R143" i="2"/>
  <c r="R144" i="2"/>
  <c r="R145" i="2"/>
  <c r="R146" i="2"/>
  <c r="R147" i="2"/>
  <c r="R148" i="2"/>
  <c r="R149" i="2"/>
  <c r="R150" i="2"/>
  <c r="R151" i="2"/>
  <c r="R152" i="2"/>
  <c r="R153" i="2"/>
  <c r="R154" i="2"/>
  <c r="R155" i="2"/>
  <c r="R156" i="2"/>
  <c r="R157" i="2"/>
  <c r="R158" i="2"/>
  <c r="R159" i="2"/>
  <c r="R160" i="2"/>
  <c r="R161" i="2"/>
  <c r="R162" i="2"/>
  <c r="R163" i="2"/>
  <c r="R164" i="2"/>
  <c r="R165" i="2"/>
  <c r="R166" i="2"/>
  <c r="R167" i="2"/>
  <c r="R168" i="2"/>
  <c r="R169" i="2"/>
  <c r="R170" i="2"/>
  <c r="R171" i="2"/>
  <c r="R172" i="2"/>
  <c r="R173" i="2"/>
  <c r="R174" i="2"/>
  <c r="R175" i="2"/>
  <c r="R176" i="2"/>
  <c r="R177" i="2"/>
  <c r="R178" i="2"/>
  <c r="R179" i="2"/>
  <c r="R180" i="2"/>
  <c r="R181" i="2"/>
  <c r="R182" i="2"/>
  <c r="R183" i="2"/>
  <c r="R184" i="2"/>
  <c r="R185" i="2"/>
  <c r="R186" i="2"/>
  <c r="R187" i="2"/>
  <c r="R188" i="2"/>
  <c r="R189" i="2"/>
  <c r="R190" i="2"/>
  <c r="R191" i="2"/>
  <c r="R192" i="2"/>
  <c r="R193" i="2"/>
  <c r="R194" i="2"/>
  <c r="R195" i="2"/>
  <c r="R196" i="2"/>
  <c r="R197" i="2"/>
  <c r="R198" i="2"/>
  <c r="R199" i="2"/>
  <c r="R200" i="2"/>
  <c r="R201" i="2"/>
  <c r="R202" i="2"/>
  <c r="R203" i="2"/>
  <c r="R204" i="2"/>
  <c r="R205" i="2"/>
  <c r="R206" i="2"/>
  <c r="R207" i="2"/>
  <c r="R208" i="2"/>
  <c r="R209" i="2"/>
  <c r="R210" i="2"/>
  <c r="R211" i="2"/>
  <c r="R212" i="2"/>
  <c r="R213" i="2"/>
  <c r="R214" i="2"/>
  <c r="R215" i="2"/>
  <c r="R216" i="2"/>
  <c r="R217" i="2"/>
  <c r="R218" i="2"/>
  <c r="R219" i="2"/>
  <c r="R220" i="2"/>
  <c r="R221" i="2"/>
  <c r="R222" i="2"/>
  <c r="R223" i="2"/>
  <c r="R224" i="2"/>
  <c r="R225" i="2"/>
  <c r="R226" i="2"/>
  <c r="R227" i="2"/>
  <c r="R228" i="2"/>
  <c r="R229" i="2"/>
  <c r="R230" i="2"/>
  <c r="R231" i="2"/>
  <c r="R232" i="2"/>
  <c r="R233" i="2"/>
  <c r="R234" i="2"/>
  <c r="R235" i="2"/>
  <c r="R236" i="2"/>
  <c r="R237" i="2"/>
  <c r="R238" i="2"/>
  <c r="R239" i="2"/>
  <c r="R240" i="2"/>
  <c r="R241" i="2"/>
  <c r="R242" i="2"/>
  <c r="R243" i="2"/>
  <c r="R244" i="2"/>
  <c r="R245" i="2"/>
  <c r="R246" i="2"/>
  <c r="R247" i="2"/>
  <c r="R248" i="2"/>
  <c r="R249" i="2"/>
  <c r="R250" i="2"/>
  <c r="R251" i="2"/>
  <c r="R252" i="2"/>
  <c r="R253" i="2"/>
  <c r="R254" i="2"/>
  <c r="R255" i="2"/>
  <c r="R256" i="2"/>
  <c r="R257" i="2"/>
  <c r="R258" i="2"/>
  <c r="R259" i="2"/>
  <c r="R260" i="2"/>
  <c r="R261" i="2"/>
  <c r="R262" i="2"/>
  <c r="R263" i="2"/>
  <c r="R264" i="2"/>
  <c r="R265" i="2"/>
  <c r="R266" i="2"/>
  <c r="R267" i="2"/>
  <c r="R268" i="2"/>
  <c r="R269" i="2"/>
  <c r="R270" i="2"/>
  <c r="R271" i="2"/>
  <c r="R272" i="2"/>
  <c r="R273" i="2"/>
  <c r="R274" i="2"/>
  <c r="R275" i="2"/>
  <c r="R276" i="2"/>
  <c r="R277" i="2"/>
  <c r="R278" i="2"/>
  <c r="R279" i="2"/>
  <c r="R280" i="2"/>
  <c r="R281" i="2"/>
  <c r="R282" i="2"/>
  <c r="R283" i="2"/>
  <c r="R284" i="2"/>
  <c r="R285" i="2"/>
  <c r="R286" i="2"/>
  <c r="R287" i="2"/>
  <c r="R288" i="2"/>
  <c r="R289" i="2"/>
  <c r="R290" i="2"/>
  <c r="R291" i="2"/>
  <c r="R292" i="2"/>
  <c r="R293" i="2"/>
  <c r="R294" i="2"/>
  <c r="R295" i="2"/>
  <c r="R296" i="2"/>
  <c r="R297" i="2"/>
  <c r="R298" i="2"/>
  <c r="R299" i="2"/>
  <c r="R300" i="2"/>
  <c r="R301" i="2"/>
  <c r="R302" i="2"/>
  <c r="R303" i="2"/>
  <c r="R304" i="2"/>
  <c r="R305" i="2"/>
  <c r="R306" i="2"/>
  <c r="R307" i="2"/>
  <c r="R308" i="2"/>
  <c r="R309" i="2"/>
  <c r="R310" i="2"/>
  <c r="R311" i="2"/>
  <c r="R312" i="2"/>
  <c r="R313" i="2"/>
  <c r="R314" i="2"/>
  <c r="R315" i="2"/>
  <c r="R316" i="2"/>
  <c r="R317" i="2"/>
  <c r="R318" i="2"/>
  <c r="R319" i="2"/>
  <c r="R320" i="2"/>
  <c r="R321" i="2"/>
  <c r="R322" i="2"/>
  <c r="R323" i="2"/>
  <c r="R324" i="2"/>
  <c r="R325" i="2"/>
  <c r="R326" i="2"/>
  <c r="R327" i="2"/>
  <c r="R328" i="2"/>
  <c r="R329" i="2"/>
  <c r="R330" i="2"/>
  <c r="R331" i="2"/>
  <c r="R332" i="2"/>
  <c r="R333" i="2"/>
  <c r="R334" i="2"/>
  <c r="R335" i="2"/>
  <c r="R336" i="2"/>
  <c r="R337" i="2"/>
  <c r="R338" i="2"/>
  <c r="R339" i="2"/>
  <c r="R340" i="2"/>
  <c r="R341" i="2"/>
  <c r="R342" i="2"/>
  <c r="R343" i="2"/>
  <c r="R344" i="2"/>
  <c r="R345" i="2"/>
  <c r="R346" i="2"/>
  <c r="R347" i="2"/>
  <c r="R348" i="2"/>
  <c r="R349" i="2"/>
  <c r="R350" i="2"/>
  <c r="R351" i="2"/>
  <c r="R352" i="2"/>
  <c r="R353" i="2"/>
  <c r="R354" i="2"/>
  <c r="R355" i="2"/>
  <c r="R356" i="2"/>
  <c r="R357" i="2"/>
  <c r="R358" i="2"/>
  <c r="R359" i="2"/>
  <c r="R360" i="2"/>
  <c r="R361" i="2"/>
  <c r="R362" i="2"/>
  <c r="R363" i="2"/>
  <c r="R364" i="2"/>
  <c r="R365" i="2"/>
  <c r="R366" i="2"/>
  <c r="R367" i="2"/>
  <c r="R368" i="2"/>
  <c r="R369" i="2"/>
  <c r="R370" i="2"/>
  <c r="R371" i="2"/>
  <c r="R372" i="2"/>
  <c r="R373" i="2"/>
  <c r="R374" i="2"/>
  <c r="R375" i="2"/>
  <c r="R376" i="2"/>
  <c r="R377" i="2"/>
  <c r="R378" i="2"/>
  <c r="R379" i="2"/>
  <c r="R380" i="2"/>
  <c r="R381" i="2"/>
  <c r="R382" i="2"/>
  <c r="R383" i="2"/>
  <c r="R384" i="2"/>
  <c r="R385" i="2"/>
  <c r="R386" i="2"/>
  <c r="R387" i="2"/>
  <c r="R388" i="2"/>
  <c r="R389" i="2"/>
  <c r="R390" i="2"/>
  <c r="R391" i="2"/>
  <c r="R392" i="2"/>
  <c r="R393" i="2"/>
  <c r="R394" i="2"/>
  <c r="R395" i="2"/>
  <c r="R396" i="2"/>
  <c r="R397" i="2"/>
  <c r="R398" i="2"/>
  <c r="R399" i="2"/>
  <c r="R400" i="2"/>
  <c r="R401" i="2"/>
  <c r="R402" i="2"/>
  <c r="R403" i="2"/>
  <c r="R404" i="2"/>
  <c r="R405" i="2"/>
  <c r="R406" i="2"/>
  <c r="R407" i="2"/>
  <c r="R408" i="2"/>
  <c r="R409" i="2"/>
  <c r="R410" i="2"/>
  <c r="R411" i="2"/>
  <c r="R412" i="2"/>
  <c r="R413" i="2"/>
  <c r="R414" i="2"/>
  <c r="R415" i="2"/>
  <c r="R416" i="2"/>
  <c r="R417" i="2"/>
  <c r="R418" i="2"/>
  <c r="R419" i="2"/>
  <c r="R420" i="2"/>
  <c r="R421" i="2"/>
  <c r="R422" i="2"/>
  <c r="R423" i="2"/>
  <c r="R424" i="2"/>
  <c r="R425" i="2"/>
  <c r="R426" i="2"/>
  <c r="R427" i="2"/>
  <c r="R428" i="2"/>
  <c r="R429" i="2"/>
  <c r="R430" i="2"/>
  <c r="R431" i="2"/>
  <c r="R432" i="2"/>
  <c r="R433" i="2"/>
  <c r="R434" i="2"/>
  <c r="R435" i="2"/>
  <c r="R436" i="2"/>
  <c r="R437" i="2"/>
  <c r="R438" i="2"/>
  <c r="R439" i="2"/>
  <c r="R440" i="2"/>
  <c r="R441" i="2"/>
  <c r="R442" i="2"/>
  <c r="R443" i="2"/>
  <c r="R444" i="2"/>
  <c r="R445" i="2"/>
  <c r="R446" i="2"/>
  <c r="R447" i="2"/>
  <c r="R448" i="2"/>
  <c r="R449" i="2"/>
  <c r="R450" i="2"/>
  <c r="R451" i="2"/>
  <c r="R452" i="2"/>
  <c r="R453" i="2"/>
  <c r="R454" i="2"/>
  <c r="R455" i="2"/>
  <c r="R456" i="2"/>
  <c r="R457" i="2"/>
  <c r="R458" i="2"/>
  <c r="R459" i="2"/>
  <c r="R460" i="2"/>
  <c r="R461" i="2"/>
  <c r="R462" i="2"/>
  <c r="R463" i="2"/>
  <c r="R464" i="2"/>
  <c r="R465" i="2"/>
  <c r="R466" i="2"/>
  <c r="R467" i="2"/>
  <c r="R468" i="2"/>
  <c r="R469" i="2"/>
  <c r="R470" i="2"/>
  <c r="R471" i="2"/>
  <c r="R472" i="2"/>
  <c r="R473" i="2"/>
  <c r="R474" i="2"/>
  <c r="R475" i="2"/>
  <c r="R476" i="2"/>
  <c r="R477" i="2"/>
  <c r="R478" i="2"/>
  <c r="R479" i="2"/>
  <c r="R480" i="2"/>
  <c r="R481" i="2"/>
  <c r="R482" i="2"/>
  <c r="R483" i="2"/>
  <c r="R484" i="2"/>
  <c r="R485" i="2"/>
  <c r="R486" i="2"/>
  <c r="R487" i="2"/>
  <c r="R488" i="2"/>
  <c r="R489" i="2"/>
  <c r="R490" i="2"/>
  <c r="R491" i="2"/>
  <c r="R492" i="2"/>
  <c r="R493" i="2"/>
  <c r="R494" i="2"/>
  <c r="R495" i="2"/>
  <c r="R496" i="2"/>
  <c r="R497" i="2"/>
  <c r="R498" i="2"/>
  <c r="R499" i="2"/>
  <c r="R500" i="2"/>
  <c r="R501" i="2"/>
  <c r="R502" i="2"/>
  <c r="R503" i="2"/>
  <c r="R504" i="2"/>
  <c r="R505" i="2"/>
  <c r="R506" i="2"/>
  <c r="R507" i="2"/>
  <c r="R508" i="2"/>
  <c r="R509" i="2"/>
  <c r="R510" i="2"/>
  <c r="R511" i="2"/>
  <c r="R512" i="2"/>
  <c r="R513" i="2"/>
  <c r="R514" i="2"/>
  <c r="R515" i="2"/>
  <c r="R516" i="2"/>
  <c r="R517" i="2"/>
  <c r="R518" i="2"/>
  <c r="R519" i="2"/>
  <c r="R520" i="2"/>
  <c r="R521" i="2"/>
  <c r="R522" i="2"/>
  <c r="R523" i="2"/>
  <c r="R524" i="2"/>
  <c r="R525" i="2"/>
  <c r="R526" i="2"/>
  <c r="R527" i="2"/>
  <c r="R528" i="2"/>
  <c r="R529" i="2"/>
  <c r="R530" i="2"/>
  <c r="R531" i="2"/>
  <c r="R532" i="2"/>
  <c r="R533" i="2"/>
  <c r="R534" i="2"/>
  <c r="R535" i="2"/>
  <c r="R536" i="2"/>
  <c r="R537" i="2"/>
  <c r="R538" i="2"/>
  <c r="R539" i="2"/>
  <c r="R540" i="2"/>
  <c r="R541" i="2"/>
  <c r="R542" i="2"/>
  <c r="R543" i="2"/>
  <c r="R544" i="2"/>
  <c r="R545" i="2"/>
  <c r="R546" i="2"/>
  <c r="R547" i="2"/>
  <c r="R548" i="2"/>
  <c r="R549" i="2"/>
  <c r="R550" i="2"/>
  <c r="R551" i="2"/>
  <c r="R552" i="2"/>
  <c r="R553" i="2"/>
  <c r="R554" i="2"/>
  <c r="R555" i="2"/>
  <c r="R556" i="2"/>
  <c r="R557" i="2"/>
  <c r="R558" i="2"/>
  <c r="R559" i="2"/>
  <c r="R560" i="2"/>
  <c r="R561" i="2"/>
  <c r="R562" i="2"/>
  <c r="R563" i="2"/>
  <c r="R564" i="2"/>
  <c r="R565" i="2"/>
  <c r="R566" i="2"/>
  <c r="R567" i="2"/>
  <c r="R568" i="2"/>
  <c r="R569" i="2"/>
  <c r="R570" i="2"/>
  <c r="R571" i="2"/>
  <c r="R572" i="2"/>
  <c r="R573" i="2"/>
  <c r="R574" i="2"/>
  <c r="R575" i="2"/>
  <c r="R576" i="2"/>
  <c r="R577" i="2"/>
  <c r="R578" i="2"/>
  <c r="R579" i="2"/>
  <c r="R580" i="2"/>
  <c r="R581" i="2"/>
  <c r="R582" i="2"/>
  <c r="R583" i="2"/>
  <c r="R584" i="2"/>
  <c r="R585" i="2"/>
  <c r="R586" i="2"/>
  <c r="R587" i="2"/>
  <c r="R588" i="2"/>
  <c r="R589" i="2"/>
  <c r="R590" i="2"/>
  <c r="R591" i="2"/>
  <c r="R592" i="2"/>
  <c r="R593" i="2"/>
  <c r="R594" i="2"/>
  <c r="R595" i="2"/>
  <c r="R596" i="2"/>
  <c r="R597" i="2"/>
  <c r="R598" i="2"/>
  <c r="R599" i="2"/>
  <c r="R600" i="2"/>
  <c r="R601" i="2"/>
  <c r="R602" i="2"/>
  <c r="R603" i="2"/>
  <c r="R604" i="2"/>
  <c r="R605" i="2"/>
  <c r="R606" i="2"/>
  <c r="R607" i="2"/>
  <c r="R608" i="2"/>
  <c r="R609" i="2"/>
  <c r="R610" i="2"/>
  <c r="R611" i="2"/>
  <c r="R612" i="2"/>
  <c r="R613" i="2"/>
  <c r="R614" i="2"/>
  <c r="R615" i="2"/>
  <c r="R616" i="2"/>
  <c r="R617" i="2"/>
  <c r="R618" i="2"/>
  <c r="R619" i="2"/>
  <c r="R620" i="2"/>
  <c r="R621" i="2"/>
  <c r="R622" i="2"/>
  <c r="R623" i="2"/>
  <c r="R624" i="2"/>
  <c r="R625" i="2"/>
  <c r="R626" i="2"/>
  <c r="R627" i="2"/>
  <c r="R628" i="2"/>
  <c r="R629" i="2"/>
  <c r="R630" i="2"/>
  <c r="R631" i="2"/>
  <c r="R632" i="2"/>
  <c r="R633" i="2"/>
  <c r="R634" i="2"/>
  <c r="R635" i="2"/>
  <c r="R636" i="2"/>
  <c r="R637" i="2"/>
  <c r="R638" i="2"/>
  <c r="R639" i="2"/>
  <c r="R640" i="2"/>
  <c r="R641" i="2"/>
  <c r="R642" i="2"/>
  <c r="R643" i="2"/>
  <c r="R644" i="2"/>
  <c r="R645" i="2"/>
  <c r="R646" i="2"/>
  <c r="R647" i="2"/>
  <c r="R648" i="2"/>
  <c r="R649" i="2"/>
  <c r="R650" i="2"/>
  <c r="R651" i="2"/>
  <c r="R652" i="2"/>
  <c r="R653" i="2"/>
  <c r="R654" i="2"/>
  <c r="R655" i="2"/>
  <c r="R656" i="2"/>
  <c r="R657" i="2"/>
  <c r="R658" i="2"/>
  <c r="R659" i="2"/>
  <c r="R660" i="2"/>
  <c r="R661" i="2"/>
  <c r="R662" i="2"/>
  <c r="R663" i="2"/>
  <c r="R664" i="2"/>
  <c r="R665" i="2"/>
  <c r="R666" i="2"/>
  <c r="R667" i="2"/>
  <c r="R668" i="2"/>
  <c r="R669" i="2"/>
  <c r="R670" i="2"/>
  <c r="R671" i="2"/>
  <c r="R672" i="2"/>
  <c r="R673" i="2"/>
  <c r="R674" i="2"/>
  <c r="R675" i="2"/>
  <c r="R676" i="2"/>
  <c r="R677" i="2"/>
  <c r="R678" i="2"/>
  <c r="R679" i="2"/>
  <c r="R680" i="2"/>
  <c r="R681" i="2"/>
  <c r="R682" i="2"/>
  <c r="R683" i="2"/>
  <c r="R684" i="2"/>
  <c r="R685" i="2"/>
  <c r="R686" i="2"/>
  <c r="R687" i="2"/>
  <c r="R688" i="2"/>
  <c r="R689" i="2"/>
  <c r="R690" i="2"/>
  <c r="R691" i="2"/>
  <c r="R692" i="2"/>
  <c r="R693" i="2"/>
  <c r="R694" i="2"/>
  <c r="R695" i="2"/>
  <c r="R696" i="2"/>
  <c r="R697" i="2"/>
  <c r="R698" i="2"/>
  <c r="R699" i="2"/>
  <c r="R700" i="2"/>
  <c r="R701" i="2"/>
  <c r="R702" i="2"/>
  <c r="R703" i="2"/>
  <c r="R704" i="2"/>
  <c r="R705" i="2"/>
  <c r="R706" i="2"/>
  <c r="R707" i="2"/>
  <c r="R708" i="2"/>
  <c r="R709" i="2"/>
  <c r="R710" i="2"/>
  <c r="R711" i="2"/>
  <c r="R712" i="2"/>
  <c r="R713" i="2"/>
  <c r="R714" i="2"/>
  <c r="R715" i="2"/>
  <c r="R716" i="2"/>
  <c r="R717" i="2"/>
  <c r="R718" i="2"/>
  <c r="R719" i="2"/>
  <c r="R720" i="2"/>
  <c r="R721" i="2"/>
  <c r="R722" i="2"/>
  <c r="R723" i="2"/>
  <c r="R724" i="2"/>
  <c r="R725" i="2"/>
  <c r="R726" i="2"/>
  <c r="R727" i="2"/>
  <c r="R728" i="2"/>
  <c r="R729" i="2"/>
  <c r="R730" i="2"/>
  <c r="R731" i="2"/>
  <c r="R732" i="2"/>
  <c r="R733" i="2"/>
  <c r="R734" i="2"/>
  <c r="R735" i="2"/>
  <c r="R736" i="2"/>
  <c r="R737" i="2"/>
  <c r="R738" i="2"/>
  <c r="R739" i="2"/>
  <c r="R740" i="2"/>
  <c r="R741" i="2"/>
  <c r="R742" i="2"/>
  <c r="R743" i="2"/>
  <c r="R744" i="2"/>
  <c r="R745" i="2"/>
  <c r="R746" i="2"/>
  <c r="R747" i="2"/>
  <c r="R748" i="2"/>
  <c r="R749" i="2"/>
  <c r="R750" i="2"/>
  <c r="R751" i="2"/>
  <c r="R752" i="2"/>
  <c r="R753" i="2"/>
  <c r="R754" i="2"/>
  <c r="R755" i="2"/>
  <c r="R756" i="2"/>
  <c r="R757" i="2"/>
  <c r="R758" i="2"/>
  <c r="R759" i="2"/>
  <c r="R760" i="2"/>
  <c r="R761" i="2"/>
  <c r="R762" i="2"/>
  <c r="R763" i="2"/>
  <c r="R764" i="2"/>
  <c r="R765" i="2"/>
  <c r="R766" i="2"/>
  <c r="R767" i="2"/>
  <c r="R768" i="2"/>
  <c r="R769" i="2"/>
  <c r="R770" i="2"/>
  <c r="R771" i="2"/>
  <c r="R772" i="2"/>
  <c r="R773" i="2"/>
  <c r="R774" i="2"/>
  <c r="R775" i="2"/>
  <c r="R776" i="2"/>
  <c r="R777" i="2"/>
  <c r="R778" i="2"/>
  <c r="R779" i="2"/>
  <c r="R780" i="2"/>
  <c r="R781" i="2"/>
  <c r="R782" i="2"/>
  <c r="R783" i="2"/>
  <c r="R784" i="2"/>
  <c r="R785" i="2"/>
  <c r="R786" i="2"/>
  <c r="R787" i="2"/>
  <c r="R788" i="2"/>
  <c r="R789" i="2"/>
  <c r="R790" i="2"/>
  <c r="R791" i="2"/>
  <c r="R792" i="2"/>
  <c r="R793" i="2"/>
  <c r="R794" i="2"/>
  <c r="R795" i="2"/>
  <c r="R796" i="2"/>
  <c r="R797" i="2"/>
  <c r="R798" i="2"/>
  <c r="R799" i="2"/>
  <c r="R800" i="2"/>
  <c r="R801" i="2"/>
  <c r="R802" i="2"/>
  <c r="R803" i="2"/>
  <c r="R804" i="2"/>
  <c r="R805" i="2"/>
  <c r="R806" i="2"/>
  <c r="R807" i="2"/>
  <c r="R808" i="2"/>
  <c r="R809" i="2"/>
  <c r="R810" i="2"/>
  <c r="R811" i="2"/>
  <c r="R812" i="2"/>
  <c r="R813" i="2"/>
  <c r="R814" i="2"/>
  <c r="R815" i="2"/>
  <c r="R816" i="2"/>
  <c r="R817" i="2"/>
  <c r="R818" i="2"/>
  <c r="R819" i="2"/>
  <c r="R820" i="2"/>
  <c r="R821" i="2"/>
  <c r="R822" i="2"/>
  <c r="R823" i="2"/>
  <c r="R824" i="2"/>
  <c r="R825" i="2"/>
  <c r="R826" i="2"/>
  <c r="R827" i="2"/>
  <c r="R828" i="2"/>
  <c r="R829" i="2"/>
  <c r="R830" i="2"/>
  <c r="R831" i="2"/>
  <c r="R832" i="2"/>
  <c r="R833" i="2"/>
  <c r="R834" i="2"/>
  <c r="R835" i="2"/>
  <c r="R836" i="2"/>
  <c r="R837" i="2"/>
  <c r="R838" i="2"/>
  <c r="R839" i="2"/>
  <c r="R840" i="2"/>
  <c r="R841" i="2"/>
  <c r="R842" i="2"/>
  <c r="R843" i="2"/>
  <c r="R844" i="2"/>
  <c r="R845" i="2"/>
  <c r="R846" i="2"/>
  <c r="R847" i="2"/>
  <c r="R848" i="2"/>
  <c r="R849" i="2"/>
  <c r="R850" i="2"/>
  <c r="R851" i="2"/>
  <c r="R852" i="2"/>
  <c r="R853" i="2"/>
  <c r="R854" i="2"/>
  <c r="R855" i="2"/>
  <c r="R856" i="2"/>
  <c r="R857" i="2"/>
  <c r="R858" i="2"/>
  <c r="R859" i="2"/>
  <c r="R860" i="2"/>
  <c r="R861" i="2"/>
  <c r="R862" i="2"/>
  <c r="R863" i="2"/>
  <c r="R864" i="2"/>
  <c r="R865" i="2"/>
  <c r="R866" i="2"/>
  <c r="R867" i="2"/>
  <c r="R868" i="2"/>
  <c r="R869" i="2"/>
  <c r="R870" i="2"/>
  <c r="R871" i="2"/>
  <c r="R872" i="2"/>
  <c r="R873" i="2"/>
  <c r="R874" i="2"/>
  <c r="R875" i="2"/>
  <c r="R876" i="2"/>
  <c r="R877" i="2"/>
  <c r="R878" i="2"/>
  <c r="R879" i="2"/>
  <c r="R880" i="2"/>
  <c r="R881" i="2"/>
  <c r="R882" i="2"/>
  <c r="R883" i="2"/>
  <c r="R884" i="2"/>
  <c r="R885" i="2"/>
  <c r="R886" i="2"/>
  <c r="R887" i="2"/>
  <c r="R888" i="2"/>
  <c r="R889" i="2"/>
  <c r="R890" i="2"/>
  <c r="R891" i="2"/>
  <c r="R892" i="2"/>
  <c r="R893" i="2"/>
  <c r="R894" i="2"/>
  <c r="R895" i="2"/>
  <c r="R896" i="2"/>
  <c r="R897" i="2"/>
  <c r="R898" i="2"/>
  <c r="R899" i="2"/>
  <c r="R900" i="2"/>
  <c r="R901" i="2"/>
  <c r="R902" i="2"/>
  <c r="R903" i="2"/>
  <c r="R904" i="2"/>
  <c r="R905" i="2"/>
  <c r="R906" i="2"/>
  <c r="R907" i="2"/>
  <c r="R908" i="2"/>
  <c r="R909" i="2"/>
  <c r="R910" i="2"/>
  <c r="R911" i="2"/>
  <c r="R912" i="2"/>
  <c r="R913" i="2"/>
  <c r="R914" i="2"/>
  <c r="R915" i="2"/>
  <c r="R916" i="2"/>
  <c r="R917" i="2"/>
  <c r="R918" i="2"/>
  <c r="R919" i="2"/>
  <c r="R920" i="2"/>
  <c r="R921" i="2"/>
  <c r="R922" i="2"/>
  <c r="R923" i="2"/>
  <c r="R924" i="2"/>
  <c r="R925" i="2"/>
  <c r="R926" i="2"/>
  <c r="R927" i="2"/>
  <c r="R928" i="2"/>
  <c r="R929" i="2"/>
  <c r="R930" i="2"/>
  <c r="R931" i="2"/>
  <c r="R932" i="2"/>
  <c r="R933" i="2"/>
  <c r="R934" i="2"/>
  <c r="R935" i="2"/>
  <c r="R936" i="2"/>
  <c r="R937" i="2"/>
  <c r="R938" i="2"/>
  <c r="R939" i="2"/>
  <c r="R940" i="2"/>
  <c r="R941" i="2"/>
  <c r="R942" i="2"/>
  <c r="R943" i="2"/>
  <c r="R944" i="2"/>
  <c r="R945" i="2"/>
  <c r="R946" i="2"/>
  <c r="R947" i="2"/>
  <c r="R948" i="2"/>
  <c r="R949" i="2"/>
  <c r="R950" i="2"/>
  <c r="R951" i="2"/>
  <c r="R952" i="2"/>
  <c r="R953" i="2"/>
  <c r="R954" i="2"/>
  <c r="R955" i="2"/>
  <c r="R956" i="2"/>
  <c r="R957" i="2"/>
  <c r="R958" i="2"/>
  <c r="R959" i="2"/>
  <c r="R960" i="2"/>
  <c r="R961" i="2"/>
  <c r="R962" i="2"/>
  <c r="R963" i="2"/>
  <c r="R964" i="2"/>
  <c r="R965" i="2"/>
  <c r="R966" i="2"/>
  <c r="R967" i="2"/>
  <c r="R968" i="2"/>
  <c r="R969" i="2"/>
  <c r="R970" i="2"/>
  <c r="R971" i="2"/>
  <c r="R972" i="2"/>
  <c r="R973" i="2"/>
  <c r="R974" i="2"/>
  <c r="R975" i="2"/>
  <c r="R976" i="2"/>
  <c r="R977" i="2"/>
  <c r="R978" i="2"/>
  <c r="R979" i="2"/>
  <c r="R980" i="2"/>
  <c r="R981" i="2"/>
  <c r="R982" i="2"/>
  <c r="R983" i="2"/>
  <c r="R984" i="2"/>
  <c r="R985" i="2"/>
  <c r="R986" i="2"/>
  <c r="R987" i="2"/>
  <c r="R988" i="2"/>
  <c r="R989" i="2"/>
  <c r="R990" i="2"/>
  <c r="R991" i="2"/>
  <c r="R992" i="2"/>
  <c r="R993" i="2"/>
  <c r="R994" i="2"/>
  <c r="R995" i="2"/>
  <c r="R996" i="2"/>
  <c r="R997" i="2"/>
  <c r="R998" i="2"/>
  <c r="R999" i="2"/>
  <c r="R1000" i="2"/>
  <c r="R1001" i="2"/>
  <c r="R1002" i="2"/>
  <c r="R1003" i="2"/>
  <c r="R1004" i="2"/>
  <c r="AD1004" i="2" s="1"/>
  <c r="R1005" i="2"/>
  <c r="R5" i="2"/>
  <c r="I62" i="4"/>
  <c r="I67" i="4"/>
  <c r="B25" i="6" s="1"/>
  <c r="I44" i="4"/>
  <c r="I66" i="4" s="1"/>
  <c r="B23" i="6" s="1"/>
  <c r="C4" i="2"/>
  <c r="B9" i="6" s="1"/>
  <c r="D4" i="2"/>
  <c r="B11" i="6" s="1"/>
  <c r="F4" i="2"/>
  <c r="B15" i="6" s="1"/>
  <c r="H4" i="2"/>
  <c r="I4" i="2"/>
  <c r="B22" i="6" s="1"/>
  <c r="J4" i="2"/>
  <c r="B24" i="6" s="1"/>
  <c r="K4" i="2"/>
  <c r="B26" i="6" s="1"/>
  <c r="P4" i="2"/>
  <c r="Q4" i="2"/>
  <c r="AB5" i="2"/>
  <c r="S6" i="2"/>
  <c r="AB6" i="2"/>
  <c r="AD6" i="2"/>
  <c r="AE6" i="2"/>
  <c r="S7" i="2"/>
  <c r="AB7" i="2"/>
  <c r="AD7" i="2"/>
  <c r="AE7" i="2"/>
  <c r="S8" i="2"/>
  <c r="AB8" i="2"/>
  <c r="AD8" i="2"/>
  <c r="AE8" i="2"/>
  <c r="S9" i="2"/>
  <c r="AB9" i="2"/>
  <c r="AD9" i="2"/>
  <c r="AE9" i="2"/>
  <c r="AB10" i="2"/>
  <c r="AD10" i="2"/>
  <c r="AE10" i="2"/>
  <c r="AB11" i="2"/>
  <c r="AD11" i="2"/>
  <c r="AE11" i="2"/>
  <c r="AB12" i="2"/>
  <c r="AD12" i="2"/>
  <c r="AB13" i="2"/>
  <c r="AD13" i="2"/>
  <c r="AE13" i="2"/>
  <c r="AB14" i="2"/>
  <c r="AD14" i="2"/>
  <c r="AE14" i="2"/>
  <c r="S15" i="2"/>
  <c r="AB15" i="2"/>
  <c r="AD15" i="2"/>
  <c r="AE15" i="2"/>
  <c r="AB16" i="2"/>
  <c r="AE16" i="2"/>
  <c r="AB17" i="2"/>
  <c r="AD17" i="2"/>
  <c r="AE17" i="2"/>
  <c r="AB18" i="2"/>
  <c r="AD18" i="2"/>
  <c r="AE18" i="2"/>
  <c r="AB19" i="2"/>
  <c r="AD19" i="2"/>
  <c r="AE19" i="2"/>
  <c r="AB20" i="2"/>
  <c r="AD20" i="2"/>
  <c r="AE20" i="2"/>
  <c r="AB21" i="2"/>
  <c r="AD21" i="2"/>
  <c r="AE21" i="2"/>
  <c r="AB22" i="2"/>
  <c r="AD22" i="2"/>
  <c r="AE22" i="2"/>
  <c r="AB23" i="2"/>
  <c r="AD23" i="2"/>
  <c r="AE23" i="2"/>
  <c r="AB24" i="2"/>
  <c r="AD24" i="2"/>
  <c r="AE24" i="2"/>
  <c r="AB25" i="2"/>
  <c r="AD25" i="2"/>
  <c r="AE25" i="2"/>
  <c r="AB26" i="2"/>
  <c r="AD26" i="2"/>
  <c r="AE26" i="2"/>
  <c r="AB27" i="2"/>
  <c r="AD27" i="2"/>
  <c r="AE27" i="2"/>
  <c r="S28" i="2"/>
  <c r="AB28" i="2"/>
  <c r="AD28" i="2"/>
  <c r="AE28" i="2"/>
  <c r="AB29" i="2"/>
  <c r="AD29" i="2"/>
  <c r="AE29" i="2"/>
  <c r="AB30" i="2"/>
  <c r="AD30" i="2"/>
  <c r="AE30" i="2"/>
  <c r="AB31" i="2"/>
  <c r="AD31" i="2"/>
  <c r="AE31" i="2"/>
  <c r="AB32" i="2"/>
  <c r="AD32" i="2"/>
  <c r="AE32" i="2"/>
  <c r="AB33" i="2"/>
  <c r="AD33" i="2"/>
  <c r="AE33" i="2"/>
  <c r="AB34" i="2"/>
  <c r="AD34" i="2"/>
  <c r="AE34" i="2"/>
  <c r="AB35" i="2"/>
  <c r="AD35" i="2"/>
  <c r="AE35" i="2"/>
  <c r="AB36" i="2"/>
  <c r="AD36" i="2"/>
  <c r="AE36" i="2"/>
  <c r="AB37" i="2"/>
  <c r="AD37" i="2"/>
  <c r="AE37" i="2"/>
  <c r="AB38" i="2"/>
  <c r="AD38" i="2"/>
  <c r="AE38" i="2"/>
  <c r="AB39" i="2"/>
  <c r="AD39" i="2"/>
  <c r="AE39" i="2"/>
  <c r="AB40" i="2"/>
  <c r="AD40" i="2"/>
  <c r="AE40" i="2"/>
  <c r="AB41" i="2"/>
  <c r="AD41" i="2"/>
  <c r="AE41" i="2"/>
  <c r="AB42" i="2"/>
  <c r="AD42" i="2"/>
  <c r="AE42" i="2"/>
  <c r="AB43" i="2"/>
  <c r="AD43" i="2"/>
  <c r="AE43" i="2"/>
  <c r="AB44" i="2"/>
  <c r="AD44" i="2"/>
  <c r="AE44" i="2"/>
  <c r="AB45" i="2"/>
  <c r="AD45" i="2"/>
  <c r="AE45" i="2"/>
  <c r="AB46" i="2"/>
  <c r="AD46" i="2"/>
  <c r="AE46" i="2"/>
  <c r="AB47" i="2"/>
  <c r="AD47" i="2"/>
  <c r="AE47" i="2"/>
  <c r="AB48" i="2"/>
  <c r="AD48" i="2"/>
  <c r="AE48" i="2"/>
  <c r="AB49" i="2"/>
  <c r="AD49" i="2"/>
  <c r="AE49" i="2"/>
  <c r="AB50" i="2"/>
  <c r="AD50" i="2"/>
  <c r="AE50" i="2"/>
  <c r="AB51" i="2"/>
  <c r="AD51" i="2"/>
  <c r="AE51" i="2"/>
  <c r="AB52" i="2"/>
  <c r="AD52" i="2"/>
  <c r="AE52" i="2"/>
  <c r="AB53" i="2"/>
  <c r="AD53" i="2"/>
  <c r="AE53" i="2"/>
  <c r="AB54" i="2"/>
  <c r="AD54" i="2"/>
  <c r="AE54" i="2"/>
  <c r="AB55" i="2"/>
  <c r="AD55" i="2"/>
  <c r="AE55" i="2"/>
  <c r="AB56" i="2"/>
  <c r="AD56" i="2"/>
  <c r="AE56" i="2"/>
  <c r="AB57" i="2"/>
  <c r="AD57" i="2"/>
  <c r="AE57" i="2"/>
  <c r="AB58" i="2"/>
  <c r="AD58" i="2"/>
  <c r="AE58" i="2"/>
  <c r="AB59" i="2"/>
  <c r="AD59" i="2"/>
  <c r="AE59" i="2"/>
  <c r="AB60" i="2"/>
  <c r="AD60" i="2"/>
  <c r="AE60" i="2"/>
  <c r="AB61" i="2"/>
  <c r="AD61" i="2"/>
  <c r="AE61" i="2"/>
  <c r="AB62" i="2"/>
  <c r="AD62" i="2"/>
  <c r="AE62" i="2"/>
  <c r="AB63" i="2"/>
  <c r="AD63" i="2"/>
  <c r="AE63" i="2"/>
  <c r="AB64" i="2"/>
  <c r="AD64" i="2"/>
  <c r="AE64" i="2"/>
  <c r="AB65" i="2"/>
  <c r="AD65" i="2"/>
  <c r="AE65" i="2"/>
  <c r="AB66" i="2"/>
  <c r="AD66" i="2"/>
  <c r="AE66" i="2"/>
  <c r="AB67" i="2"/>
  <c r="AD67" i="2"/>
  <c r="AE67" i="2"/>
  <c r="AB68" i="2"/>
  <c r="AD68" i="2"/>
  <c r="AE68" i="2"/>
  <c r="AB69" i="2"/>
  <c r="AD69" i="2"/>
  <c r="AE69" i="2"/>
  <c r="AB70" i="2"/>
  <c r="AD70" i="2"/>
  <c r="AE70" i="2"/>
  <c r="AB71" i="2"/>
  <c r="AD71" i="2"/>
  <c r="AE71" i="2"/>
  <c r="AB72" i="2"/>
  <c r="AD72" i="2"/>
  <c r="AE72" i="2"/>
  <c r="AB73" i="2"/>
  <c r="AD73" i="2"/>
  <c r="AE73" i="2"/>
  <c r="AB74" i="2"/>
  <c r="AD74" i="2"/>
  <c r="AE74" i="2"/>
  <c r="AB75" i="2"/>
  <c r="AD75" i="2"/>
  <c r="AE75" i="2"/>
  <c r="AB76" i="2"/>
  <c r="AD76" i="2"/>
  <c r="AE76" i="2"/>
  <c r="AB77" i="2"/>
  <c r="AD77" i="2"/>
  <c r="AE77" i="2"/>
  <c r="AB78" i="2"/>
  <c r="AD78" i="2"/>
  <c r="AE78" i="2"/>
  <c r="AB79" i="2"/>
  <c r="AD79" i="2"/>
  <c r="AE79" i="2"/>
  <c r="AB80" i="2"/>
  <c r="AD80" i="2"/>
  <c r="AE80" i="2"/>
  <c r="AB81" i="2"/>
  <c r="AD81" i="2"/>
  <c r="AE81" i="2"/>
  <c r="AB82" i="2"/>
  <c r="AD82" i="2"/>
  <c r="AE82" i="2"/>
  <c r="AB83" i="2"/>
  <c r="AD83" i="2"/>
  <c r="AE83" i="2"/>
  <c r="AB84" i="2"/>
  <c r="AD84" i="2"/>
  <c r="AE84" i="2"/>
  <c r="AB85" i="2"/>
  <c r="AD85" i="2"/>
  <c r="AE85" i="2"/>
  <c r="AB86" i="2"/>
  <c r="AD86" i="2"/>
  <c r="AE86" i="2"/>
  <c r="AB87" i="2"/>
  <c r="AD87" i="2"/>
  <c r="AE87" i="2"/>
  <c r="AB88" i="2"/>
  <c r="AD88" i="2"/>
  <c r="AE88" i="2"/>
  <c r="AB89" i="2"/>
  <c r="AD89" i="2"/>
  <c r="AE89" i="2"/>
  <c r="AB90" i="2"/>
  <c r="AD90" i="2"/>
  <c r="AE90" i="2"/>
  <c r="AB91" i="2"/>
  <c r="AD91" i="2"/>
  <c r="AE91" i="2"/>
  <c r="AB92" i="2"/>
  <c r="AD92" i="2"/>
  <c r="AE92" i="2"/>
  <c r="AB93" i="2"/>
  <c r="AD93" i="2"/>
  <c r="AE93" i="2"/>
  <c r="AB94" i="2"/>
  <c r="AD94" i="2"/>
  <c r="AE94" i="2"/>
  <c r="AB95" i="2"/>
  <c r="AD95" i="2"/>
  <c r="AE95" i="2"/>
  <c r="AB96" i="2"/>
  <c r="AD96" i="2"/>
  <c r="AE96" i="2"/>
  <c r="AB97" i="2"/>
  <c r="AD97" i="2"/>
  <c r="AE97" i="2"/>
  <c r="AB98" i="2"/>
  <c r="AD98" i="2"/>
  <c r="AE98" i="2"/>
  <c r="AB99" i="2"/>
  <c r="AD99" i="2"/>
  <c r="AE99" i="2"/>
  <c r="AB100" i="2"/>
  <c r="AD100" i="2"/>
  <c r="AE100" i="2"/>
  <c r="AB101" i="2"/>
  <c r="AD101" i="2"/>
  <c r="AE101" i="2"/>
  <c r="AB102" i="2"/>
  <c r="AD102" i="2"/>
  <c r="AE102" i="2"/>
  <c r="AB103" i="2"/>
  <c r="AD103" i="2"/>
  <c r="AE103" i="2"/>
  <c r="AB104" i="2"/>
  <c r="AD104" i="2"/>
  <c r="AE104" i="2"/>
  <c r="AB105" i="2"/>
  <c r="AD105" i="2"/>
  <c r="AE105" i="2"/>
  <c r="AB106" i="2"/>
  <c r="AD106" i="2"/>
  <c r="AE106" i="2"/>
  <c r="AB107" i="2"/>
  <c r="AD107" i="2"/>
  <c r="AE107" i="2"/>
  <c r="AB108" i="2"/>
  <c r="AD108" i="2"/>
  <c r="AE108" i="2"/>
  <c r="AB109" i="2"/>
  <c r="AD109" i="2"/>
  <c r="AE109" i="2"/>
  <c r="AB110" i="2"/>
  <c r="AD110" i="2"/>
  <c r="AE110" i="2"/>
  <c r="AB111" i="2"/>
  <c r="AD111" i="2"/>
  <c r="AE111" i="2"/>
  <c r="AB112" i="2"/>
  <c r="AD112" i="2"/>
  <c r="AE112" i="2"/>
  <c r="AB113" i="2"/>
  <c r="AD113" i="2"/>
  <c r="AE113" i="2"/>
  <c r="AB114" i="2"/>
  <c r="AD114" i="2"/>
  <c r="AE114" i="2"/>
  <c r="AB115" i="2"/>
  <c r="AD115" i="2"/>
  <c r="AE115" i="2"/>
  <c r="AB116" i="2"/>
  <c r="AD116" i="2"/>
  <c r="AE116" i="2"/>
  <c r="AB117" i="2"/>
  <c r="AD117" i="2"/>
  <c r="AE117" i="2"/>
  <c r="AB118" i="2"/>
  <c r="AD118" i="2"/>
  <c r="AE118" i="2"/>
  <c r="AB119" i="2"/>
  <c r="AD119" i="2"/>
  <c r="AE119" i="2"/>
  <c r="AB120" i="2"/>
  <c r="AD120" i="2"/>
  <c r="AE120" i="2"/>
  <c r="AB121" i="2"/>
  <c r="AD121" i="2"/>
  <c r="AE121" i="2"/>
  <c r="AB122" i="2"/>
  <c r="AD122" i="2"/>
  <c r="AE122" i="2"/>
  <c r="AB123" i="2"/>
  <c r="AD123" i="2"/>
  <c r="AE123" i="2"/>
  <c r="AB124" i="2"/>
  <c r="AD124" i="2"/>
  <c r="AE124" i="2"/>
  <c r="AB125" i="2"/>
  <c r="AD125" i="2"/>
  <c r="AE125" i="2"/>
  <c r="AB126" i="2"/>
  <c r="AD126" i="2"/>
  <c r="AE126" i="2"/>
  <c r="AB127" i="2"/>
  <c r="AD127" i="2"/>
  <c r="AE127" i="2"/>
  <c r="AB128" i="2"/>
  <c r="AD128" i="2"/>
  <c r="AE128" i="2"/>
  <c r="AB129" i="2"/>
  <c r="AD129" i="2"/>
  <c r="AE129" i="2"/>
  <c r="AB130" i="2"/>
  <c r="AD130" i="2"/>
  <c r="AE130" i="2"/>
  <c r="AB131" i="2"/>
  <c r="AD131" i="2"/>
  <c r="AE131" i="2"/>
  <c r="AB132" i="2"/>
  <c r="AD132" i="2"/>
  <c r="AE132" i="2"/>
  <c r="AB133" i="2"/>
  <c r="AD133" i="2"/>
  <c r="AE133" i="2"/>
  <c r="AB134" i="2"/>
  <c r="AD134" i="2"/>
  <c r="AE134" i="2"/>
  <c r="AB135" i="2"/>
  <c r="AD135" i="2"/>
  <c r="AE135" i="2"/>
  <c r="AB136" i="2"/>
  <c r="AD136" i="2"/>
  <c r="AE136" i="2"/>
  <c r="AB137" i="2"/>
  <c r="AD137" i="2"/>
  <c r="AE137" i="2"/>
  <c r="AB138" i="2"/>
  <c r="AD138" i="2"/>
  <c r="AE138" i="2"/>
  <c r="AB139" i="2"/>
  <c r="AD139" i="2"/>
  <c r="AE139" i="2"/>
  <c r="AB140" i="2"/>
  <c r="AD140" i="2"/>
  <c r="AE140" i="2"/>
  <c r="AB141" i="2"/>
  <c r="AD141" i="2"/>
  <c r="AE141" i="2"/>
  <c r="AB142" i="2"/>
  <c r="AD142" i="2"/>
  <c r="AE142" i="2"/>
  <c r="AB143" i="2"/>
  <c r="AD143" i="2"/>
  <c r="AE143" i="2"/>
  <c r="AB144" i="2"/>
  <c r="AD144" i="2"/>
  <c r="AE144" i="2"/>
  <c r="AB145" i="2"/>
  <c r="AD145" i="2"/>
  <c r="AE145" i="2"/>
  <c r="AB146" i="2"/>
  <c r="AD146" i="2"/>
  <c r="AE146" i="2"/>
  <c r="AB147" i="2"/>
  <c r="AD147" i="2"/>
  <c r="AE147" i="2"/>
  <c r="AB148" i="2"/>
  <c r="AD148" i="2"/>
  <c r="AE148" i="2"/>
  <c r="AB149" i="2"/>
  <c r="AD149" i="2"/>
  <c r="AE149" i="2"/>
  <c r="AB150" i="2"/>
  <c r="AD150" i="2"/>
  <c r="AE150" i="2"/>
  <c r="AB151" i="2"/>
  <c r="AD151" i="2"/>
  <c r="AE151" i="2"/>
  <c r="AB152" i="2"/>
  <c r="AD152" i="2"/>
  <c r="AE152" i="2"/>
  <c r="AB153" i="2"/>
  <c r="AD153" i="2"/>
  <c r="AE153" i="2"/>
  <c r="AB154" i="2"/>
  <c r="AD154" i="2"/>
  <c r="AE154" i="2"/>
  <c r="AB155" i="2"/>
  <c r="AD155" i="2"/>
  <c r="AE155" i="2"/>
  <c r="AB156" i="2"/>
  <c r="AD156" i="2"/>
  <c r="AE156" i="2"/>
  <c r="AB157" i="2"/>
  <c r="AD157" i="2"/>
  <c r="AE157" i="2"/>
  <c r="AB158" i="2"/>
  <c r="AD158" i="2"/>
  <c r="AE158" i="2"/>
  <c r="AB159" i="2"/>
  <c r="AD159" i="2"/>
  <c r="AE159" i="2"/>
  <c r="AB160" i="2"/>
  <c r="AD160" i="2"/>
  <c r="AE160" i="2"/>
  <c r="AB161" i="2"/>
  <c r="AD161" i="2"/>
  <c r="AE161" i="2"/>
  <c r="AB162" i="2"/>
  <c r="AD162" i="2"/>
  <c r="AE162" i="2"/>
  <c r="AB163" i="2"/>
  <c r="AD163" i="2"/>
  <c r="AE163" i="2"/>
  <c r="AB164" i="2"/>
  <c r="AD164" i="2"/>
  <c r="AE164" i="2"/>
  <c r="AB165" i="2"/>
  <c r="AD165" i="2"/>
  <c r="AE165" i="2"/>
  <c r="AB166" i="2"/>
  <c r="AD166" i="2"/>
  <c r="AE166" i="2"/>
  <c r="AB167" i="2"/>
  <c r="AD167" i="2"/>
  <c r="AE167" i="2"/>
  <c r="AB168" i="2"/>
  <c r="AD168" i="2"/>
  <c r="AE168" i="2"/>
  <c r="AB169" i="2"/>
  <c r="AD169" i="2"/>
  <c r="AE169" i="2"/>
  <c r="AB170" i="2"/>
  <c r="AD170" i="2"/>
  <c r="AE170" i="2"/>
  <c r="AB171" i="2"/>
  <c r="AD171" i="2"/>
  <c r="AE171" i="2"/>
  <c r="AB172" i="2"/>
  <c r="AD172" i="2"/>
  <c r="AE172" i="2"/>
  <c r="AB173" i="2"/>
  <c r="AD173" i="2"/>
  <c r="AE173" i="2"/>
  <c r="AB174" i="2"/>
  <c r="AD174" i="2"/>
  <c r="AE174" i="2"/>
  <c r="AB175" i="2"/>
  <c r="AD175" i="2"/>
  <c r="AE175" i="2"/>
  <c r="AB176" i="2"/>
  <c r="AD176" i="2"/>
  <c r="AE176" i="2"/>
  <c r="AB177" i="2"/>
  <c r="AD177" i="2"/>
  <c r="AE177" i="2"/>
  <c r="AB178" i="2"/>
  <c r="AD178" i="2"/>
  <c r="AE178" i="2"/>
  <c r="AB179" i="2"/>
  <c r="AD179" i="2"/>
  <c r="AE179" i="2"/>
  <c r="AB180" i="2"/>
  <c r="AD180" i="2"/>
  <c r="AE180" i="2"/>
  <c r="AB181" i="2"/>
  <c r="AD181" i="2"/>
  <c r="AE181" i="2"/>
  <c r="AB182" i="2"/>
  <c r="AD182" i="2"/>
  <c r="AE182" i="2"/>
  <c r="AB183" i="2"/>
  <c r="AD183" i="2"/>
  <c r="AE183" i="2"/>
  <c r="AB184" i="2"/>
  <c r="AD184" i="2"/>
  <c r="AE184" i="2"/>
  <c r="AB185" i="2"/>
  <c r="AD185" i="2"/>
  <c r="AE185" i="2"/>
  <c r="AB186" i="2"/>
  <c r="AD186" i="2"/>
  <c r="AE186" i="2"/>
  <c r="AB187" i="2"/>
  <c r="AD187" i="2"/>
  <c r="AE187" i="2"/>
  <c r="AB188" i="2"/>
  <c r="AD188" i="2"/>
  <c r="AE188" i="2"/>
  <c r="AB189" i="2"/>
  <c r="AD189" i="2"/>
  <c r="AE189" i="2"/>
  <c r="AB190" i="2"/>
  <c r="AD190" i="2"/>
  <c r="AE190" i="2"/>
  <c r="AB191" i="2"/>
  <c r="AD191" i="2"/>
  <c r="AE191" i="2"/>
  <c r="AB192" i="2"/>
  <c r="AD192" i="2"/>
  <c r="AE192" i="2"/>
  <c r="AB193" i="2"/>
  <c r="AD193" i="2"/>
  <c r="AE193" i="2"/>
  <c r="AB194" i="2"/>
  <c r="AD194" i="2"/>
  <c r="AE194" i="2"/>
  <c r="AB195" i="2"/>
  <c r="AD195" i="2"/>
  <c r="AE195" i="2"/>
  <c r="AB196" i="2"/>
  <c r="AD196" i="2"/>
  <c r="AE196" i="2"/>
  <c r="AB197" i="2"/>
  <c r="AD197" i="2"/>
  <c r="AE197" i="2"/>
  <c r="AB198" i="2"/>
  <c r="AD198" i="2"/>
  <c r="AE198" i="2"/>
  <c r="AB199" i="2"/>
  <c r="AD199" i="2"/>
  <c r="AE199" i="2"/>
  <c r="AB200" i="2"/>
  <c r="AD200" i="2"/>
  <c r="AE200" i="2"/>
  <c r="AB201" i="2"/>
  <c r="AD201" i="2"/>
  <c r="AE201" i="2"/>
  <c r="AB202" i="2"/>
  <c r="AD202" i="2"/>
  <c r="AE202" i="2"/>
  <c r="AB203" i="2"/>
  <c r="AD203" i="2"/>
  <c r="AE203" i="2"/>
  <c r="AB204" i="2"/>
  <c r="AD204" i="2"/>
  <c r="AE204" i="2"/>
  <c r="AB205" i="2"/>
  <c r="AD205" i="2"/>
  <c r="AE205" i="2"/>
  <c r="AB206" i="2"/>
  <c r="AD206" i="2"/>
  <c r="AE206" i="2"/>
  <c r="AB207" i="2"/>
  <c r="AD207" i="2"/>
  <c r="AE207" i="2"/>
  <c r="AB208" i="2"/>
  <c r="AD208" i="2"/>
  <c r="AE208" i="2"/>
  <c r="AB209" i="2"/>
  <c r="AD209" i="2"/>
  <c r="AE209" i="2"/>
  <c r="AB210" i="2"/>
  <c r="AD210" i="2"/>
  <c r="AE210" i="2"/>
  <c r="AB211" i="2"/>
  <c r="AD211" i="2"/>
  <c r="AE211" i="2"/>
  <c r="AB212" i="2"/>
  <c r="AD212" i="2"/>
  <c r="AE212" i="2"/>
  <c r="AB213" i="2"/>
  <c r="AD213" i="2"/>
  <c r="AE213" i="2"/>
  <c r="AB214" i="2"/>
  <c r="AD214" i="2"/>
  <c r="AE214" i="2"/>
  <c r="AB215" i="2"/>
  <c r="AD215" i="2"/>
  <c r="AE215" i="2"/>
  <c r="AB216" i="2"/>
  <c r="AD216" i="2"/>
  <c r="AE216" i="2"/>
  <c r="AB217" i="2"/>
  <c r="AD217" i="2"/>
  <c r="AE217" i="2"/>
  <c r="AB218" i="2"/>
  <c r="AD218" i="2"/>
  <c r="AE218" i="2"/>
  <c r="AB219" i="2"/>
  <c r="AD219" i="2"/>
  <c r="AE219" i="2"/>
  <c r="AB220" i="2"/>
  <c r="AD220" i="2"/>
  <c r="AE220" i="2"/>
  <c r="AB221" i="2"/>
  <c r="AD221" i="2"/>
  <c r="AE221" i="2"/>
  <c r="AB222" i="2"/>
  <c r="AD222" i="2"/>
  <c r="AE222" i="2"/>
  <c r="AB223" i="2"/>
  <c r="AD223" i="2"/>
  <c r="AE223" i="2"/>
  <c r="AB224" i="2"/>
  <c r="AD224" i="2"/>
  <c r="AE224" i="2"/>
  <c r="AB225" i="2"/>
  <c r="AD225" i="2"/>
  <c r="AE225" i="2"/>
  <c r="AB226" i="2"/>
  <c r="AD226" i="2"/>
  <c r="AE226" i="2"/>
  <c r="AB227" i="2"/>
  <c r="AD227" i="2"/>
  <c r="AE227" i="2"/>
  <c r="AB228" i="2"/>
  <c r="AD228" i="2"/>
  <c r="AE228" i="2"/>
  <c r="AB229" i="2"/>
  <c r="AD229" i="2"/>
  <c r="AE229" i="2"/>
  <c r="AB230" i="2"/>
  <c r="AD230" i="2"/>
  <c r="AE230" i="2"/>
  <c r="AB231" i="2"/>
  <c r="AD231" i="2"/>
  <c r="AE231" i="2"/>
  <c r="AB232" i="2"/>
  <c r="AD232" i="2"/>
  <c r="AE232" i="2"/>
  <c r="AB233" i="2"/>
  <c r="AD233" i="2"/>
  <c r="AE233" i="2"/>
  <c r="AB234" i="2"/>
  <c r="AD234" i="2"/>
  <c r="AE234" i="2"/>
  <c r="AB235" i="2"/>
  <c r="AD235" i="2"/>
  <c r="AE235" i="2"/>
  <c r="AB236" i="2"/>
  <c r="AD236" i="2"/>
  <c r="AE236" i="2"/>
  <c r="AB237" i="2"/>
  <c r="AD237" i="2"/>
  <c r="AE237" i="2"/>
  <c r="AB238" i="2"/>
  <c r="AD238" i="2"/>
  <c r="AE238" i="2"/>
  <c r="AB239" i="2"/>
  <c r="AD239" i="2"/>
  <c r="AE239" i="2"/>
  <c r="AB240" i="2"/>
  <c r="AD240" i="2"/>
  <c r="AE240" i="2"/>
  <c r="AB241" i="2"/>
  <c r="AD241" i="2"/>
  <c r="AE241" i="2"/>
  <c r="AB242" i="2"/>
  <c r="AD242" i="2"/>
  <c r="AE242" i="2"/>
  <c r="AB243" i="2"/>
  <c r="AD243" i="2"/>
  <c r="AE243" i="2"/>
  <c r="AB244" i="2"/>
  <c r="AD244" i="2"/>
  <c r="AE244" i="2"/>
  <c r="AB245" i="2"/>
  <c r="AD245" i="2"/>
  <c r="AE245" i="2"/>
  <c r="AB246" i="2"/>
  <c r="AD246" i="2"/>
  <c r="AE246" i="2"/>
  <c r="AB247" i="2"/>
  <c r="AD247" i="2"/>
  <c r="AE247" i="2"/>
  <c r="AB248" i="2"/>
  <c r="AD248" i="2"/>
  <c r="AE248" i="2"/>
  <c r="AB249" i="2"/>
  <c r="AD249" i="2"/>
  <c r="AE249" i="2"/>
  <c r="AB250" i="2"/>
  <c r="AD250" i="2"/>
  <c r="AE250" i="2"/>
  <c r="AB251" i="2"/>
  <c r="AD251" i="2"/>
  <c r="AE251" i="2"/>
  <c r="AB252" i="2"/>
  <c r="AD252" i="2"/>
  <c r="AE252" i="2"/>
  <c r="AB253" i="2"/>
  <c r="AD253" i="2"/>
  <c r="AE253" i="2"/>
  <c r="AB254" i="2"/>
  <c r="AD254" i="2"/>
  <c r="AE254" i="2"/>
  <c r="AB255" i="2"/>
  <c r="AD255" i="2"/>
  <c r="AE255" i="2"/>
  <c r="AB256" i="2"/>
  <c r="AD256" i="2"/>
  <c r="AE256" i="2"/>
  <c r="AB257" i="2"/>
  <c r="AD257" i="2"/>
  <c r="AE257" i="2"/>
  <c r="AB258" i="2"/>
  <c r="AD258" i="2"/>
  <c r="AE258" i="2"/>
  <c r="AB259" i="2"/>
  <c r="AD259" i="2"/>
  <c r="AE259" i="2"/>
  <c r="AB260" i="2"/>
  <c r="AD260" i="2"/>
  <c r="AE260" i="2"/>
  <c r="AB261" i="2"/>
  <c r="AD261" i="2"/>
  <c r="AE261" i="2"/>
  <c r="AB262" i="2"/>
  <c r="AD262" i="2"/>
  <c r="AE262" i="2"/>
  <c r="AB263" i="2"/>
  <c r="AD263" i="2"/>
  <c r="AE263" i="2"/>
  <c r="AB264" i="2"/>
  <c r="AD264" i="2"/>
  <c r="AE264" i="2"/>
  <c r="AB265" i="2"/>
  <c r="AD265" i="2"/>
  <c r="AE265" i="2"/>
  <c r="AB266" i="2"/>
  <c r="AD266" i="2"/>
  <c r="AE266" i="2"/>
  <c r="AB267" i="2"/>
  <c r="AD267" i="2"/>
  <c r="AE267" i="2"/>
  <c r="AB268" i="2"/>
  <c r="AD268" i="2"/>
  <c r="AE268" i="2"/>
  <c r="AB269" i="2"/>
  <c r="AD269" i="2"/>
  <c r="AE269" i="2"/>
  <c r="AB270" i="2"/>
  <c r="AD270" i="2"/>
  <c r="AE270" i="2"/>
  <c r="AB271" i="2"/>
  <c r="AD271" i="2"/>
  <c r="AE271" i="2"/>
  <c r="AB272" i="2"/>
  <c r="AD272" i="2"/>
  <c r="AE272" i="2"/>
  <c r="AB273" i="2"/>
  <c r="AD273" i="2"/>
  <c r="AE273" i="2"/>
  <c r="AB274" i="2"/>
  <c r="AD274" i="2"/>
  <c r="AE274" i="2"/>
  <c r="AB275" i="2"/>
  <c r="AD275" i="2"/>
  <c r="AE275" i="2"/>
  <c r="AB276" i="2"/>
  <c r="AD276" i="2"/>
  <c r="AE276" i="2"/>
  <c r="AB277" i="2"/>
  <c r="AD277" i="2"/>
  <c r="AE277" i="2"/>
  <c r="AB278" i="2"/>
  <c r="AD278" i="2"/>
  <c r="AE278" i="2"/>
  <c r="AB279" i="2"/>
  <c r="AD279" i="2"/>
  <c r="AE279" i="2"/>
  <c r="AB280" i="2"/>
  <c r="AD280" i="2"/>
  <c r="AE280" i="2"/>
  <c r="AB281" i="2"/>
  <c r="AD281" i="2"/>
  <c r="AE281" i="2"/>
  <c r="AB282" i="2"/>
  <c r="AD282" i="2"/>
  <c r="AE282" i="2"/>
  <c r="AB283" i="2"/>
  <c r="AD283" i="2"/>
  <c r="AE283" i="2"/>
  <c r="AB284" i="2"/>
  <c r="AD284" i="2"/>
  <c r="AE284" i="2"/>
  <c r="AB285" i="2"/>
  <c r="AD285" i="2"/>
  <c r="AE285" i="2"/>
  <c r="AB286" i="2"/>
  <c r="AD286" i="2"/>
  <c r="AE286" i="2"/>
  <c r="AB287" i="2"/>
  <c r="AD287" i="2"/>
  <c r="AE287" i="2"/>
  <c r="AB288" i="2"/>
  <c r="AD288" i="2"/>
  <c r="AE288" i="2"/>
  <c r="AB289" i="2"/>
  <c r="AD289" i="2"/>
  <c r="AE289" i="2"/>
  <c r="AB290" i="2"/>
  <c r="AD290" i="2"/>
  <c r="AE290" i="2"/>
  <c r="AB291" i="2"/>
  <c r="AD291" i="2"/>
  <c r="AE291" i="2"/>
  <c r="AB292" i="2"/>
  <c r="AD292" i="2"/>
  <c r="AE292" i="2"/>
  <c r="AB293" i="2"/>
  <c r="AD293" i="2"/>
  <c r="AE293" i="2"/>
  <c r="AB294" i="2"/>
  <c r="AD294" i="2"/>
  <c r="AE294" i="2"/>
  <c r="AB295" i="2"/>
  <c r="AD295" i="2"/>
  <c r="AE295" i="2"/>
  <c r="AB296" i="2"/>
  <c r="AD296" i="2"/>
  <c r="AE296" i="2"/>
  <c r="AB297" i="2"/>
  <c r="AD297" i="2"/>
  <c r="AE297" i="2"/>
  <c r="AB298" i="2"/>
  <c r="AD298" i="2"/>
  <c r="AE298" i="2"/>
  <c r="AB299" i="2"/>
  <c r="AD299" i="2"/>
  <c r="AE299" i="2"/>
  <c r="AB300" i="2"/>
  <c r="AD300" i="2"/>
  <c r="AE300" i="2"/>
  <c r="AB301" i="2"/>
  <c r="AD301" i="2"/>
  <c r="AE301" i="2"/>
  <c r="AB302" i="2"/>
  <c r="AD302" i="2"/>
  <c r="AE302" i="2"/>
  <c r="AB303" i="2"/>
  <c r="AD303" i="2"/>
  <c r="AE303" i="2"/>
  <c r="AB304" i="2"/>
  <c r="AD304" i="2"/>
  <c r="AE304" i="2"/>
  <c r="AB305" i="2"/>
  <c r="AD305" i="2"/>
  <c r="AE305" i="2"/>
  <c r="AB306" i="2"/>
  <c r="AD306" i="2"/>
  <c r="AE306" i="2"/>
  <c r="AB307" i="2"/>
  <c r="AD307" i="2"/>
  <c r="AE307" i="2"/>
  <c r="AB308" i="2"/>
  <c r="AD308" i="2"/>
  <c r="AE308" i="2"/>
  <c r="AB309" i="2"/>
  <c r="AD309" i="2"/>
  <c r="AE309" i="2"/>
  <c r="AB310" i="2"/>
  <c r="AD310" i="2"/>
  <c r="AE310" i="2"/>
  <c r="AB311" i="2"/>
  <c r="AD311" i="2"/>
  <c r="AE311" i="2"/>
  <c r="AB312" i="2"/>
  <c r="AD312" i="2"/>
  <c r="AE312" i="2"/>
  <c r="AB313" i="2"/>
  <c r="AD313" i="2"/>
  <c r="AE313" i="2"/>
  <c r="AB314" i="2"/>
  <c r="AD314" i="2"/>
  <c r="AE314" i="2"/>
  <c r="AB315" i="2"/>
  <c r="AD315" i="2"/>
  <c r="AE315" i="2"/>
  <c r="AB316" i="2"/>
  <c r="AD316" i="2"/>
  <c r="AE316" i="2"/>
  <c r="AB317" i="2"/>
  <c r="AD317" i="2"/>
  <c r="AE317" i="2"/>
  <c r="AB318" i="2"/>
  <c r="AD318" i="2"/>
  <c r="AE318" i="2"/>
  <c r="AB319" i="2"/>
  <c r="AD319" i="2"/>
  <c r="AE319" i="2"/>
  <c r="AB320" i="2"/>
  <c r="AD320" i="2"/>
  <c r="AE320" i="2"/>
  <c r="AB321" i="2"/>
  <c r="AD321" i="2"/>
  <c r="AE321" i="2"/>
  <c r="AB322" i="2"/>
  <c r="AD322" i="2"/>
  <c r="AE322" i="2"/>
  <c r="AB323" i="2"/>
  <c r="AD323" i="2"/>
  <c r="AE323" i="2"/>
  <c r="AB324" i="2"/>
  <c r="AD324" i="2"/>
  <c r="AE324" i="2"/>
  <c r="AB325" i="2"/>
  <c r="AD325" i="2"/>
  <c r="AE325" i="2"/>
  <c r="AB326" i="2"/>
  <c r="AD326" i="2"/>
  <c r="AE326" i="2"/>
  <c r="AB327" i="2"/>
  <c r="AD327" i="2"/>
  <c r="AE327" i="2"/>
  <c r="AB328" i="2"/>
  <c r="AD328" i="2"/>
  <c r="AE328" i="2"/>
  <c r="AB329" i="2"/>
  <c r="AD329" i="2"/>
  <c r="AE329" i="2"/>
  <c r="AB330" i="2"/>
  <c r="AD330" i="2"/>
  <c r="AE330" i="2"/>
  <c r="AB331" i="2"/>
  <c r="AD331" i="2"/>
  <c r="AE331" i="2"/>
  <c r="AB332" i="2"/>
  <c r="AD332" i="2"/>
  <c r="AE332" i="2"/>
  <c r="AB333" i="2"/>
  <c r="AD333" i="2"/>
  <c r="AE333" i="2"/>
  <c r="AB334" i="2"/>
  <c r="AD334" i="2"/>
  <c r="AE334" i="2"/>
  <c r="AB335" i="2"/>
  <c r="AD335" i="2"/>
  <c r="AE335" i="2"/>
  <c r="AB336" i="2"/>
  <c r="AD336" i="2"/>
  <c r="AE336" i="2"/>
  <c r="AB337" i="2"/>
  <c r="AD337" i="2"/>
  <c r="AE337" i="2"/>
  <c r="AB338" i="2"/>
  <c r="AD338" i="2"/>
  <c r="AE338" i="2"/>
  <c r="AB339" i="2"/>
  <c r="AD339" i="2"/>
  <c r="AE339" i="2"/>
  <c r="AB340" i="2"/>
  <c r="AD340" i="2"/>
  <c r="AE340" i="2"/>
  <c r="AB341" i="2"/>
  <c r="AD341" i="2"/>
  <c r="AE341" i="2"/>
  <c r="AB342" i="2"/>
  <c r="AD342" i="2"/>
  <c r="AE342" i="2"/>
  <c r="AB343" i="2"/>
  <c r="AD343" i="2"/>
  <c r="AE343" i="2"/>
  <c r="AB344" i="2"/>
  <c r="AD344" i="2"/>
  <c r="AE344" i="2"/>
  <c r="AB345" i="2"/>
  <c r="AD345" i="2"/>
  <c r="AE345" i="2"/>
  <c r="AB346" i="2"/>
  <c r="AD346" i="2"/>
  <c r="AE346" i="2"/>
  <c r="AB347" i="2"/>
  <c r="AD347" i="2"/>
  <c r="AE347" i="2"/>
  <c r="AB348" i="2"/>
  <c r="AD348" i="2"/>
  <c r="AE348" i="2"/>
  <c r="AB349" i="2"/>
  <c r="AD349" i="2"/>
  <c r="AE349" i="2"/>
  <c r="AB350" i="2"/>
  <c r="AD350" i="2"/>
  <c r="AE350" i="2"/>
  <c r="AB351" i="2"/>
  <c r="AD351" i="2"/>
  <c r="AE351" i="2"/>
  <c r="AB352" i="2"/>
  <c r="AD352" i="2"/>
  <c r="AE352" i="2"/>
  <c r="AB353" i="2"/>
  <c r="AD353" i="2"/>
  <c r="AE353" i="2"/>
  <c r="AB354" i="2"/>
  <c r="AD354" i="2"/>
  <c r="AE354" i="2"/>
  <c r="AB355" i="2"/>
  <c r="AD355" i="2"/>
  <c r="AE355" i="2"/>
  <c r="AB356" i="2"/>
  <c r="AD356" i="2"/>
  <c r="AE356" i="2"/>
  <c r="AB357" i="2"/>
  <c r="AD357" i="2"/>
  <c r="AE357" i="2"/>
  <c r="AB358" i="2"/>
  <c r="AD358" i="2"/>
  <c r="AE358" i="2"/>
  <c r="AB359" i="2"/>
  <c r="AD359" i="2"/>
  <c r="AE359" i="2"/>
  <c r="AB360" i="2"/>
  <c r="AD360" i="2"/>
  <c r="AE360" i="2"/>
  <c r="AB361" i="2"/>
  <c r="AD361" i="2"/>
  <c r="AE361" i="2"/>
  <c r="AB362" i="2"/>
  <c r="AD362" i="2"/>
  <c r="AE362" i="2"/>
  <c r="AB363" i="2"/>
  <c r="AD363" i="2"/>
  <c r="AE363" i="2"/>
  <c r="AB364" i="2"/>
  <c r="AD364" i="2"/>
  <c r="AE364" i="2"/>
  <c r="AB365" i="2"/>
  <c r="AD365" i="2"/>
  <c r="AE365" i="2"/>
  <c r="AB366" i="2"/>
  <c r="AD366" i="2"/>
  <c r="AE366" i="2"/>
  <c r="AB367" i="2"/>
  <c r="AD367" i="2"/>
  <c r="AE367" i="2"/>
  <c r="AB368" i="2"/>
  <c r="AD368" i="2"/>
  <c r="AE368" i="2"/>
  <c r="AB369" i="2"/>
  <c r="AD369" i="2"/>
  <c r="AE369" i="2"/>
  <c r="AB370" i="2"/>
  <c r="AD370" i="2"/>
  <c r="AE370" i="2"/>
  <c r="AB371" i="2"/>
  <c r="AD371" i="2"/>
  <c r="AE371" i="2"/>
  <c r="AB372" i="2"/>
  <c r="AD372" i="2"/>
  <c r="AE372" i="2"/>
  <c r="AB373" i="2"/>
  <c r="AD373" i="2"/>
  <c r="AE373" i="2"/>
  <c r="AB374" i="2"/>
  <c r="AD374" i="2"/>
  <c r="AE374" i="2"/>
  <c r="AB375" i="2"/>
  <c r="AD375" i="2"/>
  <c r="AE375" i="2"/>
  <c r="AB376" i="2"/>
  <c r="AD376" i="2"/>
  <c r="AE376" i="2"/>
  <c r="AB377" i="2"/>
  <c r="AD377" i="2"/>
  <c r="AE377" i="2"/>
  <c r="AB378" i="2"/>
  <c r="AD378" i="2"/>
  <c r="AE378" i="2"/>
  <c r="AB379" i="2"/>
  <c r="AD379" i="2"/>
  <c r="AE379" i="2"/>
  <c r="AB380" i="2"/>
  <c r="AD380" i="2"/>
  <c r="AE380" i="2"/>
  <c r="AB381" i="2"/>
  <c r="AD381" i="2"/>
  <c r="AE381" i="2"/>
  <c r="AB382" i="2"/>
  <c r="AD382" i="2"/>
  <c r="AE382" i="2"/>
  <c r="AB383" i="2"/>
  <c r="AD383" i="2"/>
  <c r="AE383" i="2"/>
  <c r="AB384" i="2"/>
  <c r="AD384" i="2"/>
  <c r="AE384" i="2"/>
  <c r="AB385" i="2"/>
  <c r="AD385" i="2"/>
  <c r="AE385" i="2"/>
  <c r="AB386" i="2"/>
  <c r="AD386" i="2"/>
  <c r="AE386" i="2"/>
  <c r="AB387" i="2"/>
  <c r="AD387" i="2"/>
  <c r="AE387" i="2"/>
  <c r="AB388" i="2"/>
  <c r="AD388" i="2"/>
  <c r="AE388" i="2"/>
  <c r="AB389" i="2"/>
  <c r="AD389" i="2"/>
  <c r="AE389" i="2"/>
  <c r="AB390" i="2"/>
  <c r="AD390" i="2"/>
  <c r="AE390" i="2"/>
  <c r="AB391" i="2"/>
  <c r="AD391" i="2"/>
  <c r="AE391" i="2"/>
  <c r="AB392" i="2"/>
  <c r="AD392" i="2"/>
  <c r="AE392" i="2"/>
  <c r="AB393" i="2"/>
  <c r="AD393" i="2"/>
  <c r="AE393" i="2"/>
  <c r="AB394" i="2"/>
  <c r="AD394" i="2"/>
  <c r="AE394" i="2"/>
  <c r="AB395" i="2"/>
  <c r="AD395" i="2"/>
  <c r="AE395" i="2"/>
  <c r="AB396" i="2"/>
  <c r="AD396" i="2"/>
  <c r="AE396" i="2"/>
  <c r="AB397" i="2"/>
  <c r="AD397" i="2"/>
  <c r="AE397" i="2"/>
  <c r="AB398" i="2"/>
  <c r="AD398" i="2"/>
  <c r="AE398" i="2"/>
  <c r="AB399" i="2"/>
  <c r="AD399" i="2"/>
  <c r="AE399" i="2"/>
  <c r="AB400" i="2"/>
  <c r="AD400" i="2"/>
  <c r="AE400" i="2"/>
  <c r="AB401" i="2"/>
  <c r="AD401" i="2"/>
  <c r="AE401" i="2"/>
  <c r="AB402" i="2"/>
  <c r="AD402" i="2"/>
  <c r="AE402" i="2"/>
  <c r="AB403" i="2"/>
  <c r="AD403" i="2"/>
  <c r="AE403" i="2"/>
  <c r="AB404" i="2"/>
  <c r="AD404" i="2"/>
  <c r="AE404" i="2"/>
  <c r="AB405" i="2"/>
  <c r="AD405" i="2"/>
  <c r="AE405" i="2"/>
  <c r="AB406" i="2"/>
  <c r="AD406" i="2"/>
  <c r="AE406" i="2"/>
  <c r="AB407" i="2"/>
  <c r="AD407" i="2"/>
  <c r="AE407" i="2"/>
  <c r="AB408" i="2"/>
  <c r="AD408" i="2"/>
  <c r="AE408" i="2"/>
  <c r="AB409" i="2"/>
  <c r="AD409" i="2"/>
  <c r="AE409" i="2"/>
  <c r="AB410" i="2"/>
  <c r="AD410" i="2"/>
  <c r="AE410" i="2"/>
  <c r="AB411" i="2"/>
  <c r="AD411" i="2"/>
  <c r="AE411" i="2"/>
  <c r="AB412" i="2"/>
  <c r="AD412" i="2"/>
  <c r="AE412" i="2"/>
  <c r="AB413" i="2"/>
  <c r="AD413" i="2"/>
  <c r="AE413" i="2"/>
  <c r="AB414" i="2"/>
  <c r="AD414" i="2"/>
  <c r="AE414" i="2"/>
  <c r="AB415" i="2"/>
  <c r="AD415" i="2"/>
  <c r="AE415" i="2"/>
  <c r="AB416" i="2"/>
  <c r="AD416" i="2"/>
  <c r="AE416" i="2"/>
  <c r="AB417" i="2"/>
  <c r="AD417" i="2"/>
  <c r="AE417" i="2"/>
  <c r="AB418" i="2"/>
  <c r="AD418" i="2"/>
  <c r="AE418" i="2"/>
  <c r="AB419" i="2"/>
  <c r="AD419" i="2"/>
  <c r="AE419" i="2"/>
  <c r="AB420" i="2"/>
  <c r="AD420" i="2"/>
  <c r="AE420" i="2"/>
  <c r="AB421" i="2"/>
  <c r="AD421" i="2"/>
  <c r="AE421" i="2"/>
  <c r="AB422" i="2"/>
  <c r="AD422" i="2"/>
  <c r="AE422" i="2"/>
  <c r="AB423" i="2"/>
  <c r="AD423" i="2"/>
  <c r="AE423" i="2"/>
  <c r="AB424" i="2"/>
  <c r="AD424" i="2"/>
  <c r="AE424" i="2"/>
  <c r="AB425" i="2"/>
  <c r="AD425" i="2"/>
  <c r="AE425" i="2"/>
  <c r="AB426" i="2"/>
  <c r="AD426" i="2"/>
  <c r="AE426" i="2"/>
  <c r="AB427" i="2"/>
  <c r="AD427" i="2"/>
  <c r="AE427" i="2"/>
  <c r="AB428" i="2"/>
  <c r="AD428" i="2"/>
  <c r="AE428" i="2"/>
  <c r="AB429" i="2"/>
  <c r="AD429" i="2"/>
  <c r="AE429" i="2"/>
  <c r="AB430" i="2"/>
  <c r="AD430" i="2"/>
  <c r="AE430" i="2"/>
  <c r="AB431" i="2"/>
  <c r="AD431" i="2"/>
  <c r="AE431" i="2"/>
  <c r="AB432" i="2"/>
  <c r="AD432" i="2"/>
  <c r="AE432" i="2"/>
  <c r="AB433" i="2"/>
  <c r="AD433" i="2"/>
  <c r="AE433" i="2"/>
  <c r="AB434" i="2"/>
  <c r="AD434" i="2"/>
  <c r="AE434" i="2"/>
  <c r="AB435" i="2"/>
  <c r="AD435" i="2"/>
  <c r="AE435" i="2"/>
  <c r="AB436" i="2"/>
  <c r="AD436" i="2"/>
  <c r="AE436" i="2"/>
  <c r="AB437" i="2"/>
  <c r="AD437" i="2"/>
  <c r="AE437" i="2"/>
  <c r="AB438" i="2"/>
  <c r="AD438" i="2"/>
  <c r="AE438" i="2"/>
  <c r="AB439" i="2"/>
  <c r="AD439" i="2"/>
  <c r="AE439" i="2"/>
  <c r="AB440" i="2"/>
  <c r="AD440" i="2"/>
  <c r="AE440" i="2"/>
  <c r="AB441" i="2"/>
  <c r="AD441" i="2"/>
  <c r="AE441" i="2"/>
  <c r="AB442" i="2"/>
  <c r="AD442" i="2"/>
  <c r="AE442" i="2"/>
  <c r="AB443" i="2"/>
  <c r="AD443" i="2"/>
  <c r="AE443" i="2"/>
  <c r="AB444" i="2"/>
  <c r="AD444" i="2"/>
  <c r="AE444" i="2"/>
  <c r="AB445" i="2"/>
  <c r="AD445" i="2"/>
  <c r="AE445" i="2"/>
  <c r="AB446" i="2"/>
  <c r="AD446" i="2"/>
  <c r="AE446" i="2"/>
  <c r="AB447" i="2"/>
  <c r="AD447" i="2"/>
  <c r="AE447" i="2"/>
  <c r="AB448" i="2"/>
  <c r="AD448" i="2"/>
  <c r="AE448" i="2"/>
  <c r="AB449" i="2"/>
  <c r="AD449" i="2"/>
  <c r="AE449" i="2"/>
  <c r="AB450" i="2"/>
  <c r="AD450" i="2"/>
  <c r="AE450" i="2"/>
  <c r="AB451" i="2"/>
  <c r="AD451" i="2"/>
  <c r="AE451" i="2"/>
  <c r="AB452" i="2"/>
  <c r="AD452" i="2"/>
  <c r="AE452" i="2"/>
  <c r="AB453" i="2"/>
  <c r="AD453" i="2"/>
  <c r="AE453" i="2"/>
  <c r="AB454" i="2"/>
  <c r="AD454" i="2"/>
  <c r="AE454" i="2"/>
  <c r="AB455" i="2"/>
  <c r="AD455" i="2"/>
  <c r="AE455" i="2"/>
  <c r="AB456" i="2"/>
  <c r="AD456" i="2"/>
  <c r="AE456" i="2"/>
  <c r="AB457" i="2"/>
  <c r="AD457" i="2"/>
  <c r="AE457" i="2"/>
  <c r="AB458" i="2"/>
  <c r="AD458" i="2"/>
  <c r="AE458" i="2"/>
  <c r="AB459" i="2"/>
  <c r="AD459" i="2"/>
  <c r="AE459" i="2"/>
  <c r="AB460" i="2"/>
  <c r="AD460" i="2"/>
  <c r="AE460" i="2"/>
  <c r="AB461" i="2"/>
  <c r="AD461" i="2"/>
  <c r="AE461" i="2"/>
  <c r="AB462" i="2"/>
  <c r="AD462" i="2"/>
  <c r="AE462" i="2"/>
  <c r="AB463" i="2"/>
  <c r="AD463" i="2"/>
  <c r="AE463" i="2"/>
  <c r="AB464" i="2"/>
  <c r="AD464" i="2"/>
  <c r="AE464" i="2"/>
  <c r="AB465" i="2"/>
  <c r="AD465" i="2"/>
  <c r="AE465" i="2"/>
  <c r="AB466" i="2"/>
  <c r="AD466" i="2"/>
  <c r="AE466" i="2"/>
  <c r="AB467" i="2"/>
  <c r="AD467" i="2"/>
  <c r="AE467" i="2"/>
  <c r="AB468" i="2"/>
  <c r="AD468" i="2"/>
  <c r="AE468" i="2"/>
  <c r="AB469" i="2"/>
  <c r="AD469" i="2"/>
  <c r="AE469" i="2"/>
  <c r="AB470" i="2"/>
  <c r="AD470" i="2"/>
  <c r="AE470" i="2"/>
  <c r="AB471" i="2"/>
  <c r="AD471" i="2"/>
  <c r="AE471" i="2"/>
  <c r="AB472" i="2"/>
  <c r="AD472" i="2"/>
  <c r="AE472" i="2"/>
  <c r="AB473" i="2"/>
  <c r="AD473" i="2"/>
  <c r="AE473" i="2"/>
  <c r="AB474" i="2"/>
  <c r="AD474" i="2"/>
  <c r="AE474" i="2"/>
  <c r="AB475" i="2"/>
  <c r="AD475" i="2"/>
  <c r="AE475" i="2"/>
  <c r="AB476" i="2"/>
  <c r="AD476" i="2"/>
  <c r="AE476" i="2"/>
  <c r="AB477" i="2"/>
  <c r="AD477" i="2"/>
  <c r="AE477" i="2"/>
  <c r="AB478" i="2"/>
  <c r="AD478" i="2"/>
  <c r="AE478" i="2"/>
  <c r="AB479" i="2"/>
  <c r="AD479" i="2"/>
  <c r="AE479" i="2"/>
  <c r="AB480" i="2"/>
  <c r="AD480" i="2"/>
  <c r="AE480" i="2"/>
  <c r="AB481" i="2"/>
  <c r="AD481" i="2"/>
  <c r="AE481" i="2"/>
  <c r="AB482" i="2"/>
  <c r="AD482" i="2"/>
  <c r="AE482" i="2"/>
  <c r="AB483" i="2"/>
  <c r="AD483" i="2"/>
  <c r="AE483" i="2"/>
  <c r="AB484" i="2"/>
  <c r="AD484" i="2"/>
  <c r="AE484" i="2"/>
  <c r="AB485" i="2"/>
  <c r="AD485" i="2"/>
  <c r="AE485" i="2"/>
  <c r="AB486" i="2"/>
  <c r="AD486" i="2"/>
  <c r="AE486" i="2"/>
  <c r="AB487" i="2"/>
  <c r="AD487" i="2"/>
  <c r="AE487" i="2"/>
  <c r="AB488" i="2"/>
  <c r="AD488" i="2"/>
  <c r="AE488" i="2"/>
  <c r="AB489" i="2"/>
  <c r="AD489" i="2"/>
  <c r="AE489" i="2"/>
  <c r="AB490" i="2"/>
  <c r="AD490" i="2"/>
  <c r="AE490" i="2"/>
  <c r="AB491" i="2"/>
  <c r="AD491" i="2"/>
  <c r="AE491" i="2"/>
  <c r="AB492" i="2"/>
  <c r="AD492" i="2"/>
  <c r="AE492" i="2"/>
  <c r="AB493" i="2"/>
  <c r="AD493" i="2"/>
  <c r="AE493" i="2"/>
  <c r="AB494" i="2"/>
  <c r="AD494" i="2"/>
  <c r="AE494" i="2"/>
  <c r="AB495" i="2"/>
  <c r="AD495" i="2"/>
  <c r="AE495" i="2"/>
  <c r="AB496" i="2"/>
  <c r="AD496" i="2"/>
  <c r="AE496" i="2"/>
  <c r="AB497" i="2"/>
  <c r="AD497" i="2"/>
  <c r="AE497" i="2"/>
  <c r="AB498" i="2"/>
  <c r="AD498" i="2"/>
  <c r="AE498" i="2"/>
  <c r="AB499" i="2"/>
  <c r="AD499" i="2"/>
  <c r="AE499" i="2"/>
  <c r="AB500" i="2"/>
  <c r="AD500" i="2"/>
  <c r="AE500" i="2"/>
  <c r="AB501" i="2"/>
  <c r="AD501" i="2"/>
  <c r="AE501" i="2"/>
  <c r="AB502" i="2"/>
  <c r="AD502" i="2"/>
  <c r="AE502" i="2"/>
  <c r="AB503" i="2"/>
  <c r="AD503" i="2"/>
  <c r="AE503" i="2"/>
  <c r="AB504" i="2"/>
  <c r="AD504" i="2"/>
  <c r="AE504" i="2"/>
  <c r="AB505" i="2"/>
  <c r="AD505" i="2"/>
  <c r="AE505" i="2"/>
  <c r="AB506" i="2"/>
  <c r="AD506" i="2"/>
  <c r="AE506" i="2"/>
  <c r="AB507" i="2"/>
  <c r="AD507" i="2"/>
  <c r="AE507" i="2"/>
  <c r="AB508" i="2"/>
  <c r="AD508" i="2"/>
  <c r="AE508" i="2"/>
  <c r="AB509" i="2"/>
  <c r="AD509" i="2"/>
  <c r="AE509" i="2"/>
  <c r="AB510" i="2"/>
  <c r="AD510" i="2"/>
  <c r="AE510" i="2"/>
  <c r="AB511" i="2"/>
  <c r="AD511" i="2"/>
  <c r="AE511" i="2"/>
  <c r="AB512" i="2"/>
  <c r="AD512" i="2"/>
  <c r="AE512" i="2"/>
  <c r="AB513" i="2"/>
  <c r="AD513" i="2"/>
  <c r="AE513" i="2"/>
  <c r="AB514" i="2"/>
  <c r="AD514" i="2"/>
  <c r="AE514" i="2"/>
  <c r="AB515" i="2"/>
  <c r="AD515" i="2"/>
  <c r="AE515" i="2"/>
  <c r="AB516" i="2"/>
  <c r="AD516" i="2"/>
  <c r="AE516" i="2"/>
  <c r="AB517" i="2"/>
  <c r="AD517" i="2"/>
  <c r="AE517" i="2"/>
  <c r="AB518" i="2"/>
  <c r="AD518" i="2"/>
  <c r="AE518" i="2"/>
  <c r="AB519" i="2"/>
  <c r="AD519" i="2"/>
  <c r="AE519" i="2"/>
  <c r="AB520" i="2"/>
  <c r="AD520" i="2"/>
  <c r="AE520" i="2"/>
  <c r="AB521" i="2"/>
  <c r="AD521" i="2"/>
  <c r="AE521" i="2"/>
  <c r="AB522" i="2"/>
  <c r="AD522" i="2"/>
  <c r="AE522" i="2"/>
  <c r="AB523" i="2"/>
  <c r="AD523" i="2"/>
  <c r="AE523" i="2"/>
  <c r="AB524" i="2"/>
  <c r="AD524" i="2"/>
  <c r="AE524" i="2"/>
  <c r="AB525" i="2"/>
  <c r="AD525" i="2"/>
  <c r="AE525" i="2"/>
  <c r="AB526" i="2"/>
  <c r="AD526" i="2"/>
  <c r="AE526" i="2"/>
  <c r="AB527" i="2"/>
  <c r="AD527" i="2"/>
  <c r="AE527" i="2"/>
  <c r="AB528" i="2"/>
  <c r="AD528" i="2"/>
  <c r="AE528" i="2"/>
  <c r="AB529" i="2"/>
  <c r="AD529" i="2"/>
  <c r="AE529" i="2"/>
  <c r="AB530" i="2"/>
  <c r="AD530" i="2"/>
  <c r="AE530" i="2"/>
  <c r="AB531" i="2"/>
  <c r="AD531" i="2"/>
  <c r="AE531" i="2"/>
  <c r="AB532" i="2"/>
  <c r="AD532" i="2"/>
  <c r="AE532" i="2"/>
  <c r="AB533" i="2"/>
  <c r="AD533" i="2"/>
  <c r="AE533" i="2"/>
  <c r="AB534" i="2"/>
  <c r="AD534" i="2"/>
  <c r="AE534" i="2"/>
  <c r="AB535" i="2"/>
  <c r="AD535" i="2"/>
  <c r="AE535" i="2"/>
  <c r="AB536" i="2"/>
  <c r="AD536" i="2"/>
  <c r="AE536" i="2"/>
  <c r="AB537" i="2"/>
  <c r="AD537" i="2"/>
  <c r="AE537" i="2"/>
  <c r="AB538" i="2"/>
  <c r="AD538" i="2"/>
  <c r="AE538" i="2"/>
  <c r="AB539" i="2"/>
  <c r="AD539" i="2"/>
  <c r="AE539" i="2"/>
  <c r="AB540" i="2"/>
  <c r="AD540" i="2"/>
  <c r="AE540" i="2"/>
  <c r="AB541" i="2"/>
  <c r="AD541" i="2"/>
  <c r="AE541" i="2"/>
  <c r="AB542" i="2"/>
  <c r="AD542" i="2"/>
  <c r="AE542" i="2"/>
  <c r="AB543" i="2"/>
  <c r="AD543" i="2"/>
  <c r="AE543" i="2"/>
  <c r="AB544" i="2"/>
  <c r="AD544" i="2"/>
  <c r="AE544" i="2"/>
  <c r="AB545" i="2"/>
  <c r="AD545" i="2"/>
  <c r="AE545" i="2"/>
  <c r="AB546" i="2"/>
  <c r="AD546" i="2"/>
  <c r="AE546" i="2"/>
  <c r="AB547" i="2"/>
  <c r="AD547" i="2"/>
  <c r="AE547" i="2"/>
  <c r="AB548" i="2"/>
  <c r="AD548" i="2"/>
  <c r="AE548" i="2"/>
  <c r="AB549" i="2"/>
  <c r="AD549" i="2"/>
  <c r="AE549" i="2"/>
  <c r="AB550" i="2"/>
  <c r="AD550" i="2"/>
  <c r="AE550" i="2"/>
  <c r="AB551" i="2"/>
  <c r="AD551" i="2"/>
  <c r="AE551" i="2"/>
  <c r="AB552" i="2"/>
  <c r="AD552" i="2"/>
  <c r="AE552" i="2"/>
  <c r="AB553" i="2"/>
  <c r="AD553" i="2"/>
  <c r="AE553" i="2"/>
  <c r="AB554" i="2"/>
  <c r="AD554" i="2"/>
  <c r="AE554" i="2"/>
  <c r="AB555" i="2"/>
  <c r="AD555" i="2"/>
  <c r="AE555" i="2"/>
  <c r="AB556" i="2"/>
  <c r="AD556" i="2"/>
  <c r="AE556" i="2"/>
  <c r="AB557" i="2"/>
  <c r="AD557" i="2"/>
  <c r="AE557" i="2"/>
  <c r="AB558" i="2"/>
  <c r="AD558" i="2"/>
  <c r="AE558" i="2"/>
  <c r="AB559" i="2"/>
  <c r="AD559" i="2"/>
  <c r="AE559" i="2"/>
  <c r="AB560" i="2"/>
  <c r="AD560" i="2"/>
  <c r="AE560" i="2"/>
  <c r="AB561" i="2"/>
  <c r="AD561" i="2"/>
  <c r="AE561" i="2"/>
  <c r="AB562" i="2"/>
  <c r="AD562" i="2"/>
  <c r="AE562" i="2"/>
  <c r="AB563" i="2"/>
  <c r="AD563" i="2"/>
  <c r="AE563" i="2"/>
  <c r="AB564" i="2"/>
  <c r="AD564" i="2"/>
  <c r="AE564" i="2"/>
  <c r="AB565" i="2"/>
  <c r="AD565" i="2"/>
  <c r="AE565" i="2"/>
  <c r="AB566" i="2"/>
  <c r="AD566" i="2"/>
  <c r="AE566" i="2"/>
  <c r="AB567" i="2"/>
  <c r="AD567" i="2"/>
  <c r="AE567" i="2"/>
  <c r="AB568" i="2"/>
  <c r="AD568" i="2"/>
  <c r="AE568" i="2"/>
  <c r="AB569" i="2"/>
  <c r="AD569" i="2"/>
  <c r="AE569" i="2"/>
  <c r="AB570" i="2"/>
  <c r="AD570" i="2"/>
  <c r="AE570" i="2"/>
  <c r="AB571" i="2"/>
  <c r="AD571" i="2"/>
  <c r="AE571" i="2"/>
  <c r="AB572" i="2"/>
  <c r="AD572" i="2"/>
  <c r="AE572" i="2"/>
  <c r="AB573" i="2"/>
  <c r="AD573" i="2"/>
  <c r="AE573" i="2"/>
  <c r="AB574" i="2"/>
  <c r="AD574" i="2"/>
  <c r="AE574" i="2"/>
  <c r="AB575" i="2"/>
  <c r="AD575" i="2"/>
  <c r="AE575" i="2"/>
  <c r="AB576" i="2"/>
  <c r="AD576" i="2"/>
  <c r="AE576" i="2"/>
  <c r="AB577" i="2"/>
  <c r="AD577" i="2"/>
  <c r="AE577" i="2"/>
  <c r="AB578" i="2"/>
  <c r="AD578" i="2"/>
  <c r="AE578" i="2"/>
  <c r="AB579" i="2"/>
  <c r="AD579" i="2"/>
  <c r="AE579" i="2"/>
  <c r="AB580" i="2"/>
  <c r="AD580" i="2"/>
  <c r="AE580" i="2"/>
  <c r="AB581" i="2"/>
  <c r="AD581" i="2"/>
  <c r="AE581" i="2"/>
  <c r="AB582" i="2"/>
  <c r="AD582" i="2"/>
  <c r="AE582" i="2"/>
  <c r="AB583" i="2"/>
  <c r="AD583" i="2"/>
  <c r="AE583" i="2"/>
  <c r="AB584" i="2"/>
  <c r="AD584" i="2"/>
  <c r="AE584" i="2"/>
  <c r="AB585" i="2"/>
  <c r="AD585" i="2"/>
  <c r="AE585" i="2"/>
  <c r="AB586" i="2"/>
  <c r="AD586" i="2"/>
  <c r="AE586" i="2"/>
  <c r="AB587" i="2"/>
  <c r="AD587" i="2"/>
  <c r="AE587" i="2"/>
  <c r="AB588" i="2"/>
  <c r="AD588" i="2"/>
  <c r="AE588" i="2"/>
  <c r="AB589" i="2"/>
  <c r="AD589" i="2"/>
  <c r="AE589" i="2"/>
  <c r="AB590" i="2"/>
  <c r="AD590" i="2"/>
  <c r="AE590" i="2"/>
  <c r="AB591" i="2"/>
  <c r="AD591" i="2"/>
  <c r="AE591" i="2"/>
  <c r="AB592" i="2"/>
  <c r="AD592" i="2"/>
  <c r="AE592" i="2"/>
  <c r="AB593" i="2"/>
  <c r="AD593" i="2"/>
  <c r="AE593" i="2"/>
  <c r="AB594" i="2"/>
  <c r="AD594" i="2"/>
  <c r="AE594" i="2"/>
  <c r="AB595" i="2"/>
  <c r="AD595" i="2"/>
  <c r="AE595" i="2"/>
  <c r="AB596" i="2"/>
  <c r="AD596" i="2"/>
  <c r="AE596" i="2"/>
  <c r="AB597" i="2"/>
  <c r="AD597" i="2"/>
  <c r="AE597" i="2"/>
  <c r="AB598" i="2"/>
  <c r="AD598" i="2"/>
  <c r="AE598" i="2"/>
  <c r="AB599" i="2"/>
  <c r="AD599" i="2"/>
  <c r="AE599" i="2"/>
  <c r="AB600" i="2"/>
  <c r="AD600" i="2"/>
  <c r="AE600" i="2"/>
  <c r="AB601" i="2"/>
  <c r="AD601" i="2"/>
  <c r="AE601" i="2"/>
  <c r="AB602" i="2"/>
  <c r="AD602" i="2"/>
  <c r="AE602" i="2"/>
  <c r="AB603" i="2"/>
  <c r="AD603" i="2"/>
  <c r="AE603" i="2"/>
  <c r="AB604" i="2"/>
  <c r="AD604" i="2"/>
  <c r="AE604" i="2"/>
  <c r="AB605" i="2"/>
  <c r="AD605" i="2"/>
  <c r="AE605" i="2"/>
  <c r="AB606" i="2"/>
  <c r="AD606" i="2"/>
  <c r="AE606" i="2"/>
  <c r="AB607" i="2"/>
  <c r="AD607" i="2"/>
  <c r="AE607" i="2"/>
  <c r="AB608" i="2"/>
  <c r="AD608" i="2"/>
  <c r="AE608" i="2"/>
  <c r="AB609" i="2"/>
  <c r="AD609" i="2"/>
  <c r="AE609" i="2"/>
  <c r="AB610" i="2"/>
  <c r="AD610" i="2"/>
  <c r="AE610" i="2"/>
  <c r="AB611" i="2"/>
  <c r="AD611" i="2"/>
  <c r="AE611" i="2"/>
  <c r="AB612" i="2"/>
  <c r="AD612" i="2"/>
  <c r="AE612" i="2"/>
  <c r="AB613" i="2"/>
  <c r="AD613" i="2"/>
  <c r="AE613" i="2"/>
  <c r="AB614" i="2"/>
  <c r="AD614" i="2"/>
  <c r="AE614" i="2"/>
  <c r="AB615" i="2"/>
  <c r="AD615" i="2"/>
  <c r="AE615" i="2"/>
  <c r="AB616" i="2"/>
  <c r="AD616" i="2"/>
  <c r="AE616" i="2"/>
  <c r="AB617" i="2"/>
  <c r="AD617" i="2"/>
  <c r="AE617" i="2"/>
  <c r="AB618" i="2"/>
  <c r="AD618" i="2"/>
  <c r="AE618" i="2"/>
  <c r="AB619" i="2"/>
  <c r="AD619" i="2"/>
  <c r="AE619" i="2"/>
  <c r="AB620" i="2"/>
  <c r="AD620" i="2"/>
  <c r="AE620" i="2"/>
  <c r="AB621" i="2"/>
  <c r="AD621" i="2"/>
  <c r="AE621" i="2"/>
  <c r="AB622" i="2"/>
  <c r="AD622" i="2"/>
  <c r="AE622" i="2"/>
  <c r="AB623" i="2"/>
  <c r="AD623" i="2"/>
  <c r="AE623" i="2"/>
  <c r="AB624" i="2"/>
  <c r="AD624" i="2"/>
  <c r="AE624" i="2"/>
  <c r="AB625" i="2"/>
  <c r="AD625" i="2"/>
  <c r="AE625" i="2"/>
  <c r="AB626" i="2"/>
  <c r="AD626" i="2"/>
  <c r="AE626" i="2"/>
  <c r="AB627" i="2"/>
  <c r="AD627" i="2"/>
  <c r="AE627" i="2"/>
  <c r="AB628" i="2"/>
  <c r="AD628" i="2"/>
  <c r="AE628" i="2"/>
  <c r="AB629" i="2"/>
  <c r="AD629" i="2"/>
  <c r="AE629" i="2"/>
  <c r="AB630" i="2"/>
  <c r="AD630" i="2"/>
  <c r="AE630" i="2"/>
  <c r="AB631" i="2"/>
  <c r="AD631" i="2"/>
  <c r="AE631" i="2"/>
  <c r="AB632" i="2"/>
  <c r="AD632" i="2"/>
  <c r="AE632" i="2"/>
  <c r="AB633" i="2"/>
  <c r="AD633" i="2"/>
  <c r="AE633" i="2"/>
  <c r="AB634" i="2"/>
  <c r="AD634" i="2"/>
  <c r="AE634" i="2"/>
  <c r="AB635" i="2"/>
  <c r="AD635" i="2"/>
  <c r="AE635" i="2"/>
  <c r="AB636" i="2"/>
  <c r="AD636" i="2"/>
  <c r="AE636" i="2"/>
  <c r="AB637" i="2"/>
  <c r="AD637" i="2"/>
  <c r="AE637" i="2"/>
  <c r="AB638" i="2"/>
  <c r="AD638" i="2"/>
  <c r="AE638" i="2"/>
  <c r="AB639" i="2"/>
  <c r="AD639" i="2"/>
  <c r="AE639" i="2"/>
  <c r="AB640" i="2"/>
  <c r="AD640" i="2"/>
  <c r="AE640" i="2"/>
  <c r="AB641" i="2"/>
  <c r="AD641" i="2"/>
  <c r="AE641" i="2"/>
  <c r="AB642" i="2"/>
  <c r="AD642" i="2"/>
  <c r="AE642" i="2"/>
  <c r="AB643" i="2"/>
  <c r="AD643" i="2"/>
  <c r="AE643" i="2"/>
  <c r="AB644" i="2"/>
  <c r="AD644" i="2"/>
  <c r="AE644" i="2"/>
  <c r="AB645" i="2"/>
  <c r="AD645" i="2"/>
  <c r="AE645" i="2"/>
  <c r="AB646" i="2"/>
  <c r="AD646" i="2"/>
  <c r="AE646" i="2"/>
  <c r="AB647" i="2"/>
  <c r="AD647" i="2"/>
  <c r="AE647" i="2"/>
  <c r="AB648" i="2"/>
  <c r="AD648" i="2"/>
  <c r="AE648" i="2"/>
  <c r="AB649" i="2"/>
  <c r="AD649" i="2"/>
  <c r="AE649" i="2"/>
  <c r="AB650" i="2"/>
  <c r="AD650" i="2"/>
  <c r="AE650" i="2"/>
  <c r="AB651" i="2"/>
  <c r="AD651" i="2"/>
  <c r="AE651" i="2"/>
  <c r="AB652" i="2"/>
  <c r="AD652" i="2"/>
  <c r="AE652" i="2"/>
  <c r="AB653" i="2"/>
  <c r="AD653" i="2"/>
  <c r="AE653" i="2"/>
  <c r="AB654" i="2"/>
  <c r="AD654" i="2"/>
  <c r="AE654" i="2"/>
  <c r="AB655" i="2"/>
  <c r="AD655" i="2"/>
  <c r="AE655" i="2"/>
  <c r="AB656" i="2"/>
  <c r="AD656" i="2"/>
  <c r="AE656" i="2"/>
  <c r="AB657" i="2"/>
  <c r="AD657" i="2"/>
  <c r="AE657" i="2"/>
  <c r="AB658" i="2"/>
  <c r="AD658" i="2"/>
  <c r="AE658" i="2"/>
  <c r="AB659" i="2"/>
  <c r="AD659" i="2"/>
  <c r="AE659" i="2"/>
  <c r="AB660" i="2"/>
  <c r="AD660" i="2"/>
  <c r="AE660" i="2"/>
  <c r="AB661" i="2"/>
  <c r="AD661" i="2"/>
  <c r="AE661" i="2"/>
  <c r="AB662" i="2"/>
  <c r="AD662" i="2"/>
  <c r="AE662" i="2"/>
  <c r="AB663" i="2"/>
  <c r="AD663" i="2"/>
  <c r="AE663" i="2"/>
  <c r="AB664" i="2"/>
  <c r="AD664" i="2"/>
  <c r="AE664" i="2"/>
  <c r="AB665" i="2"/>
  <c r="AD665" i="2"/>
  <c r="AE665" i="2"/>
  <c r="AB666" i="2"/>
  <c r="AD666" i="2"/>
  <c r="AE666" i="2"/>
  <c r="AB667" i="2"/>
  <c r="AD667" i="2"/>
  <c r="AE667" i="2"/>
  <c r="AB668" i="2"/>
  <c r="AD668" i="2"/>
  <c r="AE668" i="2"/>
  <c r="AB669" i="2"/>
  <c r="AD669" i="2"/>
  <c r="AE669" i="2"/>
  <c r="AB670" i="2"/>
  <c r="AD670" i="2"/>
  <c r="AE670" i="2"/>
  <c r="AB671" i="2"/>
  <c r="AD671" i="2"/>
  <c r="AE671" i="2"/>
  <c r="AB672" i="2"/>
  <c r="AD672" i="2"/>
  <c r="AE672" i="2"/>
  <c r="AB673" i="2"/>
  <c r="AD673" i="2"/>
  <c r="AE673" i="2"/>
  <c r="AB674" i="2"/>
  <c r="AD674" i="2"/>
  <c r="AE674" i="2"/>
  <c r="AB675" i="2"/>
  <c r="AD675" i="2"/>
  <c r="AE675" i="2"/>
  <c r="AB676" i="2"/>
  <c r="AD676" i="2"/>
  <c r="AE676" i="2"/>
  <c r="AB677" i="2"/>
  <c r="AD677" i="2"/>
  <c r="AE677" i="2"/>
  <c r="AB678" i="2"/>
  <c r="AD678" i="2"/>
  <c r="AE678" i="2"/>
  <c r="AB679" i="2"/>
  <c r="AD679" i="2"/>
  <c r="AE679" i="2"/>
  <c r="AB680" i="2"/>
  <c r="AD680" i="2"/>
  <c r="AE680" i="2"/>
  <c r="AB681" i="2"/>
  <c r="AD681" i="2"/>
  <c r="AE681" i="2"/>
  <c r="AB682" i="2"/>
  <c r="AD682" i="2"/>
  <c r="AE682" i="2"/>
  <c r="AB683" i="2"/>
  <c r="AD683" i="2"/>
  <c r="AE683" i="2"/>
  <c r="AB684" i="2"/>
  <c r="AD684" i="2"/>
  <c r="AE684" i="2"/>
  <c r="AB685" i="2"/>
  <c r="AD685" i="2"/>
  <c r="AE685" i="2"/>
  <c r="AB686" i="2"/>
  <c r="AD686" i="2"/>
  <c r="AE686" i="2"/>
  <c r="AB687" i="2"/>
  <c r="AD687" i="2"/>
  <c r="AE687" i="2"/>
  <c r="AB688" i="2"/>
  <c r="AD688" i="2"/>
  <c r="AE688" i="2"/>
  <c r="AB689" i="2"/>
  <c r="AD689" i="2"/>
  <c r="AE689" i="2"/>
  <c r="AB690" i="2"/>
  <c r="AD690" i="2"/>
  <c r="AE690" i="2"/>
  <c r="AB691" i="2"/>
  <c r="AD691" i="2"/>
  <c r="AE691" i="2"/>
  <c r="AB692" i="2"/>
  <c r="AD692" i="2"/>
  <c r="AE692" i="2"/>
  <c r="AB693" i="2"/>
  <c r="AD693" i="2"/>
  <c r="AE693" i="2"/>
  <c r="AB694" i="2"/>
  <c r="AD694" i="2"/>
  <c r="AE694" i="2"/>
  <c r="AB695" i="2"/>
  <c r="AD695" i="2"/>
  <c r="AE695" i="2"/>
  <c r="AB696" i="2"/>
  <c r="AD696" i="2"/>
  <c r="AE696" i="2"/>
  <c r="AB697" i="2"/>
  <c r="AD697" i="2"/>
  <c r="AE697" i="2"/>
  <c r="AB698" i="2"/>
  <c r="AD698" i="2"/>
  <c r="AE698" i="2"/>
  <c r="AB699" i="2"/>
  <c r="AD699" i="2"/>
  <c r="AE699" i="2"/>
  <c r="AB700" i="2"/>
  <c r="AD700" i="2"/>
  <c r="AE700" i="2"/>
  <c r="AB701" i="2"/>
  <c r="AD701" i="2"/>
  <c r="AE701" i="2"/>
  <c r="AB702" i="2"/>
  <c r="AD702" i="2"/>
  <c r="AE702" i="2"/>
  <c r="AB703" i="2"/>
  <c r="AD703" i="2"/>
  <c r="AE703" i="2"/>
  <c r="AB704" i="2"/>
  <c r="AD704" i="2"/>
  <c r="AE704" i="2"/>
  <c r="AB705" i="2"/>
  <c r="AD705" i="2"/>
  <c r="AE705" i="2"/>
  <c r="AB706" i="2"/>
  <c r="AD706" i="2"/>
  <c r="AE706" i="2"/>
  <c r="AB707" i="2"/>
  <c r="AD707" i="2"/>
  <c r="AE707" i="2"/>
  <c r="AB708" i="2"/>
  <c r="AD708" i="2"/>
  <c r="AE708" i="2"/>
  <c r="AB709" i="2"/>
  <c r="AD709" i="2"/>
  <c r="AE709" i="2"/>
  <c r="AB710" i="2"/>
  <c r="AD710" i="2"/>
  <c r="AE710" i="2"/>
  <c r="AB711" i="2"/>
  <c r="AD711" i="2"/>
  <c r="AE711" i="2"/>
  <c r="AB712" i="2"/>
  <c r="AD712" i="2"/>
  <c r="AE712" i="2"/>
  <c r="AB713" i="2"/>
  <c r="AD713" i="2"/>
  <c r="AE713" i="2"/>
  <c r="AB714" i="2"/>
  <c r="AD714" i="2"/>
  <c r="AE714" i="2"/>
  <c r="AB715" i="2"/>
  <c r="AD715" i="2"/>
  <c r="AE715" i="2"/>
  <c r="AB716" i="2"/>
  <c r="AD716" i="2"/>
  <c r="AE716" i="2"/>
  <c r="AB717" i="2"/>
  <c r="AD717" i="2"/>
  <c r="AE717" i="2"/>
  <c r="AB718" i="2"/>
  <c r="AD718" i="2"/>
  <c r="AE718" i="2"/>
  <c r="AB719" i="2"/>
  <c r="AD719" i="2"/>
  <c r="AE719" i="2"/>
  <c r="AB720" i="2"/>
  <c r="AD720" i="2"/>
  <c r="AE720" i="2"/>
  <c r="AB721" i="2"/>
  <c r="AD721" i="2"/>
  <c r="AE721" i="2"/>
  <c r="AB722" i="2"/>
  <c r="AD722" i="2"/>
  <c r="AE722" i="2"/>
  <c r="AB723" i="2"/>
  <c r="AD723" i="2"/>
  <c r="AE723" i="2"/>
  <c r="AB724" i="2"/>
  <c r="AD724" i="2"/>
  <c r="AE724" i="2"/>
  <c r="AB725" i="2"/>
  <c r="AD725" i="2"/>
  <c r="AE725" i="2"/>
  <c r="AB726" i="2"/>
  <c r="AD726" i="2"/>
  <c r="AE726" i="2"/>
  <c r="AB727" i="2"/>
  <c r="AD727" i="2"/>
  <c r="AE727" i="2"/>
  <c r="AB728" i="2"/>
  <c r="AD728" i="2"/>
  <c r="AE728" i="2"/>
  <c r="AB729" i="2"/>
  <c r="AD729" i="2"/>
  <c r="AE729" i="2"/>
  <c r="AB730" i="2"/>
  <c r="AD730" i="2"/>
  <c r="AE730" i="2"/>
  <c r="AB731" i="2"/>
  <c r="AD731" i="2"/>
  <c r="AE731" i="2"/>
  <c r="AB732" i="2"/>
  <c r="AD732" i="2"/>
  <c r="AE732" i="2"/>
  <c r="AB733" i="2"/>
  <c r="AD733" i="2"/>
  <c r="AE733" i="2"/>
  <c r="AB734" i="2"/>
  <c r="AD734" i="2"/>
  <c r="AE734" i="2"/>
  <c r="AB735" i="2"/>
  <c r="AD735" i="2"/>
  <c r="AE735" i="2"/>
  <c r="AB736" i="2"/>
  <c r="AD736" i="2"/>
  <c r="AE736" i="2"/>
  <c r="AB737" i="2"/>
  <c r="AD737" i="2"/>
  <c r="AE737" i="2"/>
  <c r="AB738" i="2"/>
  <c r="AD738" i="2"/>
  <c r="AE738" i="2"/>
  <c r="AB739" i="2"/>
  <c r="AD739" i="2"/>
  <c r="AE739" i="2"/>
  <c r="AB740" i="2"/>
  <c r="AD740" i="2"/>
  <c r="AE740" i="2"/>
  <c r="AB741" i="2"/>
  <c r="AD741" i="2"/>
  <c r="AE741" i="2"/>
  <c r="AB742" i="2"/>
  <c r="AD742" i="2"/>
  <c r="AE742" i="2"/>
  <c r="AB743" i="2"/>
  <c r="AD743" i="2"/>
  <c r="AE743" i="2"/>
  <c r="AB744" i="2"/>
  <c r="AD744" i="2"/>
  <c r="AE744" i="2"/>
  <c r="AB745" i="2"/>
  <c r="AD745" i="2"/>
  <c r="AE745" i="2"/>
  <c r="AB746" i="2"/>
  <c r="AD746" i="2"/>
  <c r="AE746" i="2"/>
  <c r="AB747" i="2"/>
  <c r="AD747" i="2"/>
  <c r="AE747" i="2"/>
  <c r="AB748" i="2"/>
  <c r="AD748" i="2"/>
  <c r="AE748" i="2"/>
  <c r="AB749" i="2"/>
  <c r="AD749" i="2"/>
  <c r="AE749" i="2"/>
  <c r="AB750" i="2"/>
  <c r="AD750" i="2"/>
  <c r="AE750" i="2"/>
  <c r="AB751" i="2"/>
  <c r="AD751" i="2"/>
  <c r="AE751" i="2"/>
  <c r="AB752" i="2"/>
  <c r="AD752" i="2"/>
  <c r="AE752" i="2"/>
  <c r="AB753" i="2"/>
  <c r="AD753" i="2"/>
  <c r="AE753" i="2"/>
  <c r="AB754" i="2"/>
  <c r="AD754" i="2"/>
  <c r="AE754" i="2"/>
  <c r="AB755" i="2"/>
  <c r="AD755" i="2"/>
  <c r="AE755" i="2"/>
  <c r="AB756" i="2"/>
  <c r="AD756" i="2"/>
  <c r="AE756" i="2"/>
  <c r="AB757" i="2"/>
  <c r="AD757" i="2"/>
  <c r="AE757" i="2"/>
  <c r="AB758" i="2"/>
  <c r="AD758" i="2"/>
  <c r="AE758" i="2"/>
  <c r="AB759" i="2"/>
  <c r="AD759" i="2"/>
  <c r="AE759" i="2"/>
  <c r="AB760" i="2"/>
  <c r="AD760" i="2"/>
  <c r="AE760" i="2"/>
  <c r="AB761" i="2"/>
  <c r="AD761" i="2"/>
  <c r="AE761" i="2"/>
  <c r="AB762" i="2"/>
  <c r="AD762" i="2"/>
  <c r="AE762" i="2"/>
  <c r="AB763" i="2"/>
  <c r="AD763" i="2"/>
  <c r="AE763" i="2"/>
  <c r="AB764" i="2"/>
  <c r="AD764" i="2"/>
  <c r="AE764" i="2"/>
  <c r="AB765" i="2"/>
  <c r="AD765" i="2"/>
  <c r="AE765" i="2"/>
  <c r="AB766" i="2"/>
  <c r="AD766" i="2"/>
  <c r="AE766" i="2"/>
  <c r="AB767" i="2"/>
  <c r="AD767" i="2"/>
  <c r="AE767" i="2"/>
  <c r="AB768" i="2"/>
  <c r="AD768" i="2"/>
  <c r="AE768" i="2"/>
  <c r="AB769" i="2"/>
  <c r="AD769" i="2"/>
  <c r="AE769" i="2"/>
  <c r="AB770" i="2"/>
  <c r="AD770" i="2"/>
  <c r="AE770" i="2"/>
  <c r="AB771" i="2"/>
  <c r="AD771" i="2"/>
  <c r="AE771" i="2"/>
  <c r="AB772" i="2"/>
  <c r="AD772" i="2"/>
  <c r="AE772" i="2"/>
  <c r="AB773" i="2"/>
  <c r="AD773" i="2"/>
  <c r="AE773" i="2"/>
  <c r="AB774" i="2"/>
  <c r="AD774" i="2"/>
  <c r="AE774" i="2"/>
  <c r="AB775" i="2"/>
  <c r="AD775" i="2"/>
  <c r="AE775" i="2"/>
  <c r="AB776" i="2"/>
  <c r="AD776" i="2"/>
  <c r="AE776" i="2"/>
  <c r="AB777" i="2"/>
  <c r="AD777" i="2"/>
  <c r="AE777" i="2"/>
  <c r="AB778" i="2"/>
  <c r="AD778" i="2"/>
  <c r="AE778" i="2"/>
  <c r="AB779" i="2"/>
  <c r="AD779" i="2"/>
  <c r="AE779" i="2"/>
  <c r="AB780" i="2"/>
  <c r="AD780" i="2"/>
  <c r="AE780" i="2"/>
  <c r="AB781" i="2"/>
  <c r="AD781" i="2"/>
  <c r="AE781" i="2"/>
  <c r="AB782" i="2"/>
  <c r="AD782" i="2"/>
  <c r="AE782" i="2"/>
  <c r="AB783" i="2"/>
  <c r="AD783" i="2"/>
  <c r="AE783" i="2"/>
  <c r="AB784" i="2"/>
  <c r="AD784" i="2"/>
  <c r="AE784" i="2"/>
  <c r="AB785" i="2"/>
  <c r="AD785" i="2"/>
  <c r="AE785" i="2"/>
  <c r="AB786" i="2"/>
  <c r="AD786" i="2"/>
  <c r="AE786" i="2"/>
  <c r="AB787" i="2"/>
  <c r="AD787" i="2"/>
  <c r="AE787" i="2"/>
  <c r="AB788" i="2"/>
  <c r="AD788" i="2"/>
  <c r="AE788" i="2"/>
  <c r="AB789" i="2"/>
  <c r="AD789" i="2"/>
  <c r="AE789" i="2"/>
  <c r="AB790" i="2"/>
  <c r="AD790" i="2"/>
  <c r="AE790" i="2"/>
  <c r="AB791" i="2"/>
  <c r="AD791" i="2"/>
  <c r="AE791" i="2"/>
  <c r="AB792" i="2"/>
  <c r="AD792" i="2"/>
  <c r="AE792" i="2"/>
  <c r="AB793" i="2"/>
  <c r="AD793" i="2"/>
  <c r="AE793" i="2"/>
  <c r="AB794" i="2"/>
  <c r="AD794" i="2"/>
  <c r="AE794" i="2"/>
  <c r="AB795" i="2"/>
  <c r="AD795" i="2"/>
  <c r="AE795" i="2"/>
  <c r="AB796" i="2"/>
  <c r="AD796" i="2"/>
  <c r="AE796" i="2"/>
  <c r="AB797" i="2"/>
  <c r="AD797" i="2"/>
  <c r="AE797" i="2"/>
  <c r="AB798" i="2"/>
  <c r="AD798" i="2"/>
  <c r="AE798" i="2"/>
  <c r="AB799" i="2"/>
  <c r="AD799" i="2"/>
  <c r="AE799" i="2"/>
  <c r="AB800" i="2"/>
  <c r="AD800" i="2"/>
  <c r="AE800" i="2"/>
  <c r="AB801" i="2"/>
  <c r="AD801" i="2"/>
  <c r="AE801" i="2"/>
  <c r="AB802" i="2"/>
  <c r="AD802" i="2"/>
  <c r="AE802" i="2"/>
  <c r="AB803" i="2"/>
  <c r="AD803" i="2"/>
  <c r="AE803" i="2"/>
  <c r="AB804" i="2"/>
  <c r="AD804" i="2"/>
  <c r="AE804" i="2"/>
  <c r="AB805" i="2"/>
  <c r="AD805" i="2"/>
  <c r="AE805" i="2"/>
  <c r="AB806" i="2"/>
  <c r="AD806" i="2"/>
  <c r="AE806" i="2"/>
  <c r="AB807" i="2"/>
  <c r="AD807" i="2"/>
  <c r="AE807" i="2"/>
  <c r="AB808" i="2"/>
  <c r="AD808" i="2"/>
  <c r="AE808" i="2"/>
  <c r="AB809" i="2"/>
  <c r="AD809" i="2"/>
  <c r="AE809" i="2"/>
  <c r="AB810" i="2"/>
  <c r="AD810" i="2"/>
  <c r="AE810" i="2"/>
  <c r="AB811" i="2"/>
  <c r="AD811" i="2"/>
  <c r="AE811" i="2"/>
  <c r="AB812" i="2"/>
  <c r="AD812" i="2"/>
  <c r="AE812" i="2"/>
  <c r="AB813" i="2"/>
  <c r="AD813" i="2"/>
  <c r="AE813" i="2"/>
  <c r="AB814" i="2"/>
  <c r="AD814" i="2"/>
  <c r="AE814" i="2"/>
  <c r="AB815" i="2"/>
  <c r="AD815" i="2"/>
  <c r="AE815" i="2"/>
  <c r="AB816" i="2"/>
  <c r="AD816" i="2"/>
  <c r="AE816" i="2"/>
  <c r="AB817" i="2"/>
  <c r="AD817" i="2"/>
  <c r="AE817" i="2"/>
  <c r="AB818" i="2"/>
  <c r="AD818" i="2"/>
  <c r="AE818" i="2"/>
  <c r="AB819" i="2"/>
  <c r="AD819" i="2"/>
  <c r="AE819" i="2"/>
  <c r="AB820" i="2"/>
  <c r="AD820" i="2"/>
  <c r="AE820" i="2"/>
  <c r="AB821" i="2"/>
  <c r="AD821" i="2"/>
  <c r="AE821" i="2"/>
  <c r="AB822" i="2"/>
  <c r="AD822" i="2"/>
  <c r="AE822" i="2"/>
  <c r="AB823" i="2"/>
  <c r="AD823" i="2"/>
  <c r="AE823" i="2"/>
  <c r="AB824" i="2"/>
  <c r="AD824" i="2"/>
  <c r="AE824" i="2"/>
  <c r="AB825" i="2"/>
  <c r="AD825" i="2"/>
  <c r="AE825" i="2"/>
  <c r="AB826" i="2"/>
  <c r="AD826" i="2"/>
  <c r="AE826" i="2"/>
  <c r="AB827" i="2"/>
  <c r="AD827" i="2"/>
  <c r="AE827" i="2"/>
  <c r="AB828" i="2"/>
  <c r="AD828" i="2"/>
  <c r="AE828" i="2"/>
  <c r="AB829" i="2"/>
  <c r="AD829" i="2"/>
  <c r="AE829" i="2"/>
  <c r="AB830" i="2"/>
  <c r="AD830" i="2"/>
  <c r="AE830" i="2"/>
  <c r="AB831" i="2"/>
  <c r="AD831" i="2"/>
  <c r="AE831" i="2"/>
  <c r="AB832" i="2"/>
  <c r="AD832" i="2"/>
  <c r="AE832" i="2"/>
  <c r="AB833" i="2"/>
  <c r="AD833" i="2"/>
  <c r="AE833" i="2"/>
  <c r="AB834" i="2"/>
  <c r="AD834" i="2"/>
  <c r="AE834" i="2"/>
  <c r="AB835" i="2"/>
  <c r="AD835" i="2"/>
  <c r="AE835" i="2"/>
  <c r="AB836" i="2"/>
  <c r="AD836" i="2"/>
  <c r="AE836" i="2"/>
  <c r="AB837" i="2"/>
  <c r="AD837" i="2"/>
  <c r="AE837" i="2"/>
  <c r="AB838" i="2"/>
  <c r="AD838" i="2"/>
  <c r="AE838" i="2"/>
  <c r="AB839" i="2"/>
  <c r="AD839" i="2"/>
  <c r="AE839" i="2"/>
  <c r="AB840" i="2"/>
  <c r="AD840" i="2"/>
  <c r="AE840" i="2"/>
  <c r="AB841" i="2"/>
  <c r="AD841" i="2"/>
  <c r="AE841" i="2"/>
  <c r="AB842" i="2"/>
  <c r="AD842" i="2"/>
  <c r="AE842" i="2"/>
  <c r="AB843" i="2"/>
  <c r="AD843" i="2"/>
  <c r="AE843" i="2"/>
  <c r="AB844" i="2"/>
  <c r="AD844" i="2"/>
  <c r="AE844" i="2"/>
  <c r="AB845" i="2"/>
  <c r="AD845" i="2"/>
  <c r="AE845" i="2"/>
  <c r="AB846" i="2"/>
  <c r="AD846" i="2"/>
  <c r="AE846" i="2"/>
  <c r="AB847" i="2"/>
  <c r="AD847" i="2"/>
  <c r="AE847" i="2"/>
  <c r="AB848" i="2"/>
  <c r="AD848" i="2"/>
  <c r="AE848" i="2"/>
  <c r="AB849" i="2"/>
  <c r="AD849" i="2"/>
  <c r="AE849" i="2"/>
  <c r="AB850" i="2"/>
  <c r="AD850" i="2"/>
  <c r="AE850" i="2"/>
  <c r="AB851" i="2"/>
  <c r="AD851" i="2"/>
  <c r="AE851" i="2"/>
  <c r="AB852" i="2"/>
  <c r="AD852" i="2"/>
  <c r="AE852" i="2"/>
  <c r="AB853" i="2"/>
  <c r="AD853" i="2"/>
  <c r="AE853" i="2"/>
  <c r="AB854" i="2"/>
  <c r="AD854" i="2"/>
  <c r="AE854" i="2"/>
  <c r="AB855" i="2"/>
  <c r="AD855" i="2"/>
  <c r="AE855" i="2"/>
  <c r="AB856" i="2"/>
  <c r="AD856" i="2"/>
  <c r="AE856" i="2"/>
  <c r="AB857" i="2"/>
  <c r="AD857" i="2"/>
  <c r="AE857" i="2"/>
  <c r="AB858" i="2"/>
  <c r="AD858" i="2"/>
  <c r="AE858" i="2"/>
  <c r="AB859" i="2"/>
  <c r="AD859" i="2"/>
  <c r="AE859" i="2"/>
  <c r="AB860" i="2"/>
  <c r="AD860" i="2"/>
  <c r="AE860" i="2"/>
  <c r="AB861" i="2"/>
  <c r="AD861" i="2"/>
  <c r="AE861" i="2"/>
  <c r="AB862" i="2"/>
  <c r="AD862" i="2"/>
  <c r="AE862" i="2"/>
  <c r="AB863" i="2"/>
  <c r="AD863" i="2"/>
  <c r="AE863" i="2"/>
  <c r="AB864" i="2"/>
  <c r="AD864" i="2"/>
  <c r="AE864" i="2"/>
  <c r="AB865" i="2"/>
  <c r="AD865" i="2"/>
  <c r="AE865" i="2"/>
  <c r="AB866" i="2"/>
  <c r="AD866" i="2"/>
  <c r="AE866" i="2"/>
  <c r="AB867" i="2"/>
  <c r="AD867" i="2"/>
  <c r="AE867" i="2"/>
  <c r="AB868" i="2"/>
  <c r="AD868" i="2"/>
  <c r="AE868" i="2"/>
  <c r="AB869" i="2"/>
  <c r="AD869" i="2"/>
  <c r="AE869" i="2"/>
  <c r="AB870" i="2"/>
  <c r="AD870" i="2"/>
  <c r="AE870" i="2"/>
  <c r="AB871" i="2"/>
  <c r="AD871" i="2"/>
  <c r="AE871" i="2"/>
  <c r="AB872" i="2"/>
  <c r="AD872" i="2"/>
  <c r="AE872" i="2"/>
  <c r="AB873" i="2"/>
  <c r="AD873" i="2"/>
  <c r="AE873" i="2"/>
  <c r="AB874" i="2"/>
  <c r="AD874" i="2"/>
  <c r="AE874" i="2"/>
  <c r="AB875" i="2"/>
  <c r="AD875" i="2"/>
  <c r="AE875" i="2"/>
  <c r="AB876" i="2"/>
  <c r="AD876" i="2"/>
  <c r="AE876" i="2"/>
  <c r="AB877" i="2"/>
  <c r="AD877" i="2"/>
  <c r="AE877" i="2"/>
  <c r="AB878" i="2"/>
  <c r="AD878" i="2"/>
  <c r="AE878" i="2"/>
  <c r="AB879" i="2"/>
  <c r="AD879" i="2"/>
  <c r="AE879" i="2"/>
  <c r="AB880" i="2"/>
  <c r="AD880" i="2"/>
  <c r="AE880" i="2"/>
  <c r="AB881" i="2"/>
  <c r="AD881" i="2"/>
  <c r="AE881" i="2"/>
  <c r="AB882" i="2"/>
  <c r="AD882" i="2"/>
  <c r="AE882" i="2"/>
  <c r="AB883" i="2"/>
  <c r="AD883" i="2"/>
  <c r="AE883" i="2"/>
  <c r="AB884" i="2"/>
  <c r="AD884" i="2"/>
  <c r="AE884" i="2"/>
  <c r="AB885" i="2"/>
  <c r="AD885" i="2"/>
  <c r="AE885" i="2"/>
  <c r="AB886" i="2"/>
  <c r="AD886" i="2"/>
  <c r="AE886" i="2"/>
  <c r="AB887" i="2"/>
  <c r="AD887" i="2"/>
  <c r="AE887" i="2"/>
  <c r="AB888" i="2"/>
  <c r="AD888" i="2"/>
  <c r="AE888" i="2"/>
  <c r="AB889" i="2"/>
  <c r="AD889" i="2"/>
  <c r="AE889" i="2"/>
  <c r="AB890" i="2"/>
  <c r="AD890" i="2"/>
  <c r="AE890" i="2"/>
  <c r="AB891" i="2"/>
  <c r="AD891" i="2"/>
  <c r="AE891" i="2"/>
  <c r="AB892" i="2"/>
  <c r="AD892" i="2"/>
  <c r="AE892" i="2"/>
  <c r="AB893" i="2"/>
  <c r="AD893" i="2"/>
  <c r="AE893" i="2"/>
  <c r="AB894" i="2"/>
  <c r="AD894" i="2"/>
  <c r="AE894" i="2"/>
  <c r="AB895" i="2"/>
  <c r="AD895" i="2"/>
  <c r="AE895" i="2"/>
  <c r="AB896" i="2"/>
  <c r="AD896" i="2"/>
  <c r="AE896" i="2"/>
  <c r="AB897" i="2"/>
  <c r="AD897" i="2"/>
  <c r="AE897" i="2"/>
  <c r="AB898" i="2"/>
  <c r="AD898" i="2"/>
  <c r="AE898" i="2"/>
  <c r="AB899" i="2"/>
  <c r="AD899" i="2"/>
  <c r="AE899" i="2"/>
  <c r="AB900" i="2"/>
  <c r="AD900" i="2"/>
  <c r="AE900" i="2"/>
  <c r="AB901" i="2"/>
  <c r="AD901" i="2"/>
  <c r="AE901" i="2"/>
  <c r="AB902" i="2"/>
  <c r="AD902" i="2"/>
  <c r="AE902" i="2"/>
  <c r="AB903" i="2"/>
  <c r="AD903" i="2"/>
  <c r="AE903" i="2"/>
  <c r="AB904" i="2"/>
  <c r="AD904" i="2"/>
  <c r="AE904" i="2"/>
  <c r="AB905" i="2"/>
  <c r="AD905" i="2"/>
  <c r="AE905" i="2"/>
  <c r="AB906" i="2"/>
  <c r="AD906" i="2"/>
  <c r="AE906" i="2"/>
  <c r="AB907" i="2"/>
  <c r="AD907" i="2"/>
  <c r="AE907" i="2"/>
  <c r="AB908" i="2"/>
  <c r="AD908" i="2"/>
  <c r="AE908" i="2"/>
  <c r="AB909" i="2"/>
  <c r="AD909" i="2"/>
  <c r="AE909" i="2"/>
  <c r="AB910" i="2"/>
  <c r="AD910" i="2"/>
  <c r="AE910" i="2"/>
  <c r="AB911" i="2"/>
  <c r="AD911" i="2"/>
  <c r="AE911" i="2"/>
  <c r="AB912" i="2"/>
  <c r="AD912" i="2"/>
  <c r="AE912" i="2"/>
  <c r="AB913" i="2"/>
  <c r="AD913" i="2"/>
  <c r="AE913" i="2"/>
  <c r="AB914" i="2"/>
  <c r="AD914" i="2"/>
  <c r="AE914" i="2"/>
  <c r="AB915" i="2"/>
  <c r="AD915" i="2"/>
  <c r="AE915" i="2"/>
  <c r="AB916" i="2"/>
  <c r="AD916" i="2"/>
  <c r="AE916" i="2"/>
  <c r="AB917" i="2"/>
  <c r="AD917" i="2"/>
  <c r="AE917" i="2"/>
  <c r="AB918" i="2"/>
  <c r="AD918" i="2"/>
  <c r="AE918" i="2"/>
  <c r="AB919" i="2"/>
  <c r="AD919" i="2"/>
  <c r="AE919" i="2"/>
  <c r="AB920" i="2"/>
  <c r="AD920" i="2"/>
  <c r="AE920" i="2"/>
  <c r="AB921" i="2"/>
  <c r="AD921" i="2"/>
  <c r="AE921" i="2"/>
  <c r="AB922" i="2"/>
  <c r="AD922" i="2"/>
  <c r="AE922" i="2"/>
  <c r="AB923" i="2"/>
  <c r="AD923" i="2"/>
  <c r="AE923" i="2"/>
  <c r="AB924" i="2"/>
  <c r="AD924" i="2"/>
  <c r="AE924" i="2"/>
  <c r="AB925" i="2"/>
  <c r="AD925" i="2"/>
  <c r="AE925" i="2"/>
  <c r="AB926" i="2"/>
  <c r="AD926" i="2"/>
  <c r="AE926" i="2"/>
  <c r="AB927" i="2"/>
  <c r="AD927" i="2"/>
  <c r="AE927" i="2"/>
  <c r="AB928" i="2"/>
  <c r="AD928" i="2"/>
  <c r="AE928" i="2"/>
  <c r="AB929" i="2"/>
  <c r="AD929" i="2"/>
  <c r="AE929" i="2"/>
  <c r="AB930" i="2"/>
  <c r="AD930" i="2"/>
  <c r="AE930" i="2"/>
  <c r="AB931" i="2"/>
  <c r="AD931" i="2"/>
  <c r="AE931" i="2"/>
  <c r="AB932" i="2"/>
  <c r="AD932" i="2"/>
  <c r="AE932" i="2"/>
  <c r="AB933" i="2"/>
  <c r="AD933" i="2"/>
  <c r="AE933" i="2"/>
  <c r="AB934" i="2"/>
  <c r="AD934" i="2"/>
  <c r="AE934" i="2"/>
  <c r="AB935" i="2"/>
  <c r="AD935" i="2"/>
  <c r="AE935" i="2"/>
  <c r="AB936" i="2"/>
  <c r="AD936" i="2"/>
  <c r="AE936" i="2"/>
  <c r="AB937" i="2"/>
  <c r="AD937" i="2"/>
  <c r="AE937" i="2"/>
  <c r="AB938" i="2"/>
  <c r="AD938" i="2"/>
  <c r="AE938" i="2"/>
  <c r="AB939" i="2"/>
  <c r="AD939" i="2"/>
  <c r="AE939" i="2"/>
  <c r="AB940" i="2"/>
  <c r="AD940" i="2"/>
  <c r="AE940" i="2"/>
  <c r="AB941" i="2"/>
  <c r="AD941" i="2"/>
  <c r="AE941" i="2"/>
  <c r="AB942" i="2"/>
  <c r="AD942" i="2"/>
  <c r="AE942" i="2"/>
  <c r="AB943" i="2"/>
  <c r="AD943" i="2"/>
  <c r="AE943" i="2"/>
  <c r="AB944" i="2"/>
  <c r="AD944" i="2"/>
  <c r="AE944" i="2"/>
  <c r="AB945" i="2"/>
  <c r="AD945" i="2"/>
  <c r="AE945" i="2"/>
  <c r="AB946" i="2"/>
  <c r="AD946" i="2"/>
  <c r="AE946" i="2"/>
  <c r="AB947" i="2"/>
  <c r="AD947" i="2"/>
  <c r="AE947" i="2"/>
  <c r="AB948" i="2"/>
  <c r="AD948" i="2"/>
  <c r="AE948" i="2"/>
  <c r="AB949" i="2"/>
  <c r="AD949" i="2"/>
  <c r="AE949" i="2"/>
  <c r="AB950" i="2"/>
  <c r="AD950" i="2"/>
  <c r="AE950" i="2"/>
  <c r="AB951" i="2"/>
  <c r="AD951" i="2"/>
  <c r="AE951" i="2"/>
  <c r="AB952" i="2"/>
  <c r="AD952" i="2"/>
  <c r="AE952" i="2"/>
  <c r="AB953" i="2"/>
  <c r="AD953" i="2"/>
  <c r="AE953" i="2"/>
  <c r="AB954" i="2"/>
  <c r="AD954" i="2"/>
  <c r="AE954" i="2"/>
  <c r="AB955" i="2"/>
  <c r="AD955" i="2"/>
  <c r="AE955" i="2"/>
  <c r="AB956" i="2"/>
  <c r="AD956" i="2"/>
  <c r="AE956" i="2"/>
  <c r="AB957" i="2"/>
  <c r="AD957" i="2"/>
  <c r="AE957" i="2"/>
  <c r="AB958" i="2"/>
  <c r="AD958" i="2"/>
  <c r="AE958" i="2"/>
  <c r="AB959" i="2"/>
  <c r="AD959" i="2"/>
  <c r="AE959" i="2"/>
  <c r="AB960" i="2"/>
  <c r="AD960" i="2"/>
  <c r="AE960" i="2"/>
  <c r="AB961" i="2"/>
  <c r="AD961" i="2"/>
  <c r="AE961" i="2"/>
  <c r="AB962" i="2"/>
  <c r="AD962" i="2"/>
  <c r="AE962" i="2"/>
  <c r="AB963" i="2"/>
  <c r="AD963" i="2"/>
  <c r="AE963" i="2"/>
  <c r="AB964" i="2"/>
  <c r="AD964" i="2"/>
  <c r="AE964" i="2"/>
  <c r="AB965" i="2"/>
  <c r="AD965" i="2"/>
  <c r="AE965" i="2"/>
  <c r="AB966" i="2"/>
  <c r="AD966" i="2"/>
  <c r="AE966" i="2"/>
  <c r="AB967" i="2"/>
  <c r="AD967" i="2"/>
  <c r="AE967" i="2"/>
  <c r="AB968" i="2"/>
  <c r="AD968" i="2"/>
  <c r="AE968" i="2"/>
  <c r="AB969" i="2"/>
  <c r="AD969" i="2"/>
  <c r="AE969" i="2"/>
  <c r="AB970" i="2"/>
  <c r="AD970" i="2"/>
  <c r="AE970" i="2"/>
  <c r="AB971" i="2"/>
  <c r="AD971" i="2"/>
  <c r="AE971" i="2"/>
  <c r="AB972" i="2"/>
  <c r="AD972" i="2"/>
  <c r="AE972" i="2"/>
  <c r="AB973" i="2"/>
  <c r="AD973" i="2"/>
  <c r="AE973" i="2"/>
  <c r="AB974" i="2"/>
  <c r="AD974" i="2"/>
  <c r="AE974" i="2"/>
  <c r="AB975" i="2"/>
  <c r="AD975" i="2"/>
  <c r="AE975" i="2"/>
  <c r="AB976" i="2"/>
  <c r="AD976" i="2"/>
  <c r="AE976" i="2"/>
  <c r="AB977" i="2"/>
  <c r="AD977" i="2"/>
  <c r="AE977" i="2"/>
  <c r="AB978" i="2"/>
  <c r="AD978" i="2"/>
  <c r="AE978" i="2"/>
  <c r="AB979" i="2"/>
  <c r="AD979" i="2"/>
  <c r="AE979" i="2"/>
  <c r="AB980" i="2"/>
  <c r="AD980" i="2"/>
  <c r="AE980" i="2"/>
  <c r="AB981" i="2"/>
  <c r="AD981" i="2"/>
  <c r="AE981" i="2"/>
  <c r="AB982" i="2"/>
  <c r="AD982" i="2"/>
  <c r="AE982" i="2"/>
  <c r="AB983" i="2"/>
  <c r="AD983" i="2"/>
  <c r="AE983" i="2"/>
  <c r="AB984" i="2"/>
  <c r="AD984" i="2"/>
  <c r="AE984" i="2"/>
  <c r="AB985" i="2"/>
  <c r="AD985" i="2"/>
  <c r="AE985" i="2"/>
  <c r="AB986" i="2"/>
  <c r="AD986" i="2"/>
  <c r="AE986" i="2"/>
  <c r="AB987" i="2"/>
  <c r="AD987" i="2"/>
  <c r="AE987" i="2"/>
  <c r="AB988" i="2"/>
  <c r="AD988" i="2"/>
  <c r="AE988" i="2"/>
  <c r="AB989" i="2"/>
  <c r="AD989" i="2"/>
  <c r="AE989" i="2"/>
  <c r="AB990" i="2"/>
  <c r="AD990" i="2"/>
  <c r="AE990" i="2"/>
  <c r="AB991" i="2"/>
  <c r="AD991" i="2"/>
  <c r="AE991" i="2"/>
  <c r="AB992" i="2"/>
  <c r="AD992" i="2"/>
  <c r="AE992" i="2"/>
  <c r="AB993" i="2"/>
  <c r="AD993" i="2"/>
  <c r="AE993" i="2"/>
  <c r="AB994" i="2"/>
  <c r="AD994" i="2"/>
  <c r="AE994" i="2"/>
  <c r="AB995" i="2"/>
  <c r="AD995" i="2"/>
  <c r="AE995" i="2"/>
  <c r="AB996" i="2"/>
  <c r="AD996" i="2"/>
  <c r="AE996" i="2"/>
  <c r="AB997" i="2"/>
  <c r="AD997" i="2"/>
  <c r="AE997" i="2"/>
  <c r="AB998" i="2"/>
  <c r="AD998" i="2"/>
  <c r="AE998" i="2"/>
  <c r="AB999" i="2"/>
  <c r="AD999" i="2"/>
  <c r="AE999" i="2"/>
  <c r="AB1000" i="2"/>
  <c r="AD1000" i="2"/>
  <c r="AE1000" i="2"/>
  <c r="AB1001" i="2"/>
  <c r="AD1001" i="2"/>
  <c r="AE1001" i="2"/>
  <c r="AB1002" i="2"/>
  <c r="AD1002" i="2"/>
  <c r="AE1002" i="2"/>
  <c r="AB1003" i="2"/>
  <c r="AE1003" i="2"/>
  <c r="AB1004" i="2"/>
  <c r="AE1004" i="2"/>
  <c r="S1005" i="2"/>
  <c r="AB1005" i="2"/>
  <c r="AD1005" i="2"/>
  <c r="AE1005" i="2"/>
  <c r="AD1003" i="2"/>
  <c r="AD5" i="2"/>
  <c r="AE5" i="2"/>
  <c r="B5" i="6" l="1"/>
  <c r="B17" i="6" s="1"/>
  <c r="S5" i="2"/>
  <c r="S4" i="2" s="1"/>
  <c r="B18" i="6" s="1"/>
  <c r="AD1006" i="2"/>
  <c r="I15" i="4"/>
  <c r="I10" i="4"/>
  <c r="AB1006" i="2"/>
  <c r="R4" i="2"/>
  <c r="B19" i="6" s="1"/>
  <c r="AE1006" i="2"/>
  <c r="I25" i="4" l="1"/>
  <c r="I33" i="4" s="1"/>
  <c r="I65" i="4" s="1"/>
  <c r="AD3" i="2"/>
  <c r="I3" i="4"/>
  <c r="I4" i="4" s="1"/>
  <c r="I58" i="4" s="1"/>
  <c r="I6" i="4"/>
  <c r="I59" i="4" s="1"/>
  <c r="I16" i="4"/>
  <c r="I17" i="4" s="1"/>
  <c r="I61" i="4" s="1"/>
  <c r="AB4" i="2"/>
  <c r="I11" i="4"/>
  <c r="I60" i="4" s="1"/>
  <c r="I63" i="4" l="1"/>
  <c r="I70" i="4" s="1"/>
  <c r="I68" i="4"/>
  <c r="I71" i="4" s="1"/>
  <c r="B21" i="6"/>
  <c r="I72" i="4" l="1"/>
  <c r="H32" i="1" s="1"/>
  <c r="B2" i="6"/>
  <c r="I73" i="4"/>
  <c r="B3" i="6"/>
  <c r="B4" i="6" l="1"/>
  <c r="B20" i="6" s="1"/>
</calcChain>
</file>

<file path=xl/sharedStrings.xml><?xml version="1.0" encoding="utf-8"?>
<sst xmlns="http://schemas.openxmlformats.org/spreadsheetml/2006/main" count="756" uniqueCount="741">
  <si>
    <r>
      <t xml:space="preserve">     </t>
    </r>
    <r>
      <rPr>
        <sz val="8"/>
        <rFont val="Arial"/>
        <family val="2"/>
      </rPr>
      <t xml:space="preserve">● </t>
    </r>
    <r>
      <rPr>
        <sz val="10"/>
        <rFont val="Arial"/>
        <family val="2"/>
      </rPr>
      <t>Transportation (if handicapped route or as related service on IEP)</t>
    </r>
  </si>
  <si>
    <t>Court</t>
  </si>
  <si>
    <t>IEP</t>
  </si>
  <si>
    <t>Begin Enrollment Date</t>
  </si>
  <si>
    <t>End Enrollment Date</t>
  </si>
  <si>
    <t>Local Tax Effort Rate</t>
  </si>
  <si>
    <t>Student Information</t>
  </si>
  <si>
    <t>Enrollment Dates</t>
  </si>
  <si>
    <t>Local Tax Effort</t>
  </si>
  <si>
    <t>Local Tax Effort Revenue</t>
  </si>
  <si>
    <t>Part B Funds per Child</t>
  </si>
  <si>
    <t>Total Revenues</t>
  </si>
  <si>
    <t>Transportation Revenue</t>
  </si>
  <si>
    <t>Part B Entitlement Revenue</t>
  </si>
  <si>
    <t>Miscellaneous Revenue</t>
  </si>
  <si>
    <t>Option A</t>
  </si>
  <si>
    <t>Option B</t>
  </si>
  <si>
    <t>Option C</t>
  </si>
  <si>
    <t>ADA per student</t>
  </si>
  <si>
    <t>Transportation Revenue Received per ADT</t>
  </si>
  <si>
    <t>TOTAL COSTS</t>
  </si>
  <si>
    <t>Total Costs</t>
  </si>
  <si>
    <r>
      <t xml:space="preserve">Allowable </t>
    </r>
    <r>
      <rPr>
        <b/>
        <sz val="10"/>
        <rFont val="Arial"/>
        <family val="2"/>
      </rPr>
      <t>DIRECT</t>
    </r>
    <r>
      <rPr>
        <sz val="10"/>
        <rFont val="Arial"/>
        <family val="2"/>
      </rPr>
      <t xml:space="preserve"> Costs:</t>
    </r>
  </si>
  <si>
    <r>
      <t xml:space="preserve">Allowable </t>
    </r>
    <r>
      <rPr>
        <b/>
        <sz val="10"/>
        <rFont val="Arial"/>
        <family val="2"/>
      </rPr>
      <t>DIRECT</t>
    </r>
    <r>
      <rPr>
        <sz val="10"/>
        <rFont val="Arial"/>
        <family val="2"/>
      </rPr>
      <t xml:space="preserve"> Costs:</t>
    </r>
  </si>
  <si>
    <t>DYS</t>
  </si>
  <si>
    <t>DMH</t>
  </si>
  <si>
    <r>
      <t xml:space="preserve">Current Expenditure </t>
    </r>
    <r>
      <rPr>
        <sz val="8"/>
        <rFont val="Arial"/>
        <family val="2"/>
      </rPr>
      <t>(ADA for these students x Current Expenditure per ADA)</t>
    </r>
  </si>
  <si>
    <r>
      <t xml:space="preserve">     </t>
    </r>
    <r>
      <rPr>
        <sz val="8"/>
        <rFont val="Arial"/>
        <family val="2"/>
      </rPr>
      <t>●</t>
    </r>
    <r>
      <rPr>
        <sz val="10"/>
        <rFont val="Arial"/>
        <family val="2"/>
      </rPr>
      <t xml:space="preserve"> Personal Paraprofessionals</t>
    </r>
  </si>
  <si>
    <r>
      <t xml:space="preserve">     </t>
    </r>
    <r>
      <rPr>
        <sz val="8"/>
        <rFont val="Arial"/>
        <family val="2"/>
      </rPr>
      <t>●</t>
    </r>
    <r>
      <rPr>
        <sz val="10"/>
        <rFont val="Arial"/>
        <family val="2"/>
      </rPr>
      <t xml:space="preserve"> Assistive Technology</t>
    </r>
  </si>
  <si>
    <r>
      <t xml:space="preserve">     </t>
    </r>
    <r>
      <rPr>
        <sz val="8"/>
        <rFont val="Arial"/>
        <family val="2"/>
      </rPr>
      <t>●</t>
    </r>
    <r>
      <rPr>
        <sz val="10"/>
        <rFont val="Arial"/>
        <family val="2"/>
      </rPr>
      <t xml:space="preserve"> Related Services</t>
    </r>
  </si>
  <si>
    <r>
      <t xml:space="preserve">     </t>
    </r>
    <r>
      <rPr>
        <sz val="8"/>
        <rFont val="Arial"/>
        <family val="2"/>
      </rPr>
      <t>●</t>
    </r>
    <r>
      <rPr>
        <sz val="10"/>
        <rFont val="Arial"/>
        <family val="2"/>
      </rPr>
      <t xml:space="preserve"> Supplies</t>
    </r>
  </si>
  <si>
    <r>
      <t xml:space="preserve">     </t>
    </r>
    <r>
      <rPr>
        <sz val="8"/>
        <rFont val="Arial"/>
        <family val="2"/>
      </rPr>
      <t>●</t>
    </r>
    <r>
      <rPr>
        <sz val="10"/>
        <rFont val="Arial"/>
        <family val="2"/>
      </rPr>
      <t xml:space="preserve"> Rent/Utilities if applicable</t>
    </r>
  </si>
  <si>
    <r>
      <t xml:space="preserve">    </t>
    </r>
    <r>
      <rPr>
        <sz val="8"/>
        <rFont val="Arial"/>
        <family val="2"/>
      </rPr>
      <t>●</t>
    </r>
    <r>
      <rPr>
        <sz val="10"/>
        <rFont val="Arial"/>
        <family val="2"/>
      </rPr>
      <t xml:space="preserve"> Tuition</t>
    </r>
  </si>
  <si>
    <r>
      <t xml:space="preserve">    </t>
    </r>
    <r>
      <rPr>
        <sz val="8"/>
        <rFont val="Arial"/>
        <family val="2"/>
      </rPr>
      <t>●</t>
    </r>
    <r>
      <rPr>
        <sz val="10"/>
        <rFont val="Arial"/>
        <family val="2"/>
      </rPr>
      <t xml:space="preserve"> Transportation</t>
    </r>
  </si>
  <si>
    <r>
      <t xml:space="preserve">    </t>
    </r>
    <r>
      <rPr>
        <sz val="8"/>
        <rFont val="Arial"/>
        <family val="2"/>
      </rPr>
      <t>●</t>
    </r>
    <r>
      <rPr>
        <sz val="10"/>
        <rFont val="Arial"/>
        <family val="2"/>
      </rPr>
      <t xml:space="preserve"> Related Services*</t>
    </r>
  </si>
  <si>
    <r>
      <t xml:space="preserve">    </t>
    </r>
    <r>
      <rPr>
        <sz val="8"/>
        <rFont val="Arial"/>
        <family val="2"/>
      </rPr>
      <t>●</t>
    </r>
    <r>
      <rPr>
        <sz val="10"/>
        <rFont val="Arial"/>
        <family val="2"/>
      </rPr>
      <t xml:space="preserve"> Assistive Technology*</t>
    </r>
  </si>
  <si>
    <r>
      <t xml:space="preserve">    </t>
    </r>
    <r>
      <rPr>
        <sz val="8"/>
        <rFont val="Arial"/>
        <family val="2"/>
      </rPr>
      <t>●</t>
    </r>
    <r>
      <rPr>
        <sz val="10"/>
        <rFont val="Arial"/>
        <family val="2"/>
      </rPr>
      <t xml:space="preserve"> Supplies*</t>
    </r>
  </si>
  <si>
    <t>Option A Costs</t>
  </si>
  <si>
    <t>Option B Costs</t>
  </si>
  <si>
    <t>Option C Costs</t>
  </si>
  <si>
    <t>Mark "x" if applicable</t>
  </si>
  <si>
    <t>MOSIS Number</t>
  </si>
  <si>
    <t>Local Tax Effort Amount for PPF Students</t>
  </si>
  <si>
    <t>Allocated Transportation Revenue Received for PPF Students</t>
  </si>
  <si>
    <t>Number of PPF Students with IEP enrolled December 1</t>
  </si>
  <si>
    <t>Total Part B Entitlement Revenues for PPF Students</t>
  </si>
  <si>
    <r>
      <t xml:space="preserve">Attendance Days     </t>
    </r>
    <r>
      <rPr>
        <sz val="8"/>
        <rFont val="Arial"/>
        <family val="2"/>
      </rPr>
      <t>(do not include ESY)</t>
    </r>
  </si>
  <si>
    <t>Click Here to Agree to Assurance Statement</t>
  </si>
  <si>
    <t>(Click on cell and select "I agree with Assurance Statement from drop down box)</t>
  </si>
  <si>
    <t>I agree with Assurance Statement</t>
  </si>
  <si>
    <t>I disagree with Assurance Statement</t>
  </si>
  <si>
    <t xml:space="preserve">Type Superintendent Name: </t>
  </si>
  <si>
    <t>SUBMISSION INSTRUCTIONS</t>
  </si>
  <si>
    <t xml:space="preserve">STUDENT INFORMATION WORKSHEET          </t>
  </si>
  <si>
    <r>
      <rPr>
        <b/>
        <sz val="9"/>
        <rFont val="Arial"/>
        <family val="2"/>
      </rPr>
      <t>Enrollment Dates:</t>
    </r>
    <r>
      <rPr>
        <sz val="9"/>
        <rFont val="Arial"/>
        <family val="2"/>
      </rPr>
      <t xml:space="preserve"> Enter the begin and end enrollment dates for the student for year in which services were provided.</t>
    </r>
  </si>
  <si>
    <t>LOCAL TAX EFFORT REVENUE</t>
  </si>
  <si>
    <t>TRANSPORTATION REVENUE</t>
  </si>
  <si>
    <t>PART B ENTITLEMENT</t>
  </si>
  <si>
    <t>MISCELLANEOUS REVENUE</t>
  </si>
  <si>
    <t>SUMMARY OF REVENUES</t>
  </si>
  <si>
    <t>CALCULATION OF EXCESS COST</t>
  </si>
  <si>
    <t>ASSURANCE STATEMENT</t>
  </si>
  <si>
    <r>
      <t xml:space="preserve">     </t>
    </r>
    <r>
      <rPr>
        <sz val="8"/>
        <rFont val="Arial"/>
        <family val="2"/>
      </rPr>
      <t>●</t>
    </r>
    <r>
      <rPr>
        <sz val="10"/>
        <rFont val="Arial"/>
        <family val="2"/>
      </rPr>
      <t xml:space="preserve"> Other (please specify)</t>
    </r>
  </si>
  <si>
    <r>
      <t xml:space="preserve">     </t>
    </r>
    <r>
      <rPr>
        <sz val="8"/>
        <rFont val="Arial"/>
        <family val="2"/>
      </rPr>
      <t xml:space="preserve">● </t>
    </r>
    <r>
      <rPr>
        <sz val="10"/>
        <rFont val="Arial"/>
        <family val="2"/>
      </rPr>
      <t>Other* (please specify)</t>
    </r>
  </si>
  <si>
    <t>Total Excess Cost</t>
  </si>
  <si>
    <r>
      <t xml:space="preserve">    </t>
    </r>
    <r>
      <rPr>
        <sz val="8"/>
        <rFont val="Arial"/>
        <family val="2"/>
      </rPr>
      <t>●</t>
    </r>
    <r>
      <rPr>
        <sz val="10"/>
        <rFont val="Arial"/>
        <family val="2"/>
      </rPr>
      <t xml:space="preserve"> Other (please specify)</t>
    </r>
  </si>
  <si>
    <t xml:space="preserve">BASIC STATE AID REVENUE PER ADA </t>
  </si>
  <si>
    <t>Basic State Aid Revenue per ADA for PPF Students</t>
  </si>
  <si>
    <t>Basic State Aid per ADA Revenue</t>
  </si>
  <si>
    <t xml:space="preserve"> Calendar Days:</t>
  </si>
  <si>
    <t xml:space="preserve"> Phone Number:</t>
  </si>
  <si>
    <t xml:space="preserve"> Email Address:</t>
  </si>
  <si>
    <t xml:space="preserve"> Contact Name:</t>
  </si>
  <si>
    <t>SUMMARY OF COSTS (attach breakdown/documentation for all direct costs listed)</t>
  </si>
  <si>
    <r>
      <t xml:space="preserve">Placing Agency
</t>
    </r>
    <r>
      <rPr>
        <b/>
        <sz val="8"/>
        <rFont val="Arial"/>
        <family val="2"/>
      </rPr>
      <t>(Mark " x" )</t>
    </r>
  </si>
  <si>
    <r>
      <t xml:space="preserve">Transportation    </t>
    </r>
    <r>
      <rPr>
        <sz val="9"/>
        <rFont val="Arial"/>
        <family val="2"/>
      </rPr>
      <t xml:space="preserve">  </t>
    </r>
    <r>
      <rPr>
        <sz val="8"/>
        <rFont val="Arial"/>
        <family val="2"/>
      </rPr>
      <t xml:space="preserve">(Mark "x" if student receives transportation) </t>
    </r>
  </si>
  <si>
    <t>FOR DESE USE ONLY:</t>
  </si>
  <si>
    <t>Co-Dist Code</t>
  </si>
  <si>
    <t>Name</t>
  </si>
  <si>
    <t>Annualized Transportation Amount</t>
  </si>
  <si>
    <t xml:space="preserve">Part B 
Entitlement </t>
  </si>
  <si>
    <t>Dec. 1 Child Count</t>
  </si>
  <si>
    <t>Current Expenditure per ADA</t>
  </si>
  <si>
    <t>ADAIR CO. R-I</t>
  </si>
  <si>
    <t>KIRKSVILLE R-III</t>
  </si>
  <si>
    <t>ADAIR CO. R-II</t>
  </si>
  <si>
    <t>NORTH ANDREW CO. R-VI</t>
  </si>
  <si>
    <t>AVENUE CITY R-IX</t>
  </si>
  <si>
    <t>SAVANNAH R-III</t>
  </si>
  <si>
    <t>TARKIO R-I</t>
  </si>
  <si>
    <t>ROCK PORT R-II</t>
  </si>
  <si>
    <t>FAIRFAX R-III</t>
  </si>
  <si>
    <t>COMMUNITY R-VI</t>
  </si>
  <si>
    <t>VAN-FAR R-I</t>
  </si>
  <si>
    <t>MEXICO 59</t>
  </si>
  <si>
    <t>WHEATON R-III</t>
  </si>
  <si>
    <t>SOUTHWEST R-V</t>
  </si>
  <si>
    <t>EXETER R-VI</t>
  </si>
  <si>
    <t>CASSVILLE R-IV</t>
  </si>
  <si>
    <t>PURDY R-II</t>
  </si>
  <si>
    <t>SHELL KNOB 78</t>
  </si>
  <si>
    <t>MONETT R-I</t>
  </si>
  <si>
    <t>LIBERAL R-II</t>
  </si>
  <si>
    <t>GOLDEN CITY R-III</t>
  </si>
  <si>
    <t>LAMAR R-I</t>
  </si>
  <si>
    <t>MIAMI R-I</t>
  </si>
  <si>
    <t>BALLARD R-II</t>
  </si>
  <si>
    <t>ADRIAN R-III</t>
  </si>
  <si>
    <t>RICH HILL R-IV</t>
  </si>
  <si>
    <t>HUME R-VIII</t>
  </si>
  <si>
    <t>HUDSON R-IX</t>
  </si>
  <si>
    <t>BUTLER R-V</t>
  </si>
  <si>
    <t>LINCOLN R-II</t>
  </si>
  <si>
    <t>WARSAW R-IX</t>
  </si>
  <si>
    <t>COLE CAMP R-I</t>
  </si>
  <si>
    <t>MEADOW HEIGHTS R-II</t>
  </si>
  <si>
    <t>LEOPOLD R-III</t>
  </si>
  <si>
    <t>ZALMA R-V</t>
  </si>
  <si>
    <t>WOODLAND R-IV</t>
  </si>
  <si>
    <t>SOUTHERN BOONE CO. R-I</t>
  </si>
  <si>
    <t>HALLSVILLE R-IV</t>
  </si>
  <si>
    <t>STURGEON R-V</t>
  </si>
  <si>
    <t>CENTRALIA R-VI</t>
  </si>
  <si>
    <t>HARRISBURG R-VIII</t>
  </si>
  <si>
    <t>COLUMBIA 93</t>
  </si>
  <si>
    <t>EAST BUCHANAN CO. C-1</t>
  </si>
  <si>
    <t>MID-BUCHANAN CO. R-V</t>
  </si>
  <si>
    <t>BUCHANAN CO. R-IV</t>
  </si>
  <si>
    <t>ST. JOSEPH</t>
  </si>
  <si>
    <t>NEELYVILLE R-IV</t>
  </si>
  <si>
    <t>POPLAR BLUFF R-I</t>
  </si>
  <si>
    <t>TWIN RIVERS R-X</t>
  </si>
  <si>
    <t>BRECKENRIDGE R-I</t>
  </si>
  <si>
    <t>HAMILTON R-II</t>
  </si>
  <si>
    <t>NEW YORK R-IV</t>
  </si>
  <si>
    <t>COWGILL R-VI</t>
  </si>
  <si>
    <t>POLO R-VII</t>
  </si>
  <si>
    <t>MIRABILE C-1</t>
  </si>
  <si>
    <t>BRAYMER C-4</t>
  </si>
  <si>
    <t>KINGSTON 42</t>
  </si>
  <si>
    <t>NORTH CALLAWAY CO. R-I</t>
  </si>
  <si>
    <t>NEW BLOOMFIELD R-III</t>
  </si>
  <si>
    <t>FULTON 58</t>
  </si>
  <si>
    <t>SOUTH CALLAWAY CO. R-II</t>
  </si>
  <si>
    <t>STOUTLAND R-II</t>
  </si>
  <si>
    <t>CAMDENTON R-III</t>
  </si>
  <si>
    <t>CLIMAX SPRINGS R-IV</t>
  </si>
  <si>
    <t>MACKS CREEK R-V</t>
  </si>
  <si>
    <t>JACKSON R-II</t>
  </si>
  <si>
    <t>DELTA R-V</t>
  </si>
  <si>
    <t>OAK RIDGE R-VI</t>
  </si>
  <si>
    <t>CAPE GIRARDEAU 63</t>
  </si>
  <si>
    <t>NELL HOLCOMB R-IV</t>
  </si>
  <si>
    <t>HALE R-I</t>
  </si>
  <si>
    <t>TINA-AVALON R-II</t>
  </si>
  <si>
    <t>BOSWORTH R-V</t>
  </si>
  <si>
    <t>CARROLLTON R-VII</t>
  </si>
  <si>
    <t>NORBORNE R-VIII</t>
  </si>
  <si>
    <t>EAST CARTER CO. R-II</t>
  </si>
  <si>
    <t>VAN BUREN R-I</t>
  </si>
  <si>
    <t>ARCHIE R-V</t>
  </si>
  <si>
    <t>STRASBURG C-3</t>
  </si>
  <si>
    <t>RAYMORE-PECULIAR R-II</t>
  </si>
  <si>
    <t>SHERWOOD CASS R-VIII</t>
  </si>
  <si>
    <t>EAST LYNNE 40</t>
  </si>
  <si>
    <t>PLEASANT HILL R-III</t>
  </si>
  <si>
    <t>HARRISONVILLE R-IX</t>
  </si>
  <si>
    <t>DREXEL R-IV</t>
  </si>
  <si>
    <t>MIDWAY R-I</t>
  </si>
  <si>
    <t>STOCKTON R-I</t>
  </si>
  <si>
    <t>EL DORADO SPRINGS R-II</t>
  </si>
  <si>
    <t>NORTHWESTERN R-I</t>
  </si>
  <si>
    <t>BRUNSWICK R-II</t>
  </si>
  <si>
    <t>KEYTESVILLE R-III</t>
  </si>
  <si>
    <t>SALISBURY R-IV</t>
  </si>
  <si>
    <t>CHADWICK R-I</t>
  </si>
  <si>
    <t>SPARTA R-III</t>
  </si>
  <si>
    <t>BILLINGS R-IV</t>
  </si>
  <si>
    <t>CLEVER R-V</t>
  </si>
  <si>
    <t>OZARK R-VI</t>
  </si>
  <si>
    <t>SPOKANE R-VII</t>
  </si>
  <si>
    <t>CLARK CO. R-I</t>
  </si>
  <si>
    <t>KEARNEY R-I</t>
  </si>
  <si>
    <t>SMITHVILLE R-II</t>
  </si>
  <si>
    <t>EXCELSIOR SPRINGS 40</t>
  </si>
  <si>
    <t>LIBERTY 53</t>
  </si>
  <si>
    <t>MISSOURI CITY 56</t>
  </si>
  <si>
    <t>NORTH KANSAS CITY 74</t>
  </si>
  <si>
    <t>CAMERON R-I</t>
  </si>
  <si>
    <t>LATHROP R-II</t>
  </si>
  <si>
    <t>CLINTON CO. R-III</t>
  </si>
  <si>
    <t>COLE CO. R-I</t>
  </si>
  <si>
    <t>BLAIR OAKS R-II</t>
  </si>
  <si>
    <t>COLE CO. R-V</t>
  </si>
  <si>
    <t>JEFFERSON CITY</t>
  </si>
  <si>
    <t>BLACKWATER R-II</t>
  </si>
  <si>
    <t>COOPER CO. R-IV</t>
  </si>
  <si>
    <t>PRAIRIE HOME R-V</t>
  </si>
  <si>
    <t>OTTERVILLE R-VI</t>
  </si>
  <si>
    <t>PILOT GROVE C-4</t>
  </si>
  <si>
    <t>BOONVILLE R-I</t>
  </si>
  <si>
    <t>CRAWFORD CO. R-I</t>
  </si>
  <si>
    <t>CRAWFORD CO. R-II</t>
  </si>
  <si>
    <t>STEELVILLE R-III</t>
  </si>
  <si>
    <t>LOCKWOOD R-I</t>
  </si>
  <si>
    <t>DADEVILLE R-II</t>
  </si>
  <si>
    <t>EVERTON R-III</t>
  </si>
  <si>
    <t>GREENFIELD R-IV</t>
  </si>
  <si>
    <t>DALLAS CO. R-I</t>
  </si>
  <si>
    <t>PATTONSBURG R-II</t>
  </si>
  <si>
    <t>WINSTON R-VI</t>
  </si>
  <si>
    <t>NORTH DAVIESS R-III</t>
  </si>
  <si>
    <t>GALLATIN R-V</t>
  </si>
  <si>
    <t>TRI-COUNTY R-VII</t>
  </si>
  <si>
    <t>OSBORN R-O</t>
  </si>
  <si>
    <t>MAYSVILLE R-I</t>
  </si>
  <si>
    <t>UNION STAR R-II</t>
  </si>
  <si>
    <t>STEWARTSVILLE C-2</t>
  </si>
  <si>
    <t>SALEM R-80</t>
  </si>
  <si>
    <t>OAK HILL R-I</t>
  </si>
  <si>
    <t>GREEN FOREST R-II</t>
  </si>
  <si>
    <t>DENT-PHELPS R-III</t>
  </si>
  <si>
    <t>NORTH WOOD R-IV</t>
  </si>
  <si>
    <t>SKYLINE R-II</t>
  </si>
  <si>
    <t>PLAINVIEW R-VIII</t>
  </si>
  <si>
    <t>AVA R-I</t>
  </si>
  <si>
    <t>MALDEN R-I</t>
  </si>
  <si>
    <t>CAMPBELL R-II</t>
  </si>
  <si>
    <t>HOLCOMB R-III</t>
  </si>
  <si>
    <t>CLARKTON C-4</t>
  </si>
  <si>
    <t>SENATH-HORNERSVILLE C-8</t>
  </si>
  <si>
    <t>SOUTHLAND C-9</t>
  </si>
  <si>
    <t>KENNETT 39</t>
  </si>
  <si>
    <t>FRANKLIN CO. R-II</t>
  </si>
  <si>
    <t>MERAMEC VALLEY R-III</t>
  </si>
  <si>
    <t>UNION R-XI</t>
  </si>
  <si>
    <t>SPRING BLUFF R-XV</t>
  </si>
  <si>
    <t>STRAIN-JAPAN R-XVI</t>
  </si>
  <si>
    <t>ST. CLAIR R-XIII</t>
  </si>
  <si>
    <t>NEW HAVEN</t>
  </si>
  <si>
    <t>WASHINGTON</t>
  </si>
  <si>
    <t>GASCONADE CO. R-II</t>
  </si>
  <si>
    <t>GASCONADE CO. R-I</t>
  </si>
  <si>
    <t>KING CITY R-I</t>
  </si>
  <si>
    <t>STANBERRY R-II</t>
  </si>
  <si>
    <t>ALBANY R-III</t>
  </si>
  <si>
    <t>WILLARD R-II</t>
  </si>
  <si>
    <t>REPUBLIC R-III</t>
  </si>
  <si>
    <t>ASH GROVE R-IV</t>
  </si>
  <si>
    <t>WALNUT GROVE R-V</t>
  </si>
  <si>
    <t>STRAFFORD R-VI</t>
  </si>
  <si>
    <t>LOGAN-ROGERSVILLE R-VIII</t>
  </si>
  <si>
    <t>SPRINGFIELD R-XII</t>
  </si>
  <si>
    <t>FAIR GROVE R-X</t>
  </si>
  <si>
    <t>SPICKARD R-II</t>
  </si>
  <si>
    <t>PLEASANT VIEW R-VI</t>
  </si>
  <si>
    <t>LAREDO R-VII</t>
  </si>
  <si>
    <t>TRENTON R-IX</t>
  </si>
  <si>
    <t>CAINSVILLE R-I</t>
  </si>
  <si>
    <t>SOUTH HARRISON CO. R-II</t>
  </si>
  <si>
    <t>NORTH HARRISON R-III</t>
  </si>
  <si>
    <t>GILMAN CITY R-IV</t>
  </si>
  <si>
    <t>RIDGEWAY R-V</t>
  </si>
  <si>
    <t>HENRY CO. R-I</t>
  </si>
  <si>
    <t>SHAWNEE R-III</t>
  </si>
  <si>
    <t>CALHOUN R-VIII</t>
  </si>
  <si>
    <t>LEESVILLE R-IX</t>
  </si>
  <si>
    <t>DAVIS R-XII</t>
  </si>
  <si>
    <t>MONTROSE R-XIV</t>
  </si>
  <si>
    <t>CLINTON</t>
  </si>
  <si>
    <t>HICKORY CO. R-I</t>
  </si>
  <si>
    <t>WHEATLAND R-II</t>
  </si>
  <si>
    <t>WEAUBLEAU R-III</t>
  </si>
  <si>
    <t>HERMITAGE R-IV</t>
  </si>
  <si>
    <t>CRAIG R-III</t>
  </si>
  <si>
    <t>MOUND CITY R-II</t>
  </si>
  <si>
    <t>SOUTH HOLT CO. R-I</t>
  </si>
  <si>
    <t>NEW FRANKLIN R-I</t>
  </si>
  <si>
    <t>FAYETTE R-III</t>
  </si>
  <si>
    <t>GLASGOW</t>
  </si>
  <si>
    <t>HOWELL VALLEY R-I</t>
  </si>
  <si>
    <t>MOUNTAIN VIEW-BIRCH TREE R-III</t>
  </si>
  <si>
    <t>WILLOW SPRINGS R-IV</t>
  </si>
  <si>
    <t>RICHARDS R-V</t>
  </si>
  <si>
    <t>WEST PLAINS R-VII</t>
  </si>
  <si>
    <t>GLENWOOD R-VIII</t>
  </si>
  <si>
    <t>JUNCTION HILL C-12</t>
  </si>
  <si>
    <t>FAIRVIEW R-XI</t>
  </si>
  <si>
    <t>SOUTH IRON CO. R-I</t>
  </si>
  <si>
    <t>ARCADIA VALLEY R-II</t>
  </si>
  <si>
    <t>BELLEVIEW R-III</t>
  </si>
  <si>
    <t>IRON CO. C-4</t>
  </si>
  <si>
    <t>FORT OSAGE R-I</t>
  </si>
  <si>
    <t>BLUE SPRINGS R-IV</t>
  </si>
  <si>
    <t>GRAIN VALLEY R-V</t>
  </si>
  <si>
    <t>OAK GROVE R-VI</t>
  </si>
  <si>
    <t>LEE'S SUMMIT R-VII</t>
  </si>
  <si>
    <t>HICKMAN MILLS C-1</t>
  </si>
  <si>
    <t>RAYTOWN C-2</t>
  </si>
  <si>
    <t>GRANDVIEW C-4</t>
  </si>
  <si>
    <t>LONE JACK C-6</t>
  </si>
  <si>
    <t>INDEPENDENCE 30</t>
  </si>
  <si>
    <t>KANSAS CITY 33</t>
  </si>
  <si>
    <t>CENTER 58</t>
  </si>
  <si>
    <t>UNIVERSITY ACADEMY</t>
  </si>
  <si>
    <t>HOGAN PREPARATORY ACADEMY</t>
  </si>
  <si>
    <t>ALLEN VILLAGE</t>
  </si>
  <si>
    <t>LEE A. TOLBERT COM. ACADEMY</t>
  </si>
  <si>
    <t>GORDON PARKS ELEM.</t>
  </si>
  <si>
    <t>ACADEMIE LAFAYETTE</t>
  </si>
  <si>
    <t>SCUOLA VITA NUOVA</t>
  </si>
  <si>
    <t>DELASALLE CHARTER SCHOOL</t>
  </si>
  <si>
    <t>CARL JUNCTION R-I</t>
  </si>
  <si>
    <t>AVILLA R-XIII</t>
  </si>
  <si>
    <t>JASPER CO. R-V</t>
  </si>
  <si>
    <t>SARCOXIE R-II</t>
  </si>
  <si>
    <t>CARTHAGE R-IX</t>
  </si>
  <si>
    <t>WEBB CITY R-VII</t>
  </si>
  <si>
    <t>JOPLIN SCHOOLS</t>
  </si>
  <si>
    <t>NORTHWEST R-I</t>
  </si>
  <si>
    <t>GRANDVIEW R-II</t>
  </si>
  <si>
    <t>HILLSBORO R-III</t>
  </si>
  <si>
    <t>DUNKLIN R-V</t>
  </si>
  <si>
    <t>FESTUS R-VI</t>
  </si>
  <si>
    <t>JEFFERSON CO. R-VII</t>
  </si>
  <si>
    <t>SUNRISE R-IX</t>
  </si>
  <si>
    <t>WINDSOR C-1</t>
  </si>
  <si>
    <t>FOX C-6</t>
  </si>
  <si>
    <t>CRYSTAL CITY 47</t>
  </si>
  <si>
    <t>DESOTO 73</t>
  </si>
  <si>
    <t>KINGSVILLE R-I</t>
  </si>
  <si>
    <t>HOLDEN R-III</t>
  </si>
  <si>
    <t>CHILHOWEE R-IV</t>
  </si>
  <si>
    <t>JOHNSON CO. R-VII</t>
  </si>
  <si>
    <t>LEETON R-X</t>
  </si>
  <si>
    <t>WARRENSBURG R-VI</t>
  </si>
  <si>
    <t>KNOX CO. R-I</t>
  </si>
  <si>
    <t>LACLEDE CO. R-I</t>
  </si>
  <si>
    <t>GASCONADE C-4</t>
  </si>
  <si>
    <t>LEBANON R-III</t>
  </si>
  <si>
    <t>LACLEDE CO. C-5</t>
  </si>
  <si>
    <t>CONCORDIA R-II</t>
  </si>
  <si>
    <t>LAFAYETTE CO. C-1</t>
  </si>
  <si>
    <t>ODESSA R-VII</t>
  </si>
  <si>
    <t>SANTA FE R-X</t>
  </si>
  <si>
    <t>WELLINGTON-NAPOLEON R-IX</t>
  </si>
  <si>
    <t>LEXINGTON R-V</t>
  </si>
  <si>
    <t>MILLER R-II</t>
  </si>
  <si>
    <t>PIERCE CITY R-VI</t>
  </si>
  <si>
    <t>MARIONVILLE R-IX</t>
  </si>
  <si>
    <t>MT. VERNON R-V</t>
  </si>
  <si>
    <t>AURORA R-VIII</t>
  </si>
  <si>
    <t>VERONA R-VII</t>
  </si>
  <si>
    <t>CANTON R-V</t>
  </si>
  <si>
    <t>LEWIS CO. C-1</t>
  </si>
  <si>
    <t>SILEX R-I</t>
  </si>
  <si>
    <t>ELSBERRY R-II</t>
  </si>
  <si>
    <t>TROY R-III</t>
  </si>
  <si>
    <t>WINFIELD R-IV</t>
  </si>
  <si>
    <t>LINN CO. R-I</t>
  </si>
  <si>
    <t>BUCKLIN R-II</t>
  </si>
  <si>
    <t>MEADVILLE R-IV</t>
  </si>
  <si>
    <t>MARCELINE R-V</t>
  </si>
  <si>
    <t>BROOKFIELD R-III</t>
  </si>
  <si>
    <t>SOUTHWEST LIVINGSTON CO. R-I</t>
  </si>
  <si>
    <t>LIVINGSTON CO. R-III</t>
  </si>
  <si>
    <t>CHILLICOTHE R-II</t>
  </si>
  <si>
    <t>MCDONALD CO. R-I</t>
  </si>
  <si>
    <t>ATLANTA C-3</t>
  </si>
  <si>
    <t>BEVIER C-4</t>
  </si>
  <si>
    <t>LA PLATA R-II</t>
  </si>
  <si>
    <t>MACON CO. R-I</t>
  </si>
  <si>
    <t>CALLAO C-8</t>
  </si>
  <si>
    <t>MACON CO. R-IV</t>
  </si>
  <si>
    <t>MARQUAND-ZION R-VI</t>
  </si>
  <si>
    <t>FREDERICKTOWN R-I</t>
  </si>
  <si>
    <t>MARIES CO. R-I</t>
  </si>
  <si>
    <t>MARIES CO. R-II</t>
  </si>
  <si>
    <t>MARION CO. R-II</t>
  </si>
  <si>
    <t>PALMYRA R-I</t>
  </si>
  <si>
    <t>HANNIBAL 60</t>
  </si>
  <si>
    <t>NORTH MERCER CO. R-III</t>
  </si>
  <si>
    <t>PRINCETON R-V</t>
  </si>
  <si>
    <t>ELDON R-I</t>
  </si>
  <si>
    <t>MILLER CO. R-III</t>
  </si>
  <si>
    <t>ST. ELIZABETH R-IV</t>
  </si>
  <si>
    <t>SCHOOL OF THE OSAGE</t>
  </si>
  <si>
    <t>IBERIA R-V</t>
  </si>
  <si>
    <t>EAST PRAIRIE R-II</t>
  </si>
  <si>
    <t>CHARLESTON R-I</t>
  </si>
  <si>
    <t>MONITEAU CO. R-I</t>
  </si>
  <si>
    <t>HIGH POINT R-III</t>
  </si>
  <si>
    <t>MONITEAU CO. R-V</t>
  </si>
  <si>
    <t>TIPTON R-VI</t>
  </si>
  <si>
    <t>JAMESTOWN C-1</t>
  </si>
  <si>
    <t>CLARKSBURG C-2</t>
  </si>
  <si>
    <t>MIDDLE GROVE C-1</t>
  </si>
  <si>
    <t>MONROE CITY R-I</t>
  </si>
  <si>
    <t>HOLLIDAY C-2</t>
  </si>
  <si>
    <t>MADISON C-3</t>
  </si>
  <si>
    <t>PARIS R-II</t>
  </si>
  <si>
    <t>WELLSVILLE MIDDLETOWN R-I</t>
  </si>
  <si>
    <t>MONTGOMERY CO. R-II</t>
  </si>
  <si>
    <t>MORGAN CO. R-I</t>
  </si>
  <si>
    <t>MORGAN CO. R-II</t>
  </si>
  <si>
    <t>RISCO R-II</t>
  </si>
  <si>
    <t>PORTAGEVILLE</t>
  </si>
  <si>
    <t>GIDEON 37</t>
  </si>
  <si>
    <t>NEW MADRID CO. R-I</t>
  </si>
  <si>
    <t>EAST NEWTON CO. R-VI</t>
  </si>
  <si>
    <t>DIAMOND R-IV</t>
  </si>
  <si>
    <t>WESTVIEW C-6</t>
  </si>
  <si>
    <t>SENECA R-VII</t>
  </si>
  <si>
    <t>NODAWAY-HOLT R-VII</t>
  </si>
  <si>
    <t>WEST NODAWAY CO. R-I</t>
  </si>
  <si>
    <t>NORTHEAST NODAWAY CO. R-V</t>
  </si>
  <si>
    <t>JEFFERSON C-123</t>
  </si>
  <si>
    <t>NORTH NODAWAY CO. R-VI</t>
  </si>
  <si>
    <t>MARYVILLE R-II</t>
  </si>
  <si>
    <t>SOUTH NODAWAY CO. R-IV</t>
  </si>
  <si>
    <t>COUCH R-I</t>
  </si>
  <si>
    <t>THAYER R-II</t>
  </si>
  <si>
    <t>OREGON-HOWELL R-III</t>
  </si>
  <si>
    <t>ALTON R-IV</t>
  </si>
  <si>
    <t>OSAGE CO. R-I</t>
  </si>
  <si>
    <t>OSAGE CO. R-II</t>
  </si>
  <si>
    <t>OSAGE CO. R-III</t>
  </si>
  <si>
    <t>THORNFIELD R-I</t>
  </si>
  <si>
    <t>BAKERSFIELD R-IV</t>
  </si>
  <si>
    <t>GAINESVILLE R-V</t>
  </si>
  <si>
    <t>DORA R-III</t>
  </si>
  <si>
    <t>LUTIE R-VI</t>
  </si>
  <si>
    <t>NORTH PEMISCOT CO. R-I</t>
  </si>
  <si>
    <t>HAYTI R-II</t>
  </si>
  <si>
    <t>PEMISCOT CO. R-III</t>
  </si>
  <si>
    <t>COOTER R-IV</t>
  </si>
  <si>
    <t>SOUTH PEMISCOT CO. R-V</t>
  </si>
  <si>
    <t>DELTA C-7</t>
  </si>
  <si>
    <t>CARUTHERSVILLE 18</t>
  </si>
  <si>
    <t>PERRY CO. 32</t>
  </si>
  <si>
    <t>ALTENBURG 48</t>
  </si>
  <si>
    <t>PETTIS CO. R-V</t>
  </si>
  <si>
    <t>LA MONTE R-IV</t>
  </si>
  <si>
    <t>SMITHTON R-VI</t>
  </si>
  <si>
    <t>GREEN RIDGE R-VIII</t>
  </si>
  <si>
    <t>PETTIS CO. R-XII</t>
  </si>
  <si>
    <t>SEDALIA 200</t>
  </si>
  <si>
    <t>ST. JAMES R-I</t>
  </si>
  <si>
    <t>NEWBURG R-II</t>
  </si>
  <si>
    <t>ROLLA 31</t>
  </si>
  <si>
    <t>PHELPS CO. R-III</t>
  </si>
  <si>
    <t>BOWLING GREEN R-I</t>
  </si>
  <si>
    <t>PIKE CO. R-III</t>
  </si>
  <si>
    <t>BONCL R-X</t>
  </si>
  <si>
    <t>LOUISIANA R-II</t>
  </si>
  <si>
    <t>NORTH PLATTE CO. R-I</t>
  </si>
  <si>
    <t>WEST PLATTE CO. R-II</t>
  </si>
  <si>
    <t>PLATTE CO. R-III</t>
  </si>
  <si>
    <t>PARK HILL</t>
  </si>
  <si>
    <t>BOLIVAR R-I</t>
  </si>
  <si>
    <t>FAIR PLAY R-II</t>
  </si>
  <si>
    <t>HALFWAY R-III</t>
  </si>
  <si>
    <t>HUMANSVILLE R-IV</t>
  </si>
  <si>
    <t>MARION C. EARLY R-V</t>
  </si>
  <si>
    <t>PLEASANT HOPE R-VI</t>
  </si>
  <si>
    <t>SWEDEBORG R-III</t>
  </si>
  <si>
    <t>RICHLAND R-IV</t>
  </si>
  <si>
    <t>LAQUEY R-V</t>
  </si>
  <si>
    <t>DIXON R-I</t>
  </si>
  <si>
    <t>CROCKER R-II</t>
  </si>
  <si>
    <t>PUTNAM CO. R-I</t>
  </si>
  <si>
    <t>RALLS CO. R-II</t>
  </si>
  <si>
    <t>NORTHEAST RANDOLPH CO. R-IV</t>
  </si>
  <si>
    <t>RENICK R-V</t>
  </si>
  <si>
    <t>HIGBEE R-VIII</t>
  </si>
  <si>
    <t>WESTRAN R-I</t>
  </si>
  <si>
    <t>MOBERLY</t>
  </si>
  <si>
    <t>LAWSON R-XIV</t>
  </si>
  <si>
    <t>ORRICK R-XI</t>
  </si>
  <si>
    <t>HARDIN-CENTRAL C-2</t>
  </si>
  <si>
    <t>RICHMOND R-XVI</t>
  </si>
  <si>
    <t>CENTERVILLE R-I</t>
  </si>
  <si>
    <t>SOUTHERN REYNOLDS CO. R-II</t>
  </si>
  <si>
    <t>BUNKER R-III</t>
  </si>
  <si>
    <t>LESTERVILLE R-IV</t>
  </si>
  <si>
    <t>NAYLOR R-II</t>
  </si>
  <si>
    <t>DONIPHAN R-I</t>
  </si>
  <si>
    <t>RIPLEY CO. R-IV</t>
  </si>
  <si>
    <t>RIPLEY CO. R-III</t>
  </si>
  <si>
    <t>FT. ZUMWALT R-II</t>
  </si>
  <si>
    <t>FRANCIS HOWELL R-III</t>
  </si>
  <si>
    <t>WENTZVILLE R-IV</t>
  </si>
  <si>
    <t>ST. CHARLES R-VI</t>
  </si>
  <si>
    <t>ORCHARD FARM R-V</t>
  </si>
  <si>
    <t>APPLETON CITY R-II</t>
  </si>
  <si>
    <t>ROSCOE C-1</t>
  </si>
  <si>
    <t>LAKELAND R-III</t>
  </si>
  <si>
    <t>OSCEOLA</t>
  </si>
  <si>
    <t>BISMARCK R-V</t>
  </si>
  <si>
    <t>FARMINGTON R-VII</t>
  </si>
  <si>
    <t>NORTH ST. FRANCOIS CO. R-I</t>
  </si>
  <si>
    <t>CENTRAL R-III</t>
  </si>
  <si>
    <t>WEST ST. FRANCOIS CO. R-IV</t>
  </si>
  <si>
    <t>STE. GENEVIEVE CO. R-II</t>
  </si>
  <si>
    <t>HAZELWOOD</t>
  </si>
  <si>
    <t>FERGUSON-FLORISSANT R-II</t>
  </si>
  <si>
    <t>PATTONVILLE R-III</t>
  </si>
  <si>
    <t>ROCKWOOD R-VI</t>
  </si>
  <si>
    <t>KIRKWOOD R-VII</t>
  </si>
  <si>
    <t>LINDBERGH SCHOOLS</t>
  </si>
  <si>
    <t>MEHLVILLE R-IX</t>
  </si>
  <si>
    <t>PARKWAY C-2</t>
  </si>
  <si>
    <t>AFFTON 101</t>
  </si>
  <si>
    <t>BAYLESS</t>
  </si>
  <si>
    <t>BRENTWOOD</t>
  </si>
  <si>
    <t>CLAYTON</t>
  </si>
  <si>
    <t>HANCOCK PLACE</t>
  </si>
  <si>
    <t>JENNINGS</t>
  </si>
  <si>
    <t>LADUE</t>
  </si>
  <si>
    <t>MAPLEWOOD-RICHMOND HEIGHTS</t>
  </si>
  <si>
    <t>RITENOUR</t>
  </si>
  <si>
    <t>RIVERVIEW GARDENS</t>
  </si>
  <si>
    <t>UNIVERSITY CITY</t>
  </si>
  <si>
    <t>VALLEY PARK</t>
  </si>
  <si>
    <t>WEBSTER GROVES</t>
  </si>
  <si>
    <t>OREARVILLE R-IV</t>
  </si>
  <si>
    <t>MALTA BEND R-V</t>
  </si>
  <si>
    <t>HARDEMAN R-X</t>
  </si>
  <si>
    <t>GILLIAM C-4</t>
  </si>
  <si>
    <t>MARSHALL</t>
  </si>
  <si>
    <t>SLATER</t>
  </si>
  <si>
    <t>SWEET SPRINGS R-VII</t>
  </si>
  <si>
    <t>SCHUYLER CO. R-I</t>
  </si>
  <si>
    <t>SCOTLAND CO. R-I</t>
  </si>
  <si>
    <t>SCOTT CITY R-I</t>
  </si>
  <si>
    <t>CHAFFEE R-II</t>
  </si>
  <si>
    <t>SCOTT CO. R-IV</t>
  </si>
  <si>
    <t>SCOTT CO. CENTRAL</t>
  </si>
  <si>
    <t>SIKESTON R-6</t>
  </si>
  <si>
    <t>KELSO C-7</t>
  </si>
  <si>
    <t>ORAN R-III</t>
  </si>
  <si>
    <t>WINONA R-III</t>
  </si>
  <si>
    <t>EMINENCE R-I</t>
  </si>
  <si>
    <t>NORTH SHELBY</t>
  </si>
  <si>
    <t>SHELBY CO. R-IV</t>
  </si>
  <si>
    <t>RICHLAND R-I</t>
  </si>
  <si>
    <t>BELL CITY R-II</t>
  </si>
  <si>
    <t>ADVANCE R-IV</t>
  </si>
  <si>
    <t>PUXICO R-VIII</t>
  </si>
  <si>
    <t>BLOOMFIELD R-XIV</t>
  </si>
  <si>
    <t>DEXTER R-XI</t>
  </si>
  <si>
    <t>BERNIE R-XIII</t>
  </si>
  <si>
    <t>HURLEY R-I</t>
  </si>
  <si>
    <t>GALENA R-II</t>
  </si>
  <si>
    <t>CRANE R-III</t>
  </si>
  <si>
    <t>REEDS SPRING R-IV</t>
  </si>
  <si>
    <t>BLUE EYE R-V</t>
  </si>
  <si>
    <t>GREEN CITY R-I</t>
  </si>
  <si>
    <t>MILAN C-2</t>
  </si>
  <si>
    <t>NEWTOWN-HARRIS R-III</t>
  </si>
  <si>
    <t>BRADLEYVILLE R-I</t>
  </si>
  <si>
    <t>TANEYVILLE R-II</t>
  </si>
  <si>
    <t>FORSYTH R-III</t>
  </si>
  <si>
    <t>BRANSON R-IV</t>
  </si>
  <si>
    <t>HOLLISTER R-V</t>
  </si>
  <si>
    <t>KIRBYVILLE R-VI</t>
  </si>
  <si>
    <t>MARK TWAIN R-VIII</t>
  </si>
  <si>
    <t>SUCCESS R-VI</t>
  </si>
  <si>
    <t>HOUSTON R-I</t>
  </si>
  <si>
    <t>SUMMERSVILLE R-II</t>
  </si>
  <si>
    <t>LICKING R-VIII</t>
  </si>
  <si>
    <t>CABOOL R-IV</t>
  </si>
  <si>
    <t>PLATO R-V</t>
  </si>
  <si>
    <t>RAYMONDVILLE R-VII</t>
  </si>
  <si>
    <t>NEVADA R-V</t>
  </si>
  <si>
    <t>BRONAUGH R-VII</t>
  </si>
  <si>
    <t>SHELDON R-VIII</t>
  </si>
  <si>
    <t>NORTHEAST VERNON CO. R-I</t>
  </si>
  <si>
    <t>WARREN CO. R-III</t>
  </si>
  <si>
    <t>KINGSTON K-14</t>
  </si>
  <si>
    <t>POTOSI R-III</t>
  </si>
  <si>
    <t>RICHWOODS R-VII</t>
  </si>
  <si>
    <t>VALLEY R-VI</t>
  </si>
  <si>
    <t>GREENVILLE R-II</t>
  </si>
  <si>
    <t>CLEARWATER R-I</t>
  </si>
  <si>
    <t>NIANGUA R-V</t>
  </si>
  <si>
    <t>FORDLAND R-III</t>
  </si>
  <si>
    <t>MARSHFIELD R-I</t>
  </si>
  <si>
    <t>SEYMOUR R-II</t>
  </si>
  <si>
    <t>WORTH CO. R-III</t>
  </si>
  <si>
    <t>NORWOOD R-I</t>
  </si>
  <si>
    <t>HARTVILLE R-II</t>
  </si>
  <si>
    <t>MOUNTAIN GROVE R-III</t>
  </si>
  <si>
    <t>MANSFIELD R-IV</t>
  </si>
  <si>
    <t>MANES R-V</t>
  </si>
  <si>
    <t>ST. LOUIS CITY</t>
  </si>
  <si>
    <t>LIFT FOR LIFE ACADEMY</t>
  </si>
  <si>
    <t>CONFLUENCE ACADEMIES</t>
  </si>
  <si>
    <t>CITY GARDEN MONTESSORI</t>
  </si>
  <si>
    <t>NORTH SIDE COMMUNITY SCHOOL</t>
  </si>
  <si>
    <t>GATEWAY SCIENCE ACAD/ST LOUIS</t>
  </si>
  <si>
    <t>Grand Total Eligible ADT</t>
  </si>
  <si>
    <t>Total Transportation Amount</t>
  </si>
  <si>
    <t>Basic State Aid Revenue per ADA</t>
  </si>
  <si>
    <t>Part B Entitlement Funds</t>
  </si>
  <si>
    <t>LTE</t>
  </si>
  <si>
    <t>TPR</t>
  </si>
  <si>
    <t>ORP</t>
  </si>
  <si>
    <t>INC</t>
  </si>
  <si>
    <t>OTS</t>
  </si>
  <si>
    <t>UNK</t>
  </si>
  <si>
    <t xml:space="preserve"> </t>
  </si>
  <si>
    <r>
      <rPr>
        <b/>
        <sz val="9"/>
        <rFont val="Arial"/>
        <family val="2"/>
      </rPr>
      <t>Attendance Days:</t>
    </r>
    <r>
      <rPr>
        <sz val="9"/>
        <rFont val="Arial"/>
        <family val="2"/>
      </rPr>
      <t xml:space="preserve"> Enter the attendance days for the student. </t>
    </r>
  </si>
  <si>
    <r>
      <t xml:space="preserve">Domicile County District Code </t>
    </r>
    <r>
      <rPr>
        <b/>
        <sz val="9"/>
        <color indexed="10"/>
        <rFont val="Arial"/>
        <family val="2"/>
      </rPr>
      <t>(No Hyphen)</t>
    </r>
  </si>
  <si>
    <t>Miscellaneous Revenues can include Special Education Assistive Technology Grant and Medicaid Reimbursement for Direct Services. Please specify and attach a detailed description of revenues.</t>
  </si>
  <si>
    <t>EWING MARION KAUFFMAN SCHOOL</t>
  </si>
  <si>
    <t>HOPE LEADERSHIP ACADEMY</t>
  </si>
  <si>
    <t>ACADEMY FOR INTEGRATED ARTS</t>
  </si>
  <si>
    <t xml:space="preserve">Actual Calendar days </t>
  </si>
  <si>
    <t>Please enter the county district code.</t>
  </si>
  <si>
    <t>CD</t>
  </si>
  <si>
    <t xml:space="preserve">Date: </t>
  </si>
  <si>
    <r>
      <t xml:space="preserve">     </t>
    </r>
    <r>
      <rPr>
        <sz val="8"/>
        <rFont val="Arial"/>
        <family val="2"/>
      </rPr>
      <t>●</t>
    </r>
    <r>
      <rPr>
        <sz val="10"/>
        <rFont val="Arial"/>
        <family val="2"/>
      </rPr>
      <t xml:space="preserve"> Prorated Salaries and benefits of Staff (teachers, paras, ancillary) </t>
    </r>
  </si>
  <si>
    <t xml:space="preserve">Assurance Statement: </t>
  </si>
  <si>
    <t xml:space="preserve">The Superintendent must comply with the Assurance Statement on this application. </t>
  </si>
  <si>
    <t>DIRECTIONS FOR COMPLETING STUDENT INFORMATION WORKSHEET (located on tab "Student Information")</t>
  </si>
  <si>
    <t xml:space="preserve">Terminated Parental Rights </t>
  </si>
  <si>
    <t>Orphaned</t>
  </si>
  <si>
    <t>Parents Are Incarcerated</t>
  </si>
  <si>
    <t xml:space="preserve">Parents Are Out of State   </t>
  </si>
  <si>
    <t xml:space="preserve">Unknown </t>
  </si>
  <si>
    <t>“TPR”</t>
  </si>
  <si>
    <t>“ORP”</t>
  </si>
  <si>
    <t>“INC”</t>
  </si>
  <si>
    <t>“OTS”</t>
  </si>
  <si>
    <t>“UNK”</t>
  </si>
  <si>
    <t>*Other cost incurred will be considered based upon unique circumstances and documentation submitted. See the PPF Manual for applicable DIRECT costs.</t>
  </si>
  <si>
    <t>* If these classrooms/programs are only serving students who have been publicly placed, 100% of their direct operating costs may be claimed. If other students are attending these classes/programs, the costs must be prorated accordingly. See the PPF Manual for applicable DIRECT costs.</t>
  </si>
  <si>
    <t>* If not included in tuition costs. See the PPF Manual for applicable DIRECT Costs.</t>
  </si>
  <si>
    <r>
      <rPr>
        <b/>
        <sz val="9"/>
        <rFont val="Arial"/>
        <family val="2"/>
      </rPr>
      <t xml:space="preserve">Local Tax Effort: </t>
    </r>
    <r>
      <rPr>
        <sz val="9"/>
        <rFont val="Arial"/>
        <family val="2"/>
      </rPr>
      <t xml:space="preserve">Local Tax Effort is revenue the district may collect for serving non-domicile students. Indicate the domicile district code by typing in the full six digit County-District Code without a hyphen (i.e. 001091), or use the exception codes below if one of the following situations apply. These situations are only utilized for purposes of this application and are not necessarily exemptions to local tax effort billbacks. </t>
    </r>
    <r>
      <rPr>
        <b/>
        <sz val="9"/>
        <rFont val="Arial"/>
        <family val="2"/>
      </rPr>
      <t xml:space="preserve"> </t>
    </r>
    <r>
      <rPr>
        <sz val="9"/>
        <rFont val="Arial"/>
        <family val="2"/>
      </rPr>
      <t xml:space="preserve">The County-District Codes can be found at http://mcds.dese.mo.gov/quickfacts/
   </t>
    </r>
  </si>
  <si>
    <t xml:space="preserve"> County-District Code:</t>
  </si>
  <si>
    <r>
      <t xml:space="preserve">Individualized Education Program (IEP): </t>
    </r>
    <r>
      <rPr>
        <sz val="9"/>
        <rFont val="Arial"/>
        <family val="2"/>
      </rPr>
      <t>Indicate if the student has a current IEP with an "x".</t>
    </r>
  </si>
  <si>
    <t xml:space="preserve"> Due Date:</t>
  </si>
  <si>
    <r>
      <t xml:space="preserve">Allowable </t>
    </r>
    <r>
      <rPr>
        <b/>
        <sz val="10"/>
        <rFont val="Arial"/>
        <family val="2"/>
      </rPr>
      <t>Excess</t>
    </r>
    <r>
      <rPr>
        <sz val="10"/>
        <rFont val="Arial"/>
        <family val="2"/>
      </rPr>
      <t xml:space="preserve"> </t>
    </r>
    <r>
      <rPr>
        <b/>
        <sz val="10"/>
        <rFont val="Arial"/>
        <family val="2"/>
      </rPr>
      <t xml:space="preserve">DIRECT </t>
    </r>
    <r>
      <rPr>
        <sz val="10"/>
        <rFont val="Arial"/>
        <family val="2"/>
      </rPr>
      <t>Costs:</t>
    </r>
    <r>
      <rPr>
        <b/>
        <sz val="10"/>
        <rFont val="Arial"/>
        <family val="2"/>
      </rPr>
      <t xml:space="preserve"> </t>
    </r>
    <r>
      <rPr>
        <sz val="8"/>
        <rFont val="Arial"/>
        <family val="2"/>
      </rPr>
      <t>(salaries, benefits, supplies, and indirect costs are already calculated in the Basic Formula Calculation and must not be added as an excess cost)</t>
    </r>
  </si>
  <si>
    <t>EAGLE COLLEGE PREP ENDEAVOR</t>
  </si>
  <si>
    <r>
      <t xml:space="preserve">Student Information: </t>
    </r>
    <r>
      <rPr>
        <sz val="9"/>
        <rFont val="Arial"/>
        <family val="2"/>
      </rPr>
      <t xml:space="preserve">Enter the student's Missouri Student Information System (MOSIS) number. </t>
    </r>
  </si>
  <si>
    <t xml:space="preserve">MISSOURI DEPARTMENT OF ELEMENTARY AND SECONDARY EDUCATION </t>
  </si>
  <si>
    <r>
      <rPr>
        <sz val="11"/>
        <rFont val="Arial"/>
        <family val="2"/>
      </rPr>
      <t xml:space="preserve">                                                                                                                        </t>
    </r>
    <r>
      <rPr>
        <b/>
        <sz val="11"/>
        <rFont val="Arial"/>
        <family val="2"/>
      </rPr>
      <t xml:space="preserve">                                                                                                                                       
</t>
    </r>
  </si>
  <si>
    <t>DIVISION OF FINANCIAL AND ADMINISTRATIVE SERVICES - SPECIAL EDUCATION FINANCE</t>
  </si>
  <si>
    <t>THE BIOME</t>
  </si>
  <si>
    <r>
      <rPr>
        <b/>
        <sz val="10"/>
        <color theme="0"/>
        <rFont val="Arial"/>
        <family val="2"/>
      </rPr>
      <t xml:space="preserve">LOCAL EDUCATION AGENCY (LEA) </t>
    </r>
    <r>
      <rPr>
        <b/>
        <sz val="10"/>
        <rFont val="Arial"/>
        <family val="2"/>
      </rPr>
      <t xml:space="preserve"> </t>
    </r>
    <r>
      <rPr>
        <b/>
        <sz val="10"/>
        <color indexed="9"/>
        <rFont val="Arial"/>
        <family val="2"/>
      </rPr>
      <t>INFORMATION</t>
    </r>
  </si>
  <si>
    <t xml:space="preserve"> LEA Name:</t>
  </si>
  <si>
    <t xml:space="preserve">Excess Cost: </t>
  </si>
  <si>
    <t>LEAs must complete the blue highlighted cells.</t>
  </si>
  <si>
    <r>
      <rPr>
        <b/>
        <sz val="9"/>
        <rFont val="Arial"/>
        <family val="2"/>
      </rPr>
      <t xml:space="preserve">School Setting: </t>
    </r>
    <r>
      <rPr>
        <sz val="9"/>
        <rFont val="Arial"/>
        <family val="2"/>
      </rPr>
      <t>Indicate school setting with an "x" in which the student received their educational services.                                                                                                                                                                                                                                                                                                                                                                                                                                                                                                                                                                                                                         Option A: Students who attend regular and special education classes within the LEA.                                                                                                                                                                                   Option B: Students who attend district operated separate classrooms/programs, such as residential or detention facilities.                                                                                                                                                                                                  Option C: Students who have contractual placements with other LEAs or approved private agencies.</t>
    </r>
  </si>
  <si>
    <r>
      <rPr>
        <b/>
        <sz val="9"/>
        <rFont val="Arial"/>
        <family val="2"/>
      </rPr>
      <t xml:space="preserve">Transportation: </t>
    </r>
    <r>
      <rPr>
        <sz val="9"/>
        <rFont val="Arial"/>
        <family val="2"/>
      </rPr>
      <t>Indicate with an "x" if the student receives any transportation from the LEA.</t>
    </r>
  </si>
  <si>
    <t xml:space="preserve">The Superintendent assures that the expenditures listed herein have been made solely on behalf of these students and that they are accurate to the best of his/her knowledge. Documentation must  be maintained in the district for 3 years after the reimbursement date. The LEA is subject to  fiscal monitoring of all documentation used to support the expenditures reported on the PPF application. The LEA understands that if monitored, and appropriate PPF documentation cannot be provided to the DESE, PPF reimbursements for which no documentation is available will be returned to the DESE either by direct repayment from the LEA to the DESE or adjustment to a future PPF payment at the discretion of the DESE. </t>
  </si>
  <si>
    <t>Option A - Students who attend regular and special education classes within the LEA.</t>
  </si>
  <si>
    <t>Option B - Students who attend LEA operated separate classrooms/programs, such as residential or detention facilities.</t>
  </si>
  <si>
    <t>Option C - Students who have contractual placements with other LEAs or approved private agencies.</t>
  </si>
  <si>
    <t xml:space="preserve">ADA per Student </t>
  </si>
  <si>
    <t>Child Count from the PPF Supporting Documentation</t>
  </si>
  <si>
    <r>
      <t>Educational Setting (</t>
    </r>
    <r>
      <rPr>
        <b/>
        <sz val="8"/>
        <rFont val="Arial"/>
        <family val="2"/>
      </rPr>
      <t>Mark "x")</t>
    </r>
  </si>
  <si>
    <t>CITIZENS OF THE WORLD CHARTER</t>
  </si>
  <si>
    <t>Grand Total ADT (Line 8 of BU110)</t>
  </si>
  <si>
    <t>option A ADA</t>
  </si>
  <si>
    <t>Dec 1 Date</t>
  </si>
  <si>
    <t>If Enrolled iep Dec 1</t>
  </si>
  <si>
    <t>CD /IEP</t>
  </si>
  <si>
    <t>DMH/IEP</t>
  </si>
  <si>
    <t>DYS/IEP</t>
  </si>
  <si>
    <t>Court/IEP</t>
  </si>
  <si>
    <t>Requested Reimbursement Amount</t>
  </si>
  <si>
    <t>Total Students</t>
  </si>
  <si>
    <t>CD IEP</t>
  </si>
  <si>
    <t>CD No IEP</t>
  </si>
  <si>
    <t>DMH IEP</t>
  </si>
  <si>
    <t>DMH No IEP</t>
  </si>
  <si>
    <t>DYS IEP</t>
  </si>
  <si>
    <t>DYS No IEP</t>
  </si>
  <si>
    <t>Court IEP</t>
  </si>
  <si>
    <t>Court No IEP</t>
  </si>
  <si>
    <t>Students without Domicile</t>
  </si>
  <si>
    <t>Students with Domicile</t>
  </si>
  <si>
    <t>Local Tax Effort from Domicile</t>
  </si>
  <si>
    <t>ADA</t>
  </si>
  <si>
    <t>PPF Application Summary</t>
  </si>
  <si>
    <t>Option A costs</t>
  </si>
  <si>
    <t>Option A number of students</t>
  </si>
  <si>
    <t>Option B number of students</t>
  </si>
  <si>
    <t>Option B costs</t>
  </si>
  <si>
    <t>Option C number of students</t>
  </si>
  <si>
    <t>Option C costs</t>
  </si>
  <si>
    <t>Student Without Domicile</t>
  </si>
  <si>
    <t>Option C Institutions</t>
  </si>
  <si>
    <t>List Private Agencies Used:</t>
  </si>
  <si>
    <t>GUADALUPE CENTERS SCHOOLS</t>
  </si>
  <si>
    <t>KC INTERNATIONAL ACADEMY</t>
  </si>
  <si>
    <t>PREMIER CHARTER SCHOOL</t>
  </si>
  <si>
    <t>Reimbursement per ADA</t>
  </si>
  <si>
    <t>KANSAS CITY GIRLS PREP ACADEMY</t>
  </si>
  <si>
    <t>KAIROS ACADEMIES</t>
  </si>
  <si>
    <t>THE SOULARD SCHOOL</t>
  </si>
  <si>
    <t>The Department of Elementary and Secondary Education does not discriminate on the basis of race, color, religion, gender, gender identity, sexual orientation, national origin, age, veteran status, mental or physical disability, or any other basis prohibited by statute in its programs and activities. Inquiries related to department programs and to the location of services, activities, and facilities that are accessible by persons with disabilities may be directed to the Jefferson State Office Building, Director of Civil Rights Compliance and MOA Coordinator (Title VI/Title VII/Title IX/504/ADA/ADAAA/Age Act/GINA/USDA Title VI), 5th Floor, 205 Jefferson Street, P.O. Box 480, Jefferson City, MO 65102-0480; telephone number 573-526-4757 or TTY 800-735-2966; email civilrights@dese.mo.gov.</t>
  </si>
  <si>
    <t>See the PPF manual on the Special Education Finance website at https://dese.mo.gov/financial-admin-services/special-education-finance/special-education-finance-hnf-ppf-and-rbp for more information. Questions:  Special Education Finance, 573-522-2523 or spedfunding@dese.mo.gov.</t>
  </si>
  <si>
    <t>FY25 PUBLIC PLACEMENT FUND (PPF) APPLICATION</t>
  </si>
  <si>
    <t xml:space="preserve"> October 31, 2024</t>
  </si>
  <si>
    <t>Applications and supporting documentation for costs of services provided during the 2023-24 year must be submitted electronically to spedfunding@dese.mo.gov by October 31, 2024. Complete all applicable blue fields.  Grey fields will update upon completing blue fields.  Ensure that the 'Revenue and Costs' and 'Student Information'  worksheets on the seperate tabs are completed.  Appendix C documentation is no longer required to be submitted as supporting documentation.</t>
  </si>
  <si>
    <t>MO 500-2042 (Rev. 09/24)</t>
  </si>
  <si>
    <t>Supporting Documentation for FY25 PPF Application</t>
  </si>
  <si>
    <t>Physician Order</t>
  </si>
  <si>
    <t>Physician/IEP</t>
  </si>
  <si>
    <r>
      <t xml:space="preserve">Placing Agency: </t>
    </r>
    <r>
      <rPr>
        <sz val="9"/>
        <rFont val="Arial"/>
        <family val="2"/>
      </rPr>
      <t>Indicate with an "x" which agency placed the student: Children's Division (CD), Department of Mental Health (DMH), Division of Youth Services (DYS), Court of Competent Jurisidiction, or admittance under a physician’s order because of a determination of medical necessity for a diagnosed mental illness.  A physician’s order can only be written by a physician as described by 334.1610 RSMO., or 334.021 RSMo.  If one of these agencies did not place the student, do not include the student on this application.</t>
    </r>
  </si>
  <si>
    <t>Physician Order IEP</t>
  </si>
  <si>
    <t>Physician Order No IEP</t>
  </si>
  <si>
    <t>BELTON 124*</t>
  </si>
  <si>
    <t>NIXA PUBLIC SCHOOLS</t>
  </si>
  <si>
    <t>LONEDELL R-14</t>
  </si>
  <si>
    <t>SULLIVAN</t>
  </si>
  <si>
    <t>GRUNDY CO. R-V</t>
  </si>
  <si>
    <t>GENESIS SCHOOL INC.</t>
  </si>
  <si>
    <t>BROOKSIDE CHARTER SCH.</t>
  </si>
  <si>
    <t xml:space="preserve">KIPP: ENDEAVOR ACADEMY </t>
  </si>
  <si>
    <t>FRONTIER SCHOOLS</t>
  </si>
  <si>
    <t>CROSSROADS CHARTER SCHOOLS</t>
  </si>
  <si>
    <t>KNOB NOSTER R-VIII*</t>
  </si>
  <si>
    <t>NEOSHO SCHOOL DISTRICT</t>
  </si>
  <si>
    <t>WAYNESVILLE R-VI*</t>
  </si>
  <si>
    <t>NORMANDY SCHOOLS COLLABORATIVE</t>
  </si>
  <si>
    <t>SPECL. SCH. DST. ST. LOUIS CO.</t>
  </si>
  <si>
    <t>THE LEADERSHIP SCHOOL</t>
  </si>
  <si>
    <t>WRIGHT CITY R-II OF WARREN CO.</t>
  </si>
  <si>
    <t>ST. LOUIS LANG IMMERSION SCH</t>
  </si>
  <si>
    <t>KIPP ST LOUIS PUBLIC SCHOOLS</t>
  </si>
  <si>
    <t>LAFAYETTE PREPARATORY ACADEMY</t>
  </si>
  <si>
    <t>ATLAS PUBLIC SCHOOL</t>
  </si>
  <si>
    <t>THE VOICES</t>
  </si>
  <si>
    <t>VICC</t>
  </si>
  <si>
    <t>PEMISCOT CO SPEC</t>
  </si>
  <si>
    <t>COSTS (attach breakdown/documentation for all direct costs listed).</t>
  </si>
  <si>
    <t>COSTS (attach breakdown/documentation for all direct costs listed, option C private agency names must be listed in supporting documentation).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</si>
</sst>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quot;* #,##0.00_);_(&quot;$&quot;* \(#,##0.00\);_(&quot;$&quot;* &quot;-&quot;??_);_(@_)"/>
    <numFmt numFmtId="43" formatCode="_(* #,##0.00_);_(* \(#,##0.00\);_(* &quot;-&quot;??_);_(@_)"/>
    <numFmt numFmtId="164" formatCode="[$-409]mmmm\ d\,\ yyyy;@"/>
    <numFmt numFmtId="165" formatCode="&quot;$&quot;#,##0.00"/>
    <numFmt numFmtId="166" formatCode="[&lt;=9999999]###\-####;\(###\)\ ###\-####"/>
    <numFmt numFmtId="167" formatCode="mm/dd/yy;@"/>
    <numFmt numFmtId="168" formatCode="000\-000"/>
    <numFmt numFmtId="169" formatCode="m/d/yy;@"/>
    <numFmt numFmtId="170" formatCode="#,##0.0000"/>
    <numFmt numFmtId="171" formatCode="0.0000"/>
  </numFmts>
  <fonts count="6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9"/>
      <name val="Arial"/>
      <family val="2"/>
    </font>
    <font>
      <u/>
      <sz val="10"/>
      <color indexed="12"/>
      <name val="Arial"/>
      <family val="2"/>
    </font>
    <font>
      <b/>
      <sz val="8"/>
      <name val="Arial"/>
      <family val="2"/>
    </font>
    <font>
      <sz val="8"/>
      <name val="Arial"/>
      <family val="2"/>
    </font>
    <font>
      <sz val="6"/>
      <name val="Arial"/>
      <family val="2"/>
    </font>
    <font>
      <sz val="10"/>
      <name val="Arial"/>
      <family val="2"/>
    </font>
    <font>
      <b/>
      <sz val="9"/>
      <name val="Arial"/>
      <family val="2"/>
    </font>
    <font>
      <b/>
      <sz val="7"/>
      <name val="Arial"/>
      <family val="2"/>
    </font>
    <font>
      <sz val="7"/>
      <name val="Arial"/>
      <family val="2"/>
    </font>
    <font>
      <i/>
      <sz val="10"/>
      <name val="Times New Roman"/>
      <family val="1"/>
    </font>
    <font>
      <b/>
      <sz val="10"/>
      <color indexed="9"/>
      <name val="Arial"/>
      <family val="2"/>
    </font>
    <font>
      <b/>
      <sz val="16"/>
      <name val="Arial"/>
      <family val="2"/>
    </font>
    <font>
      <sz val="9.5"/>
      <name val="Arial"/>
      <family val="2"/>
    </font>
    <font>
      <b/>
      <sz val="9"/>
      <color indexed="10"/>
      <name val="Arial"/>
      <family val="2"/>
    </font>
    <font>
      <sz val="10"/>
      <color indexed="8"/>
      <name val="Arial"/>
      <family val="2"/>
    </font>
    <font>
      <sz val="10"/>
      <name val="Arial"/>
      <family val="2"/>
    </font>
    <font>
      <b/>
      <sz val="11"/>
      <name val="Arial"/>
      <family val="2"/>
    </font>
    <font>
      <sz val="11"/>
      <color theme="1"/>
      <name val="Calibri"/>
      <family val="2"/>
      <scheme val="minor"/>
    </font>
    <font>
      <sz val="10"/>
      <color theme="1"/>
      <name val="Arial"/>
      <family val="2"/>
    </font>
    <font>
      <sz val="9"/>
      <color indexed="8"/>
      <name val="Calibri"/>
      <family val="2"/>
      <scheme val="minor"/>
    </font>
    <font>
      <sz val="9"/>
      <name val="Calibri"/>
      <family val="2"/>
      <scheme val="minor"/>
    </font>
    <font>
      <sz val="9"/>
      <color theme="1"/>
      <name val="Calibri"/>
      <family val="2"/>
      <scheme val="minor"/>
    </font>
    <font>
      <b/>
      <sz val="9"/>
      <color theme="1"/>
      <name val="Calibri"/>
      <family val="2"/>
      <scheme val="minor"/>
    </font>
    <font>
      <b/>
      <sz val="9"/>
      <color indexed="8"/>
      <name val="Calibri"/>
      <family val="2"/>
      <scheme val="minor"/>
    </font>
    <font>
      <b/>
      <sz val="10"/>
      <color theme="0"/>
      <name val="Arial"/>
      <family val="2"/>
    </font>
    <font>
      <b/>
      <sz val="10"/>
      <color rgb="FFFF0000"/>
      <name val="Arial"/>
      <family val="2"/>
    </font>
    <font>
      <sz val="10"/>
      <color theme="0" tint="-0.34998626667073579"/>
      <name val="Arial"/>
      <family val="2"/>
    </font>
    <font>
      <sz val="10"/>
      <color theme="0"/>
      <name val="Arial"/>
      <family val="2"/>
    </font>
    <font>
      <b/>
      <sz val="11"/>
      <color theme="3"/>
      <name val="Calibri"/>
      <family val="2"/>
      <scheme val="minor"/>
    </font>
    <font>
      <sz val="11"/>
      <name val="Arial"/>
      <family val="2"/>
    </font>
    <font>
      <sz val="10"/>
      <name val="Arial"/>
      <family val="2"/>
    </font>
    <font>
      <sz val="5"/>
      <name val="Arial"/>
      <family val="2"/>
    </font>
    <font>
      <sz val="10"/>
      <name val="Arial"/>
      <family val="2"/>
    </font>
    <font>
      <b/>
      <sz val="18"/>
      <color theme="3"/>
      <name val="Cambria"/>
      <family val="2"/>
      <scheme val="major"/>
    </font>
    <font>
      <b/>
      <sz val="15"/>
      <color theme="3"/>
      <name val="Calibri"/>
      <family val="2"/>
      <scheme val="minor"/>
    </font>
    <font>
      <b/>
      <sz val="13"/>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rgb="FF000000"/>
      <name val="Times New Roman"/>
      <family val="1"/>
    </font>
    <font>
      <sz val="12"/>
      <name val="Times New Roman"/>
      <family val="1"/>
    </font>
    <font>
      <b/>
      <sz val="12"/>
      <name val="Times New Roman"/>
      <family val="1"/>
    </font>
    <font>
      <sz val="9"/>
      <color indexed="8"/>
      <name val="Calibri"/>
      <family val="2"/>
      <scheme val="minor"/>
    </font>
    <font>
      <sz val="9"/>
      <name val="Calibri"/>
      <family val="2"/>
      <scheme val="minor"/>
    </font>
    <font>
      <sz val="9"/>
      <color indexed="8"/>
      <name val="Calibri"/>
      <family val="2"/>
      <scheme val="minor"/>
    </font>
    <font>
      <sz val="9"/>
      <name val="Calibri"/>
      <family val="2"/>
      <scheme val="minor"/>
    </font>
    <font>
      <sz val="8"/>
      <name val="Arial"/>
    </font>
  </fonts>
  <fills count="41">
    <fill>
      <patternFill patternType="none"/>
    </fill>
    <fill>
      <patternFill patternType="gray125"/>
    </fill>
    <fill>
      <patternFill patternType="solid">
        <fgColor indexed="22"/>
        <bgColor indexed="64"/>
      </patternFill>
    </fill>
    <fill>
      <patternFill patternType="solid">
        <fgColor indexed="8"/>
        <bgColor indexed="64"/>
      </patternFill>
    </fill>
    <fill>
      <patternFill patternType="solid">
        <fgColor indexed="63"/>
        <bgColor indexed="64"/>
      </patternFill>
    </fill>
    <fill>
      <patternFill patternType="solid">
        <fgColor theme="8" tint="0.7999816888943144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7">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172">
    <xf numFmtId="0" fontId="0" fillId="0" borderId="0"/>
    <xf numFmtId="43" fontId="25" fillId="0" borderId="0" applyFont="0" applyFill="0" applyBorder="0" applyAlignment="0" applyProtection="0"/>
    <xf numFmtId="44" fontId="6" fillId="0" borderId="0" applyFont="0" applyFill="0" applyBorder="0" applyAlignment="0" applyProtection="0"/>
    <xf numFmtId="44" fontId="25" fillId="0" borderId="0" applyFont="0" applyFill="0" applyBorder="0" applyAlignment="0" applyProtection="0"/>
    <xf numFmtId="44" fontId="23" fillId="0" borderId="0" applyFont="0" applyFill="0" applyBorder="0" applyAlignment="0" applyProtection="0"/>
    <xf numFmtId="0" fontId="9" fillId="0" borderId="0" applyNumberFormat="0" applyFill="0" applyBorder="0" applyAlignment="0" applyProtection="0">
      <alignment vertical="top"/>
      <protection locked="0"/>
    </xf>
    <xf numFmtId="0" fontId="25" fillId="0" borderId="0"/>
    <xf numFmtId="0" fontId="13" fillId="0" borderId="0"/>
    <xf numFmtId="0" fontId="26" fillId="0" borderId="0"/>
    <xf numFmtId="0" fontId="13" fillId="0" borderId="0"/>
    <xf numFmtId="0" fontId="22" fillId="0" borderId="0">
      <alignment vertical="top"/>
    </xf>
    <xf numFmtId="0" fontId="23" fillId="0" borderId="0"/>
    <xf numFmtId="0" fontId="36" fillId="0" borderId="0" applyNumberFormat="0" applyFill="0" applyBorder="0" applyAlignment="0" applyProtection="0"/>
    <xf numFmtId="0" fontId="5" fillId="0" borderId="0"/>
    <xf numFmtId="0" fontId="38" fillId="0" borderId="0"/>
    <xf numFmtId="43" fontId="5" fillId="0" borderId="0" applyFont="0" applyFill="0" applyBorder="0" applyAlignment="0" applyProtection="0"/>
    <xf numFmtId="44" fontId="6" fillId="0" borderId="0" applyFont="0" applyFill="0" applyBorder="0" applyAlignment="0" applyProtection="0"/>
    <xf numFmtId="44" fontId="5" fillId="0" borderId="0" applyFont="0" applyFill="0" applyBorder="0" applyAlignment="0" applyProtection="0"/>
    <xf numFmtId="44" fontId="6" fillId="0" borderId="0" applyFont="0" applyFill="0" applyBorder="0" applyAlignment="0" applyProtection="0"/>
    <xf numFmtId="0" fontId="5" fillId="0" borderId="0"/>
    <xf numFmtId="0" fontId="6" fillId="0" borderId="0"/>
    <xf numFmtId="0" fontId="6" fillId="0" borderId="0"/>
    <xf numFmtId="0" fontId="6" fillId="0" borderId="0"/>
    <xf numFmtId="0" fontId="41" fillId="0" borderId="0" applyNumberFormat="0" applyFill="0" applyBorder="0" applyAlignment="0" applyProtection="0"/>
    <xf numFmtId="0" fontId="42" fillId="0" borderId="18" applyNumberFormat="0" applyFill="0" applyAlignment="0" applyProtection="0"/>
    <xf numFmtId="0" fontId="43" fillId="0" borderId="19" applyNumberFormat="0" applyFill="0" applyAlignment="0" applyProtection="0"/>
    <xf numFmtId="0" fontId="36" fillId="0" borderId="20" applyNumberFormat="0" applyFill="0" applyAlignment="0" applyProtection="0"/>
    <xf numFmtId="0" fontId="44" fillId="10" borderId="0" applyNumberFormat="0" applyBorder="0" applyAlignment="0" applyProtection="0"/>
    <xf numFmtId="0" fontId="45" fillId="11" borderId="0" applyNumberFormat="0" applyBorder="0" applyAlignment="0" applyProtection="0"/>
    <xf numFmtId="0" fontId="46" fillId="12" borderId="0" applyNumberFormat="0" applyBorder="0" applyAlignment="0" applyProtection="0"/>
    <xf numFmtId="0" fontId="47" fillId="13" borderId="21" applyNumberFormat="0" applyAlignment="0" applyProtection="0"/>
    <xf numFmtId="0" fontId="48" fillId="14" borderId="22" applyNumberFormat="0" applyAlignment="0" applyProtection="0"/>
    <xf numFmtId="0" fontId="49" fillId="14" borderId="21" applyNumberFormat="0" applyAlignment="0" applyProtection="0"/>
    <xf numFmtId="0" fontId="50" fillId="0" borderId="23" applyNumberFormat="0" applyFill="0" applyAlignment="0" applyProtection="0"/>
    <xf numFmtId="0" fontId="51" fillId="15" borderId="24" applyNumberFormat="0" applyAlignment="0" applyProtection="0"/>
    <xf numFmtId="0" fontId="52" fillId="0" borderId="0" applyNumberFormat="0" applyFill="0" applyBorder="0" applyAlignment="0" applyProtection="0"/>
    <xf numFmtId="0" fontId="53" fillId="0" borderId="0" applyNumberFormat="0" applyFill="0" applyBorder="0" applyAlignment="0" applyProtection="0"/>
    <xf numFmtId="0" fontId="54" fillId="0" borderId="26" applyNumberFormat="0" applyFill="0" applyAlignment="0" applyProtection="0"/>
    <xf numFmtId="0" fontId="55"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55" fillId="20" borderId="0" applyNumberFormat="0" applyBorder="0" applyAlignment="0" applyProtection="0"/>
    <xf numFmtId="0" fontId="55"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55" fillId="24" borderId="0" applyNumberFormat="0" applyBorder="0" applyAlignment="0" applyProtection="0"/>
    <xf numFmtId="0" fontId="55"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4" fillId="34" borderId="0" applyNumberFormat="0" applyBorder="0" applyAlignment="0" applyProtection="0"/>
    <xf numFmtId="0" fontId="4" fillId="35" borderId="0" applyNumberFormat="0" applyBorder="0" applyAlignment="0" applyProtection="0"/>
    <xf numFmtId="0" fontId="55" fillId="36" borderId="0" applyNumberFormat="0" applyBorder="0" applyAlignment="0" applyProtection="0"/>
    <xf numFmtId="0" fontId="55" fillId="37" borderId="0" applyNumberFormat="0" applyBorder="0" applyAlignment="0" applyProtection="0"/>
    <xf numFmtId="0" fontId="4" fillId="38" borderId="0" applyNumberFormat="0" applyBorder="0" applyAlignment="0" applyProtection="0"/>
    <xf numFmtId="0" fontId="4" fillId="39" borderId="0" applyNumberFormat="0" applyBorder="0" applyAlignment="0" applyProtection="0"/>
    <xf numFmtId="0" fontId="55" fillId="40" borderId="0" applyNumberFormat="0" applyBorder="0" applyAlignment="0" applyProtection="0"/>
    <xf numFmtId="0" fontId="4" fillId="0" borderId="0"/>
    <xf numFmtId="0" fontId="40" fillId="0" borderId="0"/>
    <xf numFmtId="43" fontId="4" fillId="0" borderId="0" applyFont="0" applyFill="0" applyBorder="0" applyAlignment="0" applyProtection="0"/>
    <xf numFmtId="44" fontId="4" fillId="0" borderId="0" applyFont="0" applyFill="0" applyBorder="0" applyAlignment="0" applyProtection="0"/>
    <xf numFmtId="0" fontId="4" fillId="0" borderId="0"/>
    <xf numFmtId="0" fontId="56" fillId="0" borderId="0"/>
    <xf numFmtId="0" fontId="4" fillId="16" borderId="25" applyNumberFormat="0" applyFont="0" applyAlignment="0" applyProtection="0"/>
    <xf numFmtId="0" fontId="6" fillId="0" borderId="0"/>
    <xf numFmtId="0" fontId="22" fillId="0" borderId="0">
      <alignment vertical="top"/>
    </xf>
    <xf numFmtId="0" fontId="6" fillId="0" borderId="0"/>
    <xf numFmtId="0" fontId="26" fillId="0" borderId="0"/>
    <xf numFmtId="0" fontId="6" fillId="0" borderId="0"/>
    <xf numFmtId="0" fontId="6" fillId="0" borderId="0"/>
    <xf numFmtId="0" fontId="3" fillId="0" borderId="0"/>
    <xf numFmtId="0" fontId="2" fillId="0" borderId="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4" borderId="0" applyNumberFormat="0" applyBorder="0" applyAlignment="0" applyProtection="0"/>
    <xf numFmtId="0" fontId="2" fillId="38"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5" borderId="0" applyNumberFormat="0" applyBorder="0" applyAlignment="0" applyProtection="0"/>
    <xf numFmtId="0" fontId="2" fillId="39" borderId="0" applyNumberFormat="0" applyBorder="0" applyAlignment="0" applyProtection="0"/>
    <xf numFmtId="0" fontId="6" fillId="0" borderId="0"/>
    <xf numFmtId="43" fontId="2" fillId="0" borderId="0" applyFont="0" applyFill="0" applyBorder="0" applyAlignment="0" applyProtection="0"/>
    <xf numFmtId="44" fontId="6" fillId="0" borderId="0" applyFont="0" applyFill="0" applyBorder="0" applyAlignment="0" applyProtection="0"/>
    <xf numFmtId="44" fontId="2" fillId="0" borderId="0" applyFont="0" applyFill="0" applyBorder="0" applyAlignment="0" applyProtection="0"/>
    <xf numFmtId="0" fontId="2" fillId="0" borderId="0"/>
    <xf numFmtId="0" fontId="2" fillId="0" borderId="0"/>
    <xf numFmtId="0" fontId="6" fillId="0" borderId="0"/>
    <xf numFmtId="43" fontId="2" fillId="0" borderId="0" applyFont="0" applyFill="0" applyBorder="0" applyAlignment="0" applyProtection="0"/>
    <xf numFmtId="44" fontId="2" fillId="0" borderId="0" applyFont="0" applyFill="0" applyBorder="0" applyAlignment="0" applyProtection="0"/>
    <xf numFmtId="0" fontId="2" fillId="0" borderId="0"/>
    <xf numFmtId="0" fontId="2" fillId="0" borderId="0"/>
    <xf numFmtId="0" fontId="6" fillId="0" borderId="0"/>
    <xf numFmtId="43" fontId="2" fillId="0" borderId="0" applyFont="0" applyFill="0" applyBorder="0" applyAlignment="0" applyProtection="0"/>
    <xf numFmtId="44" fontId="2" fillId="0" borderId="0" applyFont="0" applyFill="0" applyBorder="0" applyAlignment="0" applyProtection="0"/>
    <xf numFmtId="0" fontId="2" fillId="0" borderId="0"/>
    <xf numFmtId="0" fontId="2" fillId="16" borderId="25" applyNumberFormat="0" applyFont="0" applyAlignment="0" applyProtection="0"/>
    <xf numFmtId="0" fontId="2" fillId="0" borderId="0"/>
    <xf numFmtId="0" fontId="1" fillId="0" borderId="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26" fillId="0" borderId="0"/>
    <xf numFmtId="0" fontId="6" fillId="0" borderId="0"/>
    <xf numFmtId="0" fontId="6" fillId="0" borderId="0"/>
    <xf numFmtId="0" fontId="6" fillId="0" borderId="0"/>
    <xf numFmtId="0" fontId="6" fillId="0" borderId="0"/>
    <xf numFmtId="0" fontId="22" fillId="0" borderId="0"/>
    <xf numFmtId="0" fontId="1" fillId="0" borderId="0"/>
    <xf numFmtId="0" fontId="56" fillId="0" borderId="0"/>
    <xf numFmtId="0" fontId="1" fillId="16" borderId="25" applyNumberFormat="0" applyFont="0" applyAlignment="0" applyProtection="0"/>
    <xf numFmtId="44" fontId="6" fillId="0" borderId="0" applyFont="0" applyFill="0" applyBorder="0" applyAlignment="0" applyProtection="0"/>
    <xf numFmtId="0" fontId="1" fillId="0" borderId="0"/>
    <xf numFmtId="0" fontId="6" fillId="0" borderId="0"/>
    <xf numFmtId="0" fontId="26" fillId="0" borderId="0"/>
    <xf numFmtId="0" fontId="1" fillId="0" borderId="0"/>
    <xf numFmtId="0" fontId="6"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6"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16" borderId="25" applyNumberFormat="0" applyFont="0" applyAlignment="0" applyProtection="0"/>
    <xf numFmtId="0" fontId="1" fillId="0" borderId="0"/>
    <xf numFmtId="0" fontId="1" fillId="0" borderId="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16" borderId="25" applyNumberFormat="0" applyFont="0" applyAlignment="0" applyProtection="0"/>
    <xf numFmtId="0" fontId="1" fillId="0" borderId="0"/>
  </cellStyleXfs>
  <cellXfs count="379">
    <xf numFmtId="0" fontId="0" fillId="0" borderId="0" xfId="0"/>
    <xf numFmtId="0" fontId="0" fillId="0" borderId="0" xfId="0" applyAlignment="1"/>
    <xf numFmtId="0" fontId="8" fillId="0" borderId="0" xfId="0" applyFont="1" applyAlignment="1">
      <alignment textRotation="90"/>
    </xf>
    <xf numFmtId="0" fontId="12" fillId="0" borderId="0" xfId="0" applyFont="1" applyAlignment="1"/>
    <xf numFmtId="0" fontId="12" fillId="0" borderId="1" xfId="0" applyFont="1" applyBorder="1" applyAlignment="1" applyProtection="1"/>
    <xf numFmtId="0" fontId="14" fillId="2" borderId="2" xfId="0" applyFont="1" applyFill="1" applyBorder="1" applyAlignment="1" applyProtection="1">
      <alignment horizontal="center" vertical="center" wrapText="1"/>
    </xf>
    <xf numFmtId="0" fontId="14" fillId="0" borderId="2" xfId="0" applyFont="1" applyBorder="1" applyAlignment="1" applyProtection="1">
      <alignment horizontal="center" vertical="center" wrapText="1"/>
    </xf>
    <xf numFmtId="0" fontId="0" fillId="0" borderId="4" xfId="0" applyBorder="1" applyAlignment="1"/>
    <xf numFmtId="0" fontId="13" fillId="0" borderId="0" xfId="0" applyFont="1" applyFill="1" applyBorder="1" applyAlignment="1" applyProtection="1"/>
    <xf numFmtId="0" fontId="0" fillId="0" borderId="0" xfId="0" applyBorder="1" applyAlignment="1"/>
    <xf numFmtId="0" fontId="13" fillId="0" borderId="0" xfId="0" applyNumberFormat="1" applyFont="1" applyFill="1" applyBorder="1" applyAlignment="1" applyProtection="1">
      <alignment wrapText="1"/>
    </xf>
    <xf numFmtId="0" fontId="0" fillId="0" borderId="0" xfId="0" applyFill="1" applyAlignment="1"/>
    <xf numFmtId="0" fontId="13" fillId="0" borderId="0" xfId="0" applyFont="1" applyBorder="1" applyAlignment="1">
      <alignment horizontal="right"/>
    </xf>
    <xf numFmtId="0" fontId="8" fillId="0" borderId="0" xfId="0" applyFont="1" applyFill="1" applyAlignment="1">
      <alignment textRotation="90"/>
    </xf>
    <xf numFmtId="0" fontId="13" fillId="0" borderId="4" xfId="0" applyFont="1" applyBorder="1" applyAlignment="1"/>
    <xf numFmtId="0" fontId="13" fillId="0" borderId="0" xfId="0" applyFont="1" applyBorder="1" applyAlignment="1"/>
    <xf numFmtId="0" fontId="0" fillId="6" borderId="0" xfId="0" applyFill="1" applyAlignment="1"/>
    <xf numFmtId="0" fontId="8" fillId="6" borderId="0" xfId="0" applyFont="1" applyFill="1" applyAlignment="1">
      <alignment textRotation="90"/>
    </xf>
    <xf numFmtId="0" fontId="12" fillId="6" borderId="0" xfId="0" applyFont="1" applyFill="1" applyAlignment="1"/>
    <xf numFmtId="2" fontId="0" fillId="0" borderId="0" xfId="0" applyNumberFormat="1" applyFill="1" applyAlignment="1"/>
    <xf numFmtId="2" fontId="8" fillId="0" borderId="0" xfId="0" applyNumberFormat="1" applyFont="1" applyFill="1" applyAlignment="1">
      <alignment textRotation="90"/>
    </xf>
    <xf numFmtId="169" fontId="0" fillId="0" borderId="0" xfId="0" applyNumberFormat="1" applyFill="1" applyAlignment="1"/>
    <xf numFmtId="0" fontId="0" fillId="0" borderId="4" xfId="0" applyFill="1" applyBorder="1" applyAlignment="1"/>
    <xf numFmtId="2" fontId="0" fillId="0" borderId="4" xfId="0" applyNumberFormat="1" applyFill="1" applyBorder="1" applyAlignment="1"/>
    <xf numFmtId="0" fontId="7" fillId="0" borderId="0" xfId="0" applyFont="1" applyFill="1" applyAlignment="1"/>
    <xf numFmtId="0" fontId="12" fillId="0" borderId="0" xfId="0" applyFont="1" applyFill="1" applyAlignment="1"/>
    <xf numFmtId="0" fontId="12" fillId="0" borderId="8" xfId="0" applyFont="1" applyBorder="1" applyAlignment="1" applyProtection="1"/>
    <xf numFmtId="0" fontId="12" fillId="0" borderId="8" xfId="0" applyFont="1" applyBorder="1" applyAlignment="1"/>
    <xf numFmtId="0" fontId="12" fillId="0" borderId="9" xfId="0" applyFont="1" applyBorder="1" applyAlignment="1"/>
    <xf numFmtId="0" fontId="13" fillId="0" borderId="4" xfId="0" applyFont="1" applyBorder="1" applyAlignment="1">
      <alignment horizontal="right"/>
    </xf>
    <xf numFmtId="0" fontId="0" fillId="0" borderId="0" xfId="0" applyBorder="1" applyAlignment="1" applyProtection="1">
      <alignment wrapText="1"/>
    </xf>
    <xf numFmtId="0" fontId="0" fillId="0" borderId="7" xfId="0" applyBorder="1" applyAlignment="1" applyProtection="1">
      <alignment wrapText="1"/>
    </xf>
    <xf numFmtId="168" fontId="27" fillId="0" borderId="13" xfId="0" applyNumberFormat="1" applyFont="1" applyFill="1" applyBorder="1" applyAlignment="1">
      <alignment vertical="top"/>
    </xf>
    <xf numFmtId="0" fontId="14" fillId="8" borderId="2" xfId="0" applyFont="1" applyFill="1" applyBorder="1" applyAlignment="1" applyProtection="1">
      <alignment horizontal="center" vertical="center" wrapText="1"/>
    </xf>
    <xf numFmtId="168" fontId="27" fillId="0" borderId="2" xfId="0" applyNumberFormat="1" applyFont="1" applyFill="1" applyBorder="1" applyAlignment="1">
      <alignment vertical="top"/>
    </xf>
    <xf numFmtId="44" fontId="28" fillId="0" borderId="2" xfId="0" applyNumberFormat="1" applyFont="1" applyFill="1" applyBorder="1" applyAlignment="1">
      <alignment horizontal="center" wrapText="1"/>
    </xf>
    <xf numFmtId="44" fontId="28" fillId="0" borderId="2" xfId="2" applyNumberFormat="1" applyFont="1" applyFill="1" applyBorder="1" applyAlignment="1">
      <alignment horizontal="center" wrapText="1"/>
    </xf>
    <xf numFmtId="3" fontId="28" fillId="0" borderId="2" xfId="0" applyNumberFormat="1" applyFont="1" applyFill="1" applyBorder="1" applyAlignment="1">
      <alignment horizontal="center" wrapText="1"/>
    </xf>
    <xf numFmtId="44" fontId="28" fillId="0" borderId="14" xfId="0" applyNumberFormat="1" applyFont="1" applyFill="1" applyBorder="1" applyAlignment="1">
      <alignment horizontal="center" wrapText="1"/>
    </xf>
    <xf numFmtId="0" fontId="0" fillId="7" borderId="0" xfId="0" applyFill="1"/>
    <xf numFmtId="0" fontId="0" fillId="0" borderId="15" xfId="0" applyFill="1" applyBorder="1" applyAlignment="1"/>
    <xf numFmtId="0" fontId="0" fillId="0" borderId="15" xfId="0" applyBorder="1"/>
    <xf numFmtId="2" fontId="0" fillId="0" borderId="15" xfId="0" applyNumberFormat="1" applyFill="1" applyBorder="1" applyAlignment="1"/>
    <xf numFmtId="168" fontId="27" fillId="0" borderId="13" xfId="0" applyNumberFormat="1" applyFont="1" applyFill="1" applyBorder="1" applyAlignment="1">
      <alignment vertical="top"/>
    </xf>
    <xf numFmtId="168" fontId="27" fillId="0" borderId="2" xfId="0" applyNumberFormat="1" applyFont="1" applyFill="1" applyBorder="1" applyAlignment="1">
      <alignment vertical="top"/>
    </xf>
    <xf numFmtId="44" fontId="28" fillId="0" borderId="2" xfId="0" applyNumberFormat="1" applyFont="1" applyFill="1" applyBorder="1" applyAlignment="1">
      <alignment horizontal="center" wrapText="1"/>
    </xf>
    <xf numFmtId="44" fontId="28" fillId="0" borderId="2" xfId="2" applyNumberFormat="1" applyFont="1" applyFill="1" applyBorder="1" applyAlignment="1">
      <alignment horizontal="center" wrapText="1"/>
    </xf>
    <xf numFmtId="3" fontId="28" fillId="0" borderId="2" xfId="0" applyNumberFormat="1" applyFont="1" applyFill="1" applyBorder="1" applyAlignment="1">
      <alignment horizontal="center" wrapText="1"/>
    </xf>
    <xf numFmtId="44" fontId="28" fillId="0" borderId="14" xfId="0" applyNumberFormat="1" applyFont="1" applyFill="1" applyBorder="1" applyAlignment="1">
      <alignment horizontal="center" wrapText="1"/>
    </xf>
    <xf numFmtId="1" fontId="27" fillId="0" borderId="2" xfId="0" applyNumberFormat="1" applyFont="1" applyFill="1" applyBorder="1" applyAlignment="1">
      <alignment vertical="top"/>
    </xf>
    <xf numFmtId="1" fontId="11" fillId="5" borderId="2" xfId="0" applyNumberFormat="1" applyFont="1" applyFill="1" applyBorder="1" applyAlignment="1" applyProtection="1">
      <alignment horizontal="center"/>
      <protection locked="0"/>
    </xf>
    <xf numFmtId="0" fontId="11" fillId="5" borderId="2" xfId="0" applyFont="1" applyFill="1" applyBorder="1" applyAlignment="1" applyProtection="1">
      <alignment horizontal="right"/>
      <protection locked="0"/>
    </xf>
    <xf numFmtId="165" fontId="11" fillId="2" borderId="5" xfId="0" applyNumberFormat="1" applyFont="1" applyFill="1" applyBorder="1" applyAlignment="1" applyProtection="1"/>
    <xf numFmtId="0" fontId="14" fillId="0" borderId="13" xfId="0" applyFont="1" applyBorder="1" applyAlignment="1" applyProtection="1">
      <alignment horizontal="center" vertical="center" textRotation="90"/>
    </xf>
    <xf numFmtId="0" fontId="14" fillId="0" borderId="2" xfId="0" applyFont="1" applyBorder="1" applyAlignment="1" applyProtection="1">
      <alignment horizontal="center" vertical="center" textRotation="90"/>
    </xf>
    <xf numFmtId="0" fontId="14" fillId="0" borderId="2" xfId="0" applyFont="1" applyBorder="1" applyAlignment="1" applyProtection="1">
      <alignment horizontal="center" vertical="center" textRotation="90" wrapText="1"/>
    </xf>
    <xf numFmtId="0" fontId="14" fillId="0" borderId="2" xfId="0" applyFont="1" applyFill="1" applyBorder="1" applyAlignment="1" applyProtection="1">
      <alignment horizontal="center" vertical="center" textRotation="90" wrapText="1"/>
    </xf>
    <xf numFmtId="0" fontId="14" fillId="2" borderId="2" xfId="0" applyFont="1" applyFill="1" applyBorder="1" applyAlignment="1" applyProtection="1">
      <alignment horizontal="center" vertical="center" textRotation="90"/>
    </xf>
    <xf numFmtId="0" fontId="7" fillId="0" borderId="13" xfId="0" applyFont="1" applyBorder="1" applyAlignment="1" applyProtection="1">
      <alignment horizontal="center" vertical="center" textRotation="90" wrapText="1"/>
    </xf>
    <xf numFmtId="168" fontId="30" fillId="8" borderId="6" xfId="0" applyNumberFormat="1" applyFont="1" applyFill="1" applyBorder="1" applyAlignment="1">
      <alignment horizontal="center" vertical="center" wrapText="1"/>
    </xf>
    <xf numFmtId="168" fontId="30" fillId="8" borderId="16" xfId="0" applyNumberFormat="1" applyFont="1" applyFill="1" applyBorder="1" applyAlignment="1">
      <alignment horizontal="center" vertical="center" wrapText="1"/>
    </xf>
    <xf numFmtId="3" fontId="31" fillId="8" borderId="16" xfId="0" applyNumberFormat="1" applyFont="1" applyFill="1" applyBorder="1" applyAlignment="1">
      <alignment horizontal="center" vertical="center" wrapText="1"/>
    </xf>
    <xf numFmtId="0" fontId="30" fillId="8" borderId="16" xfId="0" applyFont="1" applyFill="1" applyBorder="1" applyAlignment="1">
      <alignment horizontal="center" vertical="center" wrapText="1"/>
    </xf>
    <xf numFmtId="0" fontId="0" fillId="0" borderId="8" xfId="0" applyBorder="1" applyAlignment="1" applyProtection="1">
      <alignment wrapText="1"/>
    </xf>
    <xf numFmtId="0" fontId="0" fillId="0" borderId="0" xfId="0" applyBorder="1" applyAlignment="1" applyProtection="1"/>
    <xf numFmtId="0" fontId="0" fillId="0" borderId="7" xfId="0" applyBorder="1" applyAlignment="1" applyProtection="1"/>
    <xf numFmtId="0" fontId="34" fillId="0" borderId="0" xfId="0" applyFont="1" applyFill="1" applyAlignment="1"/>
    <xf numFmtId="2" fontId="34" fillId="0" borderId="0" xfId="0" applyNumberFormat="1" applyFont="1" applyFill="1" applyAlignment="1"/>
    <xf numFmtId="0" fontId="34" fillId="6" borderId="0" xfId="0" applyFont="1" applyFill="1" applyAlignment="1"/>
    <xf numFmtId="0" fontId="20" fillId="0" borderId="0" xfId="0" applyFont="1" applyBorder="1" applyAlignment="1" applyProtection="1">
      <alignment wrapText="1"/>
    </xf>
    <xf numFmtId="0" fontId="20" fillId="0" borderId="7" xfId="0" applyFont="1" applyBorder="1" applyAlignment="1" applyProtection="1">
      <alignment wrapText="1"/>
    </xf>
    <xf numFmtId="0" fontId="0" fillId="7" borderId="2" xfId="0" applyFill="1" applyBorder="1" applyAlignment="1" applyProtection="1">
      <alignment horizontal="center"/>
    </xf>
    <xf numFmtId="0" fontId="0" fillId="0" borderId="9" xfId="0" applyBorder="1" applyAlignment="1"/>
    <xf numFmtId="0" fontId="12" fillId="0" borderId="16" xfId="0" applyFont="1" applyBorder="1" applyAlignment="1" applyProtection="1">
      <alignment horizontal="center"/>
    </xf>
    <xf numFmtId="0" fontId="12" fillId="0" borderId="2" xfId="0" applyFont="1" applyBorder="1" applyAlignment="1" applyProtection="1">
      <alignment horizontal="center"/>
    </xf>
    <xf numFmtId="0" fontId="12" fillId="0" borderId="1" xfId="0" applyFont="1" applyBorder="1" applyAlignment="1" applyProtection="1">
      <alignment horizontal="center"/>
    </xf>
    <xf numFmtId="0" fontId="12" fillId="0" borderId="3" xfId="0" applyFont="1" applyBorder="1" applyAlignment="1" applyProtection="1">
      <alignment horizontal="center"/>
    </xf>
    <xf numFmtId="167" fontId="11" fillId="5" borderId="2" xfId="0" applyNumberFormat="1" applyFont="1" applyFill="1" applyBorder="1" applyAlignment="1" applyProtection="1">
      <protection locked="0"/>
    </xf>
    <xf numFmtId="0" fontId="0" fillId="0" borderId="0" xfId="0" applyFill="1" applyBorder="1" applyAlignment="1"/>
    <xf numFmtId="2" fontId="0" fillId="0" borderId="0" xfId="0" applyNumberFormat="1" applyFill="1" applyBorder="1" applyAlignment="1"/>
    <xf numFmtId="0" fontId="0" fillId="6" borderId="0" xfId="0" applyFill="1" applyBorder="1" applyAlignment="1"/>
    <xf numFmtId="0" fontId="13" fillId="0" borderId="8" xfId="0" applyNumberFormat="1" applyFont="1" applyFill="1" applyBorder="1" applyAlignment="1" applyProtection="1">
      <alignment wrapText="1"/>
    </xf>
    <xf numFmtId="168" fontId="11" fillId="5" borderId="2" xfId="0" applyNumberFormat="1" applyFont="1" applyFill="1" applyBorder="1" applyAlignment="1" applyProtection="1">
      <alignment horizontal="center"/>
      <protection locked="0"/>
    </xf>
    <xf numFmtId="0" fontId="8" fillId="0" borderId="0" xfId="0" applyFont="1" applyBorder="1" applyAlignment="1">
      <alignment vertical="top"/>
    </xf>
    <xf numFmtId="0" fontId="8" fillId="0" borderId="4" xfId="0" applyFont="1" applyBorder="1" applyAlignment="1">
      <alignment vertical="top"/>
    </xf>
    <xf numFmtId="0" fontId="8" fillId="0" borderId="8" xfId="0" applyFont="1" applyFill="1" applyBorder="1" applyAlignment="1" applyProtection="1">
      <alignment vertical="top" wrapText="1"/>
    </xf>
    <xf numFmtId="0" fontId="8" fillId="0" borderId="9" xfId="0" applyFont="1" applyFill="1" applyBorder="1" applyAlignment="1" applyProtection="1">
      <alignment vertical="top" wrapText="1"/>
    </xf>
    <xf numFmtId="0" fontId="8" fillId="0" borderId="7" xfId="0" applyFont="1" applyBorder="1" applyAlignment="1">
      <alignment vertical="top"/>
    </xf>
    <xf numFmtId="0" fontId="8" fillId="0" borderId="6" xfId="0" applyFont="1" applyBorder="1" applyAlignment="1">
      <alignment vertical="top"/>
    </xf>
    <xf numFmtId="0" fontId="13" fillId="0" borderId="0" xfId="0" applyFont="1" applyFill="1" applyAlignment="1"/>
    <xf numFmtId="0" fontId="13" fillId="0" borderId="0" xfId="0" applyFont="1" applyFill="1" applyAlignment="1">
      <alignment wrapText="1"/>
    </xf>
    <xf numFmtId="0" fontId="35" fillId="0" borderId="0" xfId="0" applyFont="1" applyBorder="1" applyAlignment="1" applyProtection="1"/>
    <xf numFmtId="0" fontId="35" fillId="0" borderId="0" xfId="0" applyFont="1" applyBorder="1" applyAlignment="1" applyProtection="1">
      <alignment wrapText="1"/>
    </xf>
    <xf numFmtId="168" fontId="11" fillId="5" borderId="14" xfId="0" applyNumberFormat="1" applyFont="1" applyFill="1" applyBorder="1" applyAlignment="1" applyProtection="1">
      <alignment horizontal="center"/>
      <protection locked="0"/>
    </xf>
    <xf numFmtId="0" fontId="0" fillId="6" borderId="4" xfId="0" applyFill="1" applyBorder="1" applyAlignment="1"/>
    <xf numFmtId="0" fontId="7" fillId="0" borderId="0" xfId="0" applyFont="1" applyBorder="1" applyAlignment="1"/>
    <xf numFmtId="0" fontId="13" fillId="0" borderId="0" xfId="0" applyFont="1" applyBorder="1" applyAlignment="1" applyProtection="1"/>
    <xf numFmtId="0" fontId="13" fillId="0" borderId="4" xfId="0" applyFont="1" applyBorder="1" applyAlignment="1"/>
    <xf numFmtId="0" fontId="13" fillId="0" borderId="0" xfId="0" applyFont="1" applyFill="1" applyBorder="1" applyAlignment="1" applyProtection="1">
      <alignment horizontal="right"/>
    </xf>
    <xf numFmtId="0" fontId="24" fillId="0" borderId="0" xfId="12" applyFont="1" applyFill="1" applyBorder="1" applyAlignment="1" applyProtection="1">
      <alignment vertical="center" wrapText="1"/>
    </xf>
    <xf numFmtId="0" fontId="0" fillId="0" borderId="0" xfId="0" applyFill="1" applyBorder="1" applyAlignment="1" applyProtection="1">
      <alignment horizontal="center"/>
    </xf>
    <xf numFmtId="166" fontId="11" fillId="0" borderId="0" xfId="0" applyNumberFormat="1" applyFont="1" applyFill="1" applyBorder="1" applyAlignment="1" applyProtection="1">
      <protection locked="0"/>
    </xf>
    <xf numFmtId="164" fontId="7" fillId="0" borderId="0" xfId="0" applyNumberFormat="1" applyFont="1" applyBorder="1" applyAlignment="1" applyProtection="1"/>
    <xf numFmtId="0" fontId="7" fillId="0" borderId="0" xfId="0" applyFont="1" applyFill="1" applyBorder="1" applyAlignment="1" applyProtection="1"/>
    <xf numFmtId="0" fontId="8" fillId="0" borderId="0" xfId="0" applyFont="1" applyFill="1" applyBorder="1" applyAlignment="1" applyProtection="1">
      <alignment vertical="center" wrapText="1"/>
    </xf>
    <xf numFmtId="0" fontId="33" fillId="0" borderId="0" xfId="0" applyFont="1" applyBorder="1" applyAlignment="1"/>
    <xf numFmtId="0" fontId="7" fillId="0" borderId="0" xfId="0" applyFont="1" applyFill="1" applyBorder="1" applyAlignment="1"/>
    <xf numFmtId="0" fontId="8" fillId="0" borderId="0" xfId="0" applyFont="1" applyBorder="1" applyAlignment="1">
      <alignment vertical="center"/>
    </xf>
    <xf numFmtId="0" fontId="8" fillId="0" borderId="0" xfId="0" applyFont="1" applyFill="1" applyBorder="1" applyAlignment="1">
      <alignment vertical="top"/>
    </xf>
    <xf numFmtId="0" fontId="8" fillId="0" borderId="0" xfId="0" applyFont="1" applyFill="1" applyBorder="1" applyAlignment="1" applyProtection="1">
      <alignment vertical="top" wrapText="1"/>
    </xf>
    <xf numFmtId="0" fontId="0" fillId="0" borderId="0" xfId="0" applyFill="1" applyBorder="1" applyAlignment="1" applyProtection="1"/>
    <xf numFmtId="0" fontId="0" fillId="0" borderId="0" xfId="0" applyFill="1" applyBorder="1" applyAlignment="1" applyProtection="1">
      <alignment wrapText="1"/>
    </xf>
    <xf numFmtId="0" fontId="20" fillId="0" borderId="0" xfId="0" applyFont="1" applyFill="1" applyBorder="1" applyAlignment="1" applyProtection="1">
      <alignment wrapText="1"/>
    </xf>
    <xf numFmtId="0" fontId="32" fillId="0" borderId="0" xfId="0" applyFont="1" applyFill="1" applyBorder="1" applyAlignment="1" applyProtection="1"/>
    <xf numFmtId="0" fontId="35" fillId="0" borderId="0" xfId="0" applyFont="1" applyFill="1" applyBorder="1" applyAlignment="1">
      <alignment wrapText="1"/>
    </xf>
    <xf numFmtId="0" fontId="13" fillId="0" borderId="4" xfId="0" applyFont="1" applyBorder="1" applyAlignment="1" applyProtection="1">
      <alignment horizontal="right"/>
    </xf>
    <xf numFmtId="0" fontId="0" fillId="0" borderId="4" xfId="0" applyBorder="1" applyAlignment="1" applyProtection="1"/>
    <xf numFmtId="0" fontId="0" fillId="0" borderId="6" xfId="0" applyBorder="1" applyAlignment="1" applyProtection="1"/>
    <xf numFmtId="0" fontId="7" fillId="6" borderId="14" xfId="0" applyFont="1" applyFill="1" applyBorder="1" applyAlignment="1" applyProtection="1"/>
    <xf numFmtId="0" fontId="7" fillId="6" borderId="17" xfId="0" applyFont="1" applyFill="1" applyBorder="1" applyAlignment="1" applyProtection="1"/>
    <xf numFmtId="44" fontId="0" fillId="0" borderId="0" xfId="0" applyNumberFormat="1" applyFill="1" applyBorder="1" applyAlignment="1" applyProtection="1"/>
    <xf numFmtId="4" fontId="0" fillId="0" borderId="0" xfId="0" applyNumberFormat="1" applyFill="1" applyBorder="1" applyAlignment="1" applyProtection="1"/>
    <xf numFmtId="0" fontId="13" fillId="0" borderId="0" xfId="0" applyFont="1" applyFill="1" applyBorder="1" applyAlignment="1" applyProtection="1">
      <alignment vertical="center" wrapText="1"/>
    </xf>
    <xf numFmtId="0" fontId="10" fillId="0" borderId="0" xfId="0" applyFont="1" applyFill="1" applyBorder="1" applyAlignment="1" applyProtection="1">
      <alignment wrapText="1"/>
    </xf>
    <xf numFmtId="44" fontId="13" fillId="0" borderId="0" xfId="0" applyNumberFormat="1" applyFont="1" applyFill="1" applyBorder="1" applyAlignment="1" applyProtection="1"/>
    <xf numFmtId="0" fontId="7" fillId="0" borderId="0" xfId="0" applyFont="1" applyFill="1" applyBorder="1" applyAlignment="1" applyProtection="1">
      <alignment wrapText="1"/>
    </xf>
    <xf numFmtId="44" fontId="6" fillId="0" borderId="0" xfId="0" applyNumberFormat="1" applyFont="1" applyFill="1" applyBorder="1" applyAlignment="1" applyProtection="1"/>
    <xf numFmtId="0" fontId="10" fillId="0" borderId="0" xfId="0" applyFont="1" applyFill="1" applyBorder="1" applyAlignment="1" applyProtection="1"/>
    <xf numFmtId="0" fontId="32" fillId="0" borderId="0" xfId="0" applyFont="1" applyFill="1" applyBorder="1" applyAlignment="1" applyProtection="1">
      <alignment vertical="center"/>
    </xf>
    <xf numFmtId="0" fontId="7" fillId="6" borderId="2" xfId="0" applyFont="1" applyFill="1" applyBorder="1" applyAlignment="1" applyProtection="1"/>
    <xf numFmtId="44" fontId="0" fillId="0" borderId="0" xfId="2" applyFont="1" applyFill="1" applyBorder="1" applyAlignment="1" applyProtection="1"/>
    <xf numFmtId="0" fontId="7" fillId="0" borderId="13" xfId="0" applyFont="1" applyBorder="1" applyAlignment="1" applyProtection="1">
      <alignment vertical="center"/>
    </xf>
    <xf numFmtId="0" fontId="32" fillId="0" borderId="13" xfId="0" applyFont="1" applyFill="1" applyBorder="1" applyAlignment="1" applyProtection="1">
      <alignment vertical="center"/>
    </xf>
    <xf numFmtId="0" fontId="14" fillId="0" borderId="2" xfId="0" applyFont="1" applyFill="1" applyBorder="1" applyAlignment="1" applyProtection="1">
      <alignment horizontal="center" vertical="center" wrapText="1"/>
    </xf>
    <xf numFmtId="165" fontId="15" fillId="0" borderId="3" xfId="0" applyNumberFormat="1" applyFont="1" applyFill="1" applyBorder="1" applyAlignment="1" applyProtection="1">
      <alignment horizontal="center"/>
    </xf>
    <xf numFmtId="165" fontId="11" fillId="0" borderId="5" xfId="0" applyNumberFormat="1" applyFont="1" applyFill="1" applyBorder="1" applyAlignment="1" applyProtection="1"/>
    <xf numFmtId="0" fontId="0" fillId="0" borderId="0" xfId="0" applyFill="1"/>
    <xf numFmtId="0" fontId="19" fillId="0" borderId="0" xfId="0" applyFont="1" applyFill="1" applyAlignment="1">
      <alignment vertical="center"/>
    </xf>
    <xf numFmtId="168" fontId="29" fillId="0" borderId="2" xfId="19" applyNumberFormat="1" applyFont="1" applyBorder="1" applyAlignment="1">
      <alignment horizontal="center"/>
    </xf>
    <xf numFmtId="0" fontId="29" fillId="0" borderId="2" xfId="19" applyFont="1" applyBorder="1"/>
    <xf numFmtId="0" fontId="7" fillId="0" borderId="2" xfId="0" applyFont="1" applyBorder="1" applyAlignment="1" applyProtection="1">
      <alignment horizontal="center" vertical="center" wrapText="1"/>
    </xf>
    <xf numFmtId="0" fontId="16" fillId="0" borderId="0" xfId="0" applyFont="1" applyFill="1" applyBorder="1" applyAlignment="1" applyProtection="1">
      <alignment horizontal="left" vertical="center" wrapText="1"/>
    </xf>
    <xf numFmtId="0" fontId="24" fillId="0" borderId="0" xfId="12" applyFont="1" applyBorder="1" applyAlignment="1" applyProtection="1">
      <alignment vertical="center" wrapText="1"/>
      <protection locked="0"/>
    </xf>
    <xf numFmtId="0" fontId="12" fillId="0" borderId="0" xfId="0" applyFont="1" applyFill="1" applyBorder="1" applyAlignment="1" applyProtection="1">
      <alignment horizontal="left" vertical="center" wrapText="1"/>
    </xf>
    <xf numFmtId="168" fontId="29" fillId="0" borderId="2" xfId="66" applyNumberFormat="1" applyFont="1" applyBorder="1" applyAlignment="1">
      <alignment horizontal="center"/>
    </xf>
    <xf numFmtId="0" fontId="29" fillId="0" borderId="2" xfId="66" applyFont="1" applyBorder="1"/>
    <xf numFmtId="0" fontId="29" fillId="0" borderId="3" xfId="66" applyFont="1" applyBorder="1"/>
    <xf numFmtId="0" fontId="27" fillId="0" borderId="2" xfId="66" applyFont="1" applyFill="1" applyBorder="1" applyAlignment="1">
      <alignment vertical="top"/>
    </xf>
    <xf numFmtId="44" fontId="28" fillId="0" borderId="2" xfId="2" applyNumberFormat="1" applyFont="1" applyFill="1" applyBorder="1"/>
    <xf numFmtId="165" fontId="11" fillId="2" borderId="2" xfId="0" applyNumberFormat="1" applyFont="1" applyFill="1" applyBorder="1" applyAlignment="1" applyProtection="1"/>
    <xf numFmtId="44" fontId="28" fillId="0" borderId="14" xfId="106" applyNumberFormat="1" applyFont="1" applyFill="1" applyBorder="1"/>
    <xf numFmtId="3" fontId="28" fillId="0" borderId="2" xfId="72" applyNumberFormat="1" applyFont="1" applyFill="1" applyBorder="1"/>
    <xf numFmtId="44" fontId="28" fillId="0" borderId="2" xfId="106" applyNumberFormat="1" applyFont="1" applyFill="1" applyBorder="1"/>
    <xf numFmtId="0" fontId="27" fillId="0" borderId="2" xfId="106" applyFont="1" applyFill="1" applyBorder="1" applyAlignment="1">
      <alignment vertical="top"/>
    </xf>
    <xf numFmtId="0" fontId="29" fillId="0" borderId="2" xfId="72" applyFont="1" applyBorder="1"/>
    <xf numFmtId="44" fontId="29" fillId="0" borderId="2" xfId="106" applyNumberFormat="1" applyFont="1" applyBorder="1"/>
    <xf numFmtId="0" fontId="29" fillId="0" borderId="2" xfId="106" applyFont="1" applyBorder="1"/>
    <xf numFmtId="170" fontId="11" fillId="2" borderId="3" xfId="0" applyNumberFormat="1" applyFont="1" applyFill="1" applyBorder="1" applyAlignment="1" applyProtection="1">
      <alignment horizontal="right"/>
    </xf>
    <xf numFmtId="170" fontId="11" fillId="2" borderId="2" xfId="0" applyNumberFormat="1" applyFont="1" applyFill="1" applyBorder="1" applyAlignment="1" applyProtection="1">
      <alignment horizontal="right"/>
    </xf>
    <xf numFmtId="0" fontId="0" fillId="0" borderId="0" xfId="0" applyAlignment="1"/>
    <xf numFmtId="0" fontId="0" fillId="0" borderId="15" xfId="0" applyBorder="1" applyAlignment="1"/>
    <xf numFmtId="1" fontId="10" fillId="2" borderId="2" xfId="0" applyNumberFormat="1" applyFont="1" applyFill="1" applyBorder="1" applyAlignment="1" applyProtection="1"/>
    <xf numFmtId="1" fontId="15" fillId="2" borderId="2" xfId="0" applyNumberFormat="1" applyFont="1" applyFill="1" applyBorder="1" applyAlignment="1" applyProtection="1">
      <alignment horizontal="center"/>
    </xf>
    <xf numFmtId="0" fontId="10" fillId="2" borderId="2" xfId="0" applyFont="1" applyFill="1" applyBorder="1" applyAlignment="1" applyProtection="1"/>
    <xf numFmtId="0" fontId="10" fillId="7" borderId="2" xfId="0" applyFont="1" applyFill="1" applyBorder="1" applyAlignment="1" applyProtection="1"/>
    <xf numFmtId="0" fontId="11" fillId="5" borderId="2" xfId="0" applyFont="1" applyFill="1" applyBorder="1" applyAlignment="1" applyProtection="1">
      <alignment horizontal="center"/>
      <protection locked="0"/>
    </xf>
    <xf numFmtId="0" fontId="57" fillId="0" borderId="2" xfId="0" applyFont="1" applyBorder="1" applyProtection="1">
      <protection hidden="1"/>
    </xf>
    <xf numFmtId="165" fontId="0" fillId="7" borderId="2" xfId="0" applyNumberFormat="1" applyFill="1" applyBorder="1" applyProtection="1">
      <protection hidden="1"/>
    </xf>
    <xf numFmtId="1" fontId="0" fillId="7" borderId="2" xfId="0" applyNumberFormat="1" applyFill="1" applyBorder="1" applyProtection="1">
      <protection hidden="1"/>
    </xf>
    <xf numFmtId="0" fontId="0" fillId="7" borderId="2" xfId="0" applyFill="1" applyBorder="1" applyProtection="1">
      <protection hidden="1"/>
    </xf>
    <xf numFmtId="0" fontId="57" fillId="0" borderId="2" xfId="0" applyFont="1" applyFill="1" applyBorder="1" applyProtection="1">
      <protection hidden="1"/>
    </xf>
    <xf numFmtId="44" fontId="0" fillId="7" borderId="2" xfId="0" applyNumberFormat="1" applyFill="1" applyBorder="1" applyProtection="1">
      <protection hidden="1"/>
    </xf>
    <xf numFmtId="0" fontId="0" fillId="0" borderId="0" xfId="0" applyProtection="1">
      <protection hidden="1"/>
    </xf>
    <xf numFmtId="0" fontId="0" fillId="7" borderId="0" xfId="0" applyFill="1" applyProtection="1">
      <protection hidden="1"/>
    </xf>
    <xf numFmtId="0" fontId="0" fillId="0" borderId="0" xfId="0" applyAlignment="1"/>
    <xf numFmtId="0" fontId="59" fillId="0" borderId="2" xfId="19" applyFont="1" applyFill="1" applyBorder="1" applyAlignment="1">
      <alignment vertical="top"/>
    </xf>
    <xf numFmtId="0" fontId="59" fillId="0" borderId="2" xfId="106" applyFont="1" applyFill="1" applyBorder="1" applyAlignment="1">
      <alignment vertical="top"/>
    </xf>
    <xf numFmtId="44" fontId="60" fillId="0" borderId="2" xfId="106" applyNumberFormat="1" applyFont="1" applyFill="1" applyBorder="1"/>
    <xf numFmtId="44" fontId="60" fillId="0" borderId="2" xfId="2" applyNumberFormat="1" applyFont="1" applyFill="1" applyBorder="1"/>
    <xf numFmtId="3" fontId="60" fillId="0" borderId="2" xfId="72" applyNumberFormat="1" applyFont="1" applyFill="1" applyBorder="1"/>
    <xf numFmtId="44" fontId="60" fillId="0" borderId="14" xfId="106" applyNumberFormat="1" applyFont="1" applyFill="1" applyBorder="1"/>
    <xf numFmtId="0" fontId="59" fillId="0" borderId="2" xfId="66" applyFont="1" applyFill="1" applyBorder="1" applyAlignment="1">
      <alignment vertical="top"/>
    </xf>
    <xf numFmtId="168" fontId="61" fillId="0" borderId="13" xfId="0" applyNumberFormat="1" applyFont="1" applyFill="1" applyBorder="1" applyAlignment="1">
      <alignment vertical="top"/>
    </xf>
    <xf numFmtId="0" fontId="61" fillId="0" borderId="2" xfId="0" applyFont="1" applyFill="1" applyBorder="1" applyAlignment="1">
      <alignment vertical="top"/>
    </xf>
    <xf numFmtId="44" fontId="62" fillId="0" borderId="2" xfId="0" applyNumberFormat="1" applyFont="1" applyFill="1" applyBorder="1"/>
    <xf numFmtId="44" fontId="62" fillId="0" borderId="2" xfId="2" applyNumberFormat="1" applyFont="1" applyFill="1" applyBorder="1"/>
    <xf numFmtId="3" fontId="62" fillId="0" borderId="2" xfId="0" applyNumberFormat="1" applyFont="1" applyFill="1" applyBorder="1"/>
    <xf numFmtId="44" fontId="62" fillId="0" borderId="14" xfId="0" applyNumberFormat="1" applyFont="1" applyFill="1" applyBorder="1"/>
    <xf numFmtId="0" fontId="61" fillId="0" borderId="2" xfId="66" applyFont="1" applyFill="1" applyBorder="1" applyAlignment="1">
      <alignment vertical="top"/>
    </xf>
    <xf numFmtId="0" fontId="61" fillId="0" borderId="2" xfId="106" applyFont="1" applyFill="1" applyBorder="1" applyAlignment="1">
      <alignment vertical="top"/>
    </xf>
    <xf numFmtId="44" fontId="62" fillId="0" borderId="2" xfId="106" applyNumberFormat="1" applyFont="1" applyFill="1" applyBorder="1"/>
    <xf numFmtId="3" fontId="62" fillId="0" borderId="2" xfId="72" applyNumberFormat="1" applyFont="1" applyFill="1" applyBorder="1"/>
    <xf numFmtId="44" fontId="62" fillId="0" borderId="14" xfId="106" applyNumberFormat="1" applyFont="1" applyFill="1" applyBorder="1"/>
    <xf numFmtId="0" fontId="61" fillId="0" borderId="2" xfId="19" applyFont="1" applyFill="1" applyBorder="1" applyAlignment="1">
      <alignment vertical="top"/>
    </xf>
    <xf numFmtId="49" fontId="0" fillId="7" borderId="2" xfId="0" applyNumberFormat="1" applyFill="1" applyBorder="1" applyAlignment="1" applyProtection="1">
      <alignment horizontal="left" wrapText="1"/>
      <protection hidden="1"/>
    </xf>
    <xf numFmtId="0" fontId="11" fillId="5" borderId="2" xfId="0" applyNumberFormat="1" applyFont="1" applyFill="1" applyBorder="1" applyAlignment="1" applyProtection="1">
      <alignment horizontal="center"/>
      <protection locked="0"/>
    </xf>
    <xf numFmtId="4" fontId="11" fillId="8" borderId="2" xfId="0" applyNumberFormat="1" applyFont="1" applyFill="1" applyBorder="1" applyAlignment="1" applyProtection="1"/>
    <xf numFmtId="1" fontId="16" fillId="0" borderId="2" xfId="0" applyNumberFormat="1" applyFont="1" applyBorder="1" applyAlignment="1" applyProtection="1"/>
    <xf numFmtId="4" fontId="15" fillId="2" borderId="2" xfId="0" applyNumberFormat="1" applyFont="1" applyFill="1" applyBorder="1" applyAlignment="1" applyProtection="1"/>
    <xf numFmtId="171" fontId="15" fillId="2" borderId="2" xfId="0" applyNumberFormat="1" applyFont="1" applyFill="1" applyBorder="1" applyAlignment="1" applyProtection="1">
      <alignment horizontal="center"/>
    </xf>
    <xf numFmtId="165" fontId="15" fillId="2" borderId="2" xfId="0" applyNumberFormat="1" applyFont="1" applyFill="1" applyBorder="1" applyAlignment="1" applyProtection="1">
      <alignment horizontal="center"/>
    </xf>
    <xf numFmtId="0" fontId="0" fillId="0" borderId="0" xfId="0" applyAlignment="1"/>
    <xf numFmtId="0" fontId="11" fillId="5" borderId="2" xfId="0" applyFont="1" applyFill="1" applyBorder="1" applyAlignment="1" applyProtection="1">
      <alignment horizontal="center"/>
      <protection locked="0"/>
    </xf>
    <xf numFmtId="0" fontId="0" fillId="0" borderId="0" xfId="0" applyAlignment="1"/>
    <xf numFmtId="0" fontId="7" fillId="0" borderId="0" xfId="12" applyFont="1" applyBorder="1" applyAlignment="1" applyProtection="1">
      <alignment vertical="center" wrapText="1"/>
      <protection locked="0"/>
    </xf>
    <xf numFmtId="0" fontId="0" fillId="0" borderId="0" xfId="0" applyAlignment="1">
      <alignment vertical="center" wrapText="1"/>
    </xf>
    <xf numFmtId="0" fontId="0" fillId="7" borderId="14" xfId="0" applyFont="1" applyFill="1" applyBorder="1" applyAlignment="1" applyProtection="1">
      <alignment horizontal="left"/>
    </xf>
    <xf numFmtId="0" fontId="11" fillId="7" borderId="17" xfId="0" applyFont="1" applyFill="1" applyBorder="1" applyAlignment="1" applyProtection="1">
      <alignment horizontal="left"/>
    </xf>
    <xf numFmtId="0" fontId="11" fillId="7" borderId="13" xfId="0" applyFont="1" applyFill="1" applyBorder="1" applyAlignment="1" applyProtection="1">
      <alignment horizontal="left"/>
    </xf>
    <xf numFmtId="0" fontId="7" fillId="0" borderId="14" xfId="0" applyFont="1" applyBorder="1" applyAlignment="1" applyProtection="1"/>
    <xf numFmtId="0" fontId="13" fillId="0" borderId="17" xfId="0" applyFont="1" applyBorder="1" applyAlignment="1" applyProtection="1"/>
    <xf numFmtId="0" fontId="13" fillId="0" borderId="13" xfId="0" applyFont="1" applyBorder="1" applyAlignment="1" applyProtection="1"/>
    <xf numFmtId="0" fontId="7" fillId="0" borderId="17" xfId="0" applyFont="1" applyBorder="1" applyAlignment="1" applyProtection="1"/>
    <xf numFmtId="0" fontId="7" fillId="0" borderId="13" xfId="0" applyFont="1" applyBorder="1" applyAlignment="1" applyProtection="1"/>
    <xf numFmtId="0" fontId="7" fillId="0" borderId="0" xfId="0" applyFont="1" applyBorder="1" applyAlignment="1" applyProtection="1"/>
    <xf numFmtId="0" fontId="0" fillId="0" borderId="0" xfId="0" applyBorder="1" applyAlignment="1"/>
    <xf numFmtId="0" fontId="0" fillId="0" borderId="0" xfId="0" applyAlignment="1"/>
    <xf numFmtId="0" fontId="8" fillId="0" borderId="0" xfId="12" applyFont="1" applyBorder="1" applyAlignment="1" applyProtection="1">
      <alignment vertical="center" wrapText="1"/>
      <protection locked="0"/>
    </xf>
    <xf numFmtId="0" fontId="8" fillId="0" borderId="0" xfId="0" applyFont="1" applyAlignment="1">
      <alignment vertical="center" wrapText="1"/>
    </xf>
    <xf numFmtId="0" fontId="7" fillId="9" borderId="9" xfId="0" applyFont="1" applyFill="1" applyBorder="1" applyAlignment="1" applyProtection="1">
      <alignment horizontal="left"/>
    </xf>
    <xf numFmtId="0" fontId="7" fillId="9" borderId="4" xfId="0" applyFont="1" applyFill="1" applyBorder="1" applyAlignment="1" applyProtection="1">
      <alignment horizontal="left"/>
    </xf>
    <xf numFmtId="166" fontId="11" fillId="5" borderId="2" xfId="0" applyNumberFormat="1" applyFont="1" applyFill="1" applyBorder="1" applyAlignment="1" applyProtection="1">
      <alignment horizontal="center"/>
      <protection locked="0"/>
    </xf>
    <xf numFmtId="0" fontId="7" fillId="0" borderId="8" xfId="0" applyFont="1" applyBorder="1" applyAlignment="1" applyProtection="1"/>
    <xf numFmtId="0" fontId="13" fillId="0" borderId="0" xfId="0" applyFont="1" applyBorder="1" applyAlignment="1" applyProtection="1"/>
    <xf numFmtId="0" fontId="13" fillId="0" borderId="7" xfId="0" applyFont="1" applyBorder="1" applyAlignment="1" applyProtection="1"/>
    <xf numFmtId="0" fontId="12" fillId="0" borderId="0" xfId="0" applyFont="1" applyFill="1" applyBorder="1" applyAlignment="1" applyProtection="1">
      <alignment horizontal="left" vertical="center" wrapText="1"/>
      <protection locked="0"/>
    </xf>
    <xf numFmtId="0" fontId="0" fillId="0" borderId="0" xfId="0" applyAlignment="1">
      <alignment horizontal="left" vertical="center" wrapText="1"/>
    </xf>
    <xf numFmtId="0" fontId="39" fillId="0" borderId="0" xfId="0" applyFont="1" applyFill="1" applyBorder="1" applyAlignment="1" applyProtection="1">
      <alignment vertical="top" wrapText="1"/>
      <protection locked="0"/>
    </xf>
    <xf numFmtId="0" fontId="0" fillId="0" borderId="0" xfId="0" applyAlignment="1">
      <alignment vertical="top" wrapText="1"/>
    </xf>
    <xf numFmtId="0" fontId="32" fillId="3" borderId="14" xfId="0" applyFont="1" applyFill="1" applyBorder="1" applyAlignment="1" applyProtection="1">
      <alignment horizontal="left" wrapText="1"/>
    </xf>
    <xf numFmtId="0" fontId="32" fillId="3" borderId="17" xfId="0" applyFont="1" applyFill="1" applyBorder="1" applyAlignment="1" applyProtection="1">
      <alignment horizontal="left" wrapText="1"/>
    </xf>
    <xf numFmtId="0" fontId="32" fillId="3" borderId="13" xfId="0" applyFont="1" applyFill="1" applyBorder="1" applyAlignment="1" applyProtection="1">
      <alignment horizontal="left" wrapText="1"/>
    </xf>
    <xf numFmtId="0" fontId="33" fillId="0" borderId="10" xfId="0" applyFont="1" applyFill="1" applyBorder="1" applyAlignment="1" applyProtection="1">
      <alignment horizontal="left" wrapText="1"/>
    </xf>
    <xf numFmtId="0" fontId="33" fillId="0" borderId="11" xfId="0" applyFont="1" applyFill="1" applyBorder="1" applyAlignment="1" applyProtection="1">
      <alignment horizontal="left" wrapText="1"/>
    </xf>
    <xf numFmtId="0" fontId="33" fillId="0" borderId="12" xfId="0" applyFont="1" applyFill="1" applyBorder="1" applyAlignment="1" applyProtection="1">
      <alignment horizontal="left" wrapText="1"/>
    </xf>
    <xf numFmtId="0" fontId="7" fillId="0" borderId="8" xfId="0" applyFont="1" applyBorder="1" applyAlignment="1">
      <alignment horizontal="left"/>
    </xf>
    <xf numFmtId="0" fontId="7" fillId="0" borderId="0" xfId="0" applyFont="1" applyBorder="1" applyAlignment="1">
      <alignment horizontal="left"/>
    </xf>
    <xf numFmtId="0" fontId="7" fillId="0" borderId="7" xfId="0" applyFont="1" applyBorder="1" applyAlignment="1">
      <alignment horizontal="left"/>
    </xf>
    <xf numFmtId="0" fontId="6" fillId="0" borderId="9" xfId="0" applyFont="1" applyBorder="1" applyAlignment="1" applyProtection="1">
      <alignment horizontal="left" wrapText="1"/>
    </xf>
    <xf numFmtId="0" fontId="13" fillId="0" borderId="4" xfId="0" applyFont="1" applyBorder="1" applyAlignment="1" applyProtection="1">
      <alignment horizontal="left" wrapText="1"/>
    </xf>
    <xf numFmtId="0" fontId="13" fillId="0" borderId="6" xfId="0" applyFont="1" applyBorder="1" applyAlignment="1" applyProtection="1">
      <alignment horizontal="left" wrapText="1"/>
    </xf>
    <xf numFmtId="0" fontId="6" fillId="0" borderId="10" xfId="0" applyNumberFormat="1" applyFont="1" applyFill="1" applyBorder="1" applyAlignment="1" applyProtection="1">
      <alignment horizontal="left" wrapText="1"/>
    </xf>
    <xf numFmtId="0" fontId="13" fillId="0" borderId="11" xfId="0" applyNumberFormat="1" applyFont="1" applyFill="1" applyBorder="1" applyAlignment="1" applyProtection="1">
      <alignment horizontal="left" wrapText="1"/>
    </xf>
    <xf numFmtId="0" fontId="13" fillId="0" borderId="12" xfId="0" applyNumberFormat="1" applyFont="1" applyFill="1" applyBorder="1" applyAlignment="1" applyProtection="1">
      <alignment horizontal="left" wrapText="1"/>
    </xf>
    <xf numFmtId="0" fontId="32" fillId="3" borderId="2" xfId="0" applyFont="1" applyFill="1" applyBorder="1" applyAlignment="1" applyProtection="1">
      <alignment horizontal="left"/>
    </xf>
    <xf numFmtId="0" fontId="8" fillId="0" borderId="14" xfId="0" applyFont="1" applyFill="1" applyBorder="1" applyAlignment="1" applyProtection="1">
      <alignment horizontal="left" vertical="top" wrapText="1"/>
    </xf>
    <xf numFmtId="0" fontId="8" fillId="0" borderId="17" xfId="0" applyFont="1" applyFill="1" applyBorder="1" applyAlignment="1" applyProtection="1">
      <alignment horizontal="left" vertical="top" wrapText="1"/>
    </xf>
    <xf numFmtId="0" fontId="8" fillId="0" borderId="13" xfId="0" applyFont="1" applyFill="1" applyBorder="1" applyAlignment="1" applyProtection="1">
      <alignment horizontal="left" vertical="top" wrapText="1"/>
    </xf>
    <xf numFmtId="0" fontId="32" fillId="9" borderId="14" xfId="0" applyFont="1" applyFill="1" applyBorder="1" applyAlignment="1" applyProtection="1">
      <alignment horizontal="left"/>
    </xf>
    <xf numFmtId="0" fontId="32" fillId="9" borderId="17" xfId="0" applyFont="1" applyFill="1" applyBorder="1" applyAlignment="1" applyProtection="1">
      <alignment horizontal="left"/>
    </xf>
    <xf numFmtId="0" fontId="32" fillId="9" borderId="13" xfId="0" applyFont="1" applyFill="1" applyBorder="1" applyAlignment="1" applyProtection="1">
      <alignment horizontal="left"/>
    </xf>
    <xf numFmtId="0" fontId="7" fillId="0" borderId="14" xfId="0" applyFont="1" applyFill="1" applyBorder="1" applyAlignment="1" applyProtection="1">
      <alignment horizontal="left" wrapText="1"/>
    </xf>
    <xf numFmtId="0" fontId="7" fillId="0" borderId="17" xfId="0" applyFont="1" applyFill="1" applyBorder="1" applyAlignment="1" applyProtection="1">
      <alignment horizontal="left" wrapText="1"/>
    </xf>
    <xf numFmtId="0" fontId="7" fillId="0" borderId="13" xfId="0" applyFont="1" applyFill="1" applyBorder="1" applyAlignment="1" applyProtection="1">
      <alignment horizontal="left" wrapText="1"/>
    </xf>
    <xf numFmtId="0" fontId="14" fillId="0" borderId="14" xfId="0" applyFont="1" applyFill="1" applyBorder="1" applyAlignment="1" applyProtection="1">
      <alignment horizontal="left" vertical="center" wrapText="1"/>
    </xf>
    <xf numFmtId="0" fontId="14" fillId="0" borderId="17" xfId="0" applyFont="1" applyFill="1" applyBorder="1" applyAlignment="1" applyProtection="1">
      <alignment horizontal="left" vertical="center" wrapText="1"/>
    </xf>
    <xf numFmtId="0" fontId="14" fillId="0" borderId="13" xfId="0" applyFont="1" applyFill="1" applyBorder="1" applyAlignment="1" applyProtection="1">
      <alignment horizontal="left" vertical="center" wrapText="1"/>
    </xf>
    <xf numFmtId="0" fontId="8" fillId="0" borderId="14" xfId="0" applyFont="1" applyFill="1" applyBorder="1" applyAlignment="1" applyProtection="1">
      <alignment horizontal="left" vertical="center" wrapText="1"/>
    </xf>
    <xf numFmtId="0" fontId="8" fillId="0" borderId="17" xfId="0" applyFont="1" applyFill="1" applyBorder="1" applyAlignment="1" applyProtection="1">
      <alignment horizontal="left" vertical="center" wrapText="1"/>
    </xf>
    <xf numFmtId="0" fontId="8" fillId="0" borderId="13" xfId="0" applyFont="1" applyFill="1" applyBorder="1" applyAlignment="1" applyProtection="1">
      <alignment horizontal="left" vertical="center" wrapText="1"/>
    </xf>
    <xf numFmtId="0" fontId="12" fillId="0" borderId="0" xfId="0" applyFont="1" applyFill="1" applyBorder="1" applyAlignment="1" applyProtection="1">
      <alignment vertical="top" wrapText="1"/>
      <protection locked="0"/>
    </xf>
    <xf numFmtId="0" fontId="0" fillId="0" borderId="0" xfId="0" applyAlignment="1" applyProtection="1">
      <alignment vertical="top" wrapText="1"/>
      <protection locked="0"/>
    </xf>
    <xf numFmtId="167" fontId="0" fillId="5" borderId="2" xfId="0" applyNumberFormat="1" applyFill="1" applyBorder="1" applyAlignment="1" applyProtection="1">
      <alignment horizontal="center"/>
      <protection locked="0"/>
    </xf>
    <xf numFmtId="0" fontId="13" fillId="0" borderId="8" xfId="0" applyFont="1" applyBorder="1" applyAlignment="1">
      <alignment horizontal="right"/>
    </xf>
    <xf numFmtId="0" fontId="13" fillId="0" borderId="0" xfId="0" applyFont="1" applyBorder="1" applyAlignment="1">
      <alignment horizontal="right"/>
    </xf>
    <xf numFmtId="0" fontId="13" fillId="0" borderId="7" xfId="0" applyFont="1" applyBorder="1" applyAlignment="1">
      <alignment horizontal="right"/>
    </xf>
    <xf numFmtId="0" fontId="20" fillId="0" borderId="0" xfId="0" applyFont="1" applyBorder="1" applyAlignment="1" applyProtection="1">
      <alignment horizontal="left" wrapText="1"/>
    </xf>
    <xf numFmtId="0" fontId="20" fillId="0" borderId="7" xfId="0" applyFont="1" applyBorder="1" applyAlignment="1" applyProtection="1">
      <alignment horizontal="left" wrapText="1"/>
    </xf>
    <xf numFmtId="0" fontId="8" fillId="0" borderId="10" xfId="0" applyFont="1" applyFill="1" applyBorder="1" applyAlignment="1" applyProtection="1">
      <alignment horizontal="left" vertical="top" wrapText="1"/>
    </xf>
    <xf numFmtId="0" fontId="8" fillId="0" borderId="11" xfId="0" applyFont="1" applyFill="1" applyBorder="1" applyAlignment="1" applyProtection="1">
      <alignment horizontal="left" vertical="top" wrapText="1"/>
    </xf>
    <xf numFmtId="0" fontId="8" fillId="0" borderId="12" xfId="0" applyFont="1" applyFill="1" applyBorder="1" applyAlignment="1" applyProtection="1">
      <alignment horizontal="left" vertical="top" wrapText="1"/>
    </xf>
    <xf numFmtId="0" fontId="6" fillId="0" borderId="0" xfId="0" applyFont="1" applyBorder="1" applyAlignment="1" applyProtection="1">
      <alignment horizontal="right"/>
    </xf>
    <xf numFmtId="0" fontId="0" fillId="0" borderId="0" xfId="0" applyBorder="1" applyAlignment="1" applyProtection="1">
      <alignment horizontal="right"/>
    </xf>
    <xf numFmtId="44" fontId="0" fillId="2" borderId="14" xfId="0" applyNumberFormat="1" applyFill="1" applyBorder="1" applyAlignment="1" applyProtection="1">
      <alignment horizontal="right"/>
    </xf>
    <xf numFmtId="44" fontId="0" fillId="2" borderId="17" xfId="0" applyNumberFormat="1" applyFill="1" applyBorder="1" applyAlignment="1" applyProtection="1">
      <alignment horizontal="right"/>
    </xf>
    <xf numFmtId="44" fontId="0" fillId="2" borderId="13" xfId="0" applyNumberFormat="1" applyFill="1" applyBorder="1" applyAlignment="1" applyProtection="1">
      <alignment horizontal="right"/>
    </xf>
    <xf numFmtId="0" fontId="13" fillId="0" borderId="0" xfId="0" applyFont="1" applyFill="1" applyBorder="1" applyAlignment="1" applyProtection="1">
      <alignment horizontal="right"/>
    </xf>
    <xf numFmtId="0" fontId="0" fillId="0" borderId="0" xfId="0" applyFill="1" applyBorder="1" applyAlignment="1" applyProtection="1"/>
    <xf numFmtId="0" fontId="6" fillId="5" borderId="14" xfId="0" applyFont="1" applyFill="1" applyBorder="1" applyAlignment="1" applyProtection="1">
      <alignment horizontal="center"/>
      <protection locked="0"/>
    </xf>
    <xf numFmtId="0" fontId="0" fillId="5" borderId="17" xfId="0" applyFill="1" applyBorder="1" applyAlignment="1" applyProtection="1">
      <alignment horizontal="center"/>
      <protection locked="0"/>
    </xf>
    <xf numFmtId="0" fontId="0" fillId="5" borderId="13" xfId="0" applyFill="1" applyBorder="1" applyAlignment="1" applyProtection="1">
      <alignment horizontal="center"/>
      <protection locked="0"/>
    </xf>
    <xf numFmtId="0" fontId="13" fillId="0" borderId="8" xfId="0" applyFont="1" applyFill="1" applyBorder="1" applyAlignment="1" applyProtection="1">
      <alignment horizontal="right"/>
    </xf>
    <xf numFmtId="0" fontId="17" fillId="5" borderId="14" xfId="0" applyFont="1" applyFill="1" applyBorder="1" applyAlignment="1" applyProtection="1">
      <alignment horizontal="center" wrapText="1"/>
      <protection locked="0"/>
    </xf>
    <xf numFmtId="0" fontId="17" fillId="5" borderId="17" xfId="0" applyFont="1" applyFill="1" applyBorder="1" applyAlignment="1" applyProtection="1">
      <alignment horizontal="center" wrapText="1"/>
      <protection locked="0"/>
    </xf>
    <xf numFmtId="0" fontId="17" fillId="5" borderId="13" xfId="0" applyFont="1" applyFill="1" applyBorder="1" applyAlignment="1" applyProtection="1">
      <alignment horizontal="center" wrapText="1"/>
      <protection locked="0"/>
    </xf>
    <xf numFmtId="164" fontId="7" fillId="0" borderId="3" xfId="0" applyNumberFormat="1" applyFont="1" applyBorder="1" applyAlignment="1" applyProtection="1">
      <alignment horizontal="center"/>
    </xf>
    <xf numFmtId="0" fontId="7" fillId="0" borderId="14" xfId="0" applyFont="1" applyFill="1" applyBorder="1" applyAlignment="1" applyProtection="1">
      <alignment horizontal="center"/>
    </xf>
    <xf numFmtId="0" fontId="7" fillId="0" borderId="17" xfId="0" applyFont="1" applyFill="1" applyBorder="1" applyAlignment="1" applyProtection="1">
      <alignment horizontal="center"/>
    </xf>
    <xf numFmtId="0" fontId="7" fillId="0" borderId="13" xfId="0" applyFont="1" applyFill="1" applyBorder="1" applyAlignment="1" applyProtection="1">
      <alignment horizontal="center"/>
    </xf>
    <xf numFmtId="0" fontId="7" fillId="0" borderId="3" xfId="0" applyFont="1" applyBorder="1" applyAlignment="1" applyProtection="1"/>
    <xf numFmtId="0" fontId="11" fillId="5" borderId="14" xfId="0" applyFont="1" applyFill="1" applyBorder="1" applyAlignment="1" applyProtection="1">
      <alignment horizontal="center"/>
      <protection locked="0"/>
    </xf>
    <xf numFmtId="0" fontId="11" fillId="5" borderId="17" xfId="0" applyFont="1" applyFill="1" applyBorder="1" applyAlignment="1" applyProtection="1">
      <alignment horizontal="center"/>
      <protection locked="0"/>
    </xf>
    <xf numFmtId="0" fontId="11" fillId="5" borderId="13" xfId="0" applyFont="1" applyFill="1" applyBorder="1" applyAlignment="1" applyProtection="1">
      <alignment horizontal="center"/>
      <protection locked="0"/>
    </xf>
    <xf numFmtId="0" fontId="11" fillId="5" borderId="10" xfId="5" applyFont="1" applyFill="1" applyBorder="1" applyAlignment="1" applyProtection="1">
      <alignment horizontal="center"/>
      <protection locked="0"/>
    </xf>
    <xf numFmtId="0" fontId="11" fillId="5" borderId="11" xfId="5" applyFont="1" applyFill="1" applyBorder="1" applyAlignment="1" applyProtection="1">
      <alignment horizontal="center"/>
      <protection locked="0"/>
    </xf>
    <xf numFmtId="0" fontId="11" fillId="5" borderId="12" xfId="5" applyFont="1" applyFill="1" applyBorder="1" applyAlignment="1" applyProtection="1">
      <alignment horizontal="center"/>
      <protection locked="0"/>
    </xf>
    <xf numFmtId="44" fontId="0" fillId="2" borderId="2" xfId="0" applyNumberFormat="1" applyFill="1" applyBorder="1" applyAlignment="1" applyProtection="1">
      <alignment horizontal="center"/>
    </xf>
    <xf numFmtId="44" fontId="0" fillId="5" borderId="2" xfId="2" applyFont="1" applyFill="1" applyBorder="1" applyAlignment="1" applyProtection="1">
      <alignment horizontal="left"/>
      <protection locked="0"/>
    </xf>
    <xf numFmtId="0" fontId="7" fillId="6" borderId="2" xfId="0" applyFont="1" applyFill="1" applyBorder="1" applyAlignment="1" applyProtection="1">
      <alignment horizontal="left" wrapText="1"/>
    </xf>
    <xf numFmtId="44" fontId="13" fillId="2" borderId="2" xfId="0" applyNumberFormat="1" applyFont="1" applyFill="1" applyBorder="1" applyAlignment="1" applyProtection="1">
      <alignment horizontal="center"/>
    </xf>
    <xf numFmtId="0" fontId="13" fillId="0" borderId="14" xfId="0" applyFont="1" applyFill="1" applyBorder="1" applyAlignment="1" applyProtection="1">
      <alignment horizontal="left"/>
    </xf>
    <xf numFmtId="0" fontId="13" fillId="0" borderId="17" xfId="0" applyFont="1" applyFill="1" applyBorder="1" applyAlignment="1" applyProtection="1">
      <alignment horizontal="left"/>
    </xf>
    <xf numFmtId="0" fontId="13" fillId="0" borderId="13" xfId="0" applyFont="1" applyFill="1" applyBorder="1" applyAlignment="1" applyProtection="1">
      <alignment horizontal="left"/>
    </xf>
    <xf numFmtId="0" fontId="7" fillId="0" borderId="14" xfId="0" applyFont="1" applyBorder="1" applyAlignment="1" applyProtection="1">
      <alignment horizontal="left" vertical="center"/>
    </xf>
    <xf numFmtId="0" fontId="7" fillId="0" borderId="17" xfId="0" applyFont="1" applyBorder="1" applyAlignment="1" applyProtection="1">
      <alignment horizontal="left" vertical="center"/>
    </xf>
    <xf numFmtId="0" fontId="7" fillId="0" borderId="13" xfId="0" applyFont="1" applyBorder="1" applyAlignment="1" applyProtection="1">
      <alignment horizontal="left" vertical="center"/>
    </xf>
    <xf numFmtId="0" fontId="0" fillId="0" borderId="9" xfId="0" applyBorder="1" applyAlignment="1" applyProtection="1">
      <alignment horizontal="left"/>
    </xf>
    <xf numFmtId="0" fontId="0" fillId="0" borderId="4" xfId="0" applyBorder="1" applyAlignment="1" applyProtection="1">
      <alignment horizontal="left"/>
    </xf>
    <xf numFmtId="0" fontId="0" fillId="0" borderId="6" xfId="0" applyBorder="1" applyAlignment="1" applyProtection="1">
      <alignment horizontal="left"/>
    </xf>
    <xf numFmtId="44" fontId="0" fillId="5" borderId="2" xfId="0" applyNumberFormat="1" applyFill="1" applyBorder="1" applyAlignment="1" applyProtection="1">
      <alignment horizontal="left"/>
      <protection locked="0"/>
    </xf>
    <xf numFmtId="0" fontId="0" fillId="5" borderId="14" xfId="0" applyFill="1" applyBorder="1" applyAlignment="1" applyProtection="1">
      <alignment horizontal="left"/>
      <protection locked="0"/>
    </xf>
    <xf numFmtId="0" fontId="0" fillId="5" borderId="17" xfId="0" applyFill="1" applyBorder="1" applyAlignment="1" applyProtection="1">
      <alignment horizontal="left"/>
      <protection locked="0"/>
    </xf>
    <xf numFmtId="0" fontId="0" fillId="5" borderId="13" xfId="0" applyFill="1" applyBorder="1" applyAlignment="1" applyProtection="1">
      <alignment horizontal="left"/>
      <protection locked="0"/>
    </xf>
    <xf numFmtId="44" fontId="6" fillId="2" borderId="2" xfId="0" applyNumberFormat="1" applyFont="1" applyFill="1" applyBorder="1" applyAlignment="1" applyProtection="1">
      <alignment horizontal="center"/>
    </xf>
    <xf numFmtId="0" fontId="0" fillId="0" borderId="14" xfId="0" applyBorder="1" applyAlignment="1" applyProtection="1">
      <alignment horizontal="left"/>
    </xf>
    <xf numFmtId="0" fontId="0" fillId="0" borderId="17" xfId="0" applyBorder="1" applyAlignment="1" applyProtection="1">
      <alignment horizontal="left"/>
    </xf>
    <xf numFmtId="0" fontId="0" fillId="0" borderId="13" xfId="0" applyBorder="1" applyAlignment="1" applyProtection="1">
      <alignment horizontal="left"/>
    </xf>
    <xf numFmtId="0" fontId="13" fillId="0" borderId="2" xfId="0" applyFont="1" applyBorder="1" applyAlignment="1" applyProtection="1">
      <alignment horizontal="left"/>
    </xf>
    <xf numFmtId="0" fontId="6" fillId="0" borderId="14" xfId="0" applyFont="1" applyFill="1" applyBorder="1" applyAlignment="1" applyProtection="1">
      <alignment horizontal="left"/>
    </xf>
    <xf numFmtId="0" fontId="0" fillId="0" borderId="14" xfId="0" applyFill="1" applyBorder="1" applyAlignment="1" applyProtection="1">
      <alignment horizontal="left"/>
    </xf>
    <xf numFmtId="0" fontId="0" fillId="0" borderId="17" xfId="0" applyFill="1" applyBorder="1" applyAlignment="1" applyProtection="1">
      <alignment horizontal="left"/>
    </xf>
    <xf numFmtId="0" fontId="0" fillId="0" borderId="13" xfId="0" applyFill="1" applyBorder="1" applyAlignment="1" applyProtection="1">
      <alignment horizontal="left"/>
    </xf>
    <xf numFmtId="0" fontId="0" fillId="0" borderId="2" xfId="0" applyBorder="1" applyAlignment="1" applyProtection="1">
      <alignment horizontal="left" wrapText="1"/>
    </xf>
    <xf numFmtId="44" fontId="0" fillId="7" borderId="2" xfId="0" applyNumberFormat="1" applyFill="1" applyBorder="1" applyAlignment="1" applyProtection="1">
      <alignment horizontal="center"/>
    </xf>
    <xf numFmtId="3" fontId="0" fillId="7" borderId="2" xfId="0" applyNumberFormat="1" applyFill="1" applyBorder="1" applyAlignment="1" applyProtection="1">
      <alignment horizontal="right"/>
    </xf>
    <xf numFmtId="3" fontId="0" fillId="2" borderId="2" xfId="0" applyNumberFormat="1" applyFill="1" applyBorder="1" applyAlignment="1" applyProtection="1">
      <alignment horizontal="right"/>
    </xf>
    <xf numFmtId="0" fontId="7" fillId="0" borderId="14" xfId="0" applyFont="1" applyFill="1" applyBorder="1" applyAlignment="1" applyProtection="1">
      <alignment horizontal="left"/>
    </xf>
    <xf numFmtId="0" fontId="7" fillId="0" borderId="17" xfId="0" applyFont="1" applyFill="1" applyBorder="1" applyAlignment="1" applyProtection="1">
      <alignment horizontal="left"/>
    </xf>
    <xf numFmtId="0" fontId="7" fillId="0" borderId="13" xfId="0" applyFont="1" applyFill="1" applyBorder="1" applyAlignment="1" applyProtection="1">
      <alignment horizontal="left"/>
    </xf>
    <xf numFmtId="0" fontId="10" fillId="0" borderId="2" xfId="0" applyFont="1" applyBorder="1" applyAlignment="1" applyProtection="1">
      <alignment horizontal="left" wrapText="1"/>
    </xf>
    <xf numFmtId="0" fontId="10" fillId="0" borderId="2" xfId="0" applyFont="1" applyBorder="1" applyAlignment="1" applyProtection="1">
      <alignment horizontal="left"/>
    </xf>
    <xf numFmtId="0" fontId="0" fillId="0" borderId="9" xfId="0" applyFill="1" applyBorder="1" applyAlignment="1" applyProtection="1">
      <alignment horizontal="left"/>
    </xf>
    <xf numFmtId="0" fontId="0" fillId="0" borderId="4" xfId="0" applyFill="1" applyBorder="1" applyAlignment="1" applyProtection="1">
      <alignment horizontal="left"/>
    </xf>
    <xf numFmtId="0" fontId="0" fillId="0" borderId="6" xfId="0" applyFill="1" applyBorder="1" applyAlignment="1" applyProtection="1">
      <alignment horizontal="left"/>
    </xf>
    <xf numFmtId="0" fontId="7" fillId="0" borderId="14" xfId="0" applyFont="1" applyBorder="1" applyAlignment="1" applyProtection="1">
      <alignment horizontal="left"/>
    </xf>
    <xf numFmtId="0" fontId="7" fillId="0" borderId="17" xfId="0" applyFont="1" applyBorder="1" applyAlignment="1" applyProtection="1">
      <alignment horizontal="left"/>
    </xf>
    <xf numFmtId="0" fontId="7" fillId="0" borderId="13" xfId="0" applyFont="1" applyBorder="1" applyAlignment="1" applyProtection="1">
      <alignment horizontal="left"/>
    </xf>
    <xf numFmtId="0" fontId="6" fillId="0" borderId="17" xfId="0" applyFont="1" applyFill="1" applyBorder="1" applyAlignment="1" applyProtection="1">
      <alignment horizontal="left"/>
    </xf>
    <xf numFmtId="0" fontId="6" fillId="0" borderId="13" xfId="0" applyFont="1" applyFill="1" applyBorder="1" applyAlignment="1" applyProtection="1">
      <alignment horizontal="left"/>
    </xf>
    <xf numFmtId="0" fontId="32" fillId="9" borderId="2" xfId="0" applyFont="1" applyFill="1" applyBorder="1" applyAlignment="1" applyProtection="1">
      <alignment horizontal="left" vertical="center"/>
    </xf>
    <xf numFmtId="0" fontId="6" fillId="0" borderId="14" xfId="0" applyFont="1" applyBorder="1" applyAlignment="1" applyProtection="1">
      <alignment horizontal="left"/>
    </xf>
    <xf numFmtId="0" fontId="6" fillId="0" borderId="17" xfId="0" applyFont="1" applyBorder="1" applyAlignment="1" applyProtection="1">
      <alignment horizontal="left"/>
    </xf>
    <xf numFmtId="0" fontId="6" fillId="0" borderId="13" xfId="0" applyFont="1" applyBorder="1" applyAlignment="1" applyProtection="1">
      <alignment horizontal="left"/>
    </xf>
    <xf numFmtId="44" fontId="6" fillId="5" borderId="14" xfId="0" applyNumberFormat="1" applyFont="1" applyFill="1" applyBorder="1" applyAlignment="1" applyProtection="1">
      <alignment horizontal="center"/>
      <protection locked="0"/>
    </xf>
    <xf numFmtId="44" fontId="0" fillId="5" borderId="17" xfId="0" applyNumberFormat="1" applyFill="1" applyBorder="1" applyAlignment="1" applyProtection="1">
      <alignment horizontal="center"/>
      <protection locked="0"/>
    </xf>
    <xf numFmtId="44" fontId="0" fillId="5" borderId="13" xfId="0" applyNumberFormat="1" applyFill="1" applyBorder="1" applyAlignment="1" applyProtection="1">
      <alignment horizontal="center"/>
      <protection locked="0"/>
    </xf>
    <xf numFmtId="0" fontId="6" fillId="0" borderId="2" xfId="0" applyFont="1" applyBorder="1" applyAlignment="1" applyProtection="1">
      <alignment horizontal="left" vertical="center" wrapText="1"/>
    </xf>
    <xf numFmtId="44" fontId="0" fillId="2" borderId="14" xfId="0" applyNumberFormat="1" applyFill="1" applyBorder="1" applyAlignment="1" applyProtection="1">
      <alignment horizontal="left"/>
    </xf>
    <xf numFmtId="44" fontId="0" fillId="2" borderId="13" xfId="0" applyNumberFormat="1" applyFill="1" applyBorder="1" applyAlignment="1" applyProtection="1">
      <alignment horizontal="left"/>
    </xf>
    <xf numFmtId="0" fontId="13" fillId="0" borderId="14" xfId="0" applyFont="1" applyBorder="1" applyAlignment="1" applyProtection="1">
      <alignment horizontal="left"/>
    </xf>
    <xf numFmtId="0" fontId="13" fillId="0" borderId="17" xfId="0" applyFont="1" applyBorder="1" applyAlignment="1" applyProtection="1">
      <alignment horizontal="left"/>
    </xf>
    <xf numFmtId="0" fontId="13" fillId="0" borderId="13" xfId="0" applyFont="1" applyBorder="1" applyAlignment="1" applyProtection="1">
      <alignment horizontal="left"/>
    </xf>
    <xf numFmtId="0" fontId="0" fillId="0" borderId="2" xfId="0" applyBorder="1" applyAlignment="1" applyProtection="1">
      <alignment horizontal="left"/>
    </xf>
    <xf numFmtId="4" fontId="0" fillId="7" borderId="2" xfId="0" applyNumberFormat="1" applyFill="1" applyBorder="1" applyAlignment="1" applyProtection="1">
      <alignment horizontal="right"/>
    </xf>
    <xf numFmtId="0" fontId="32" fillId="4" borderId="2" xfId="0" applyFont="1" applyFill="1" applyBorder="1" applyAlignment="1" applyProtection="1">
      <alignment horizontal="left"/>
    </xf>
    <xf numFmtId="0" fontId="13" fillId="0" borderId="10" xfId="0" applyFont="1" applyFill="1" applyBorder="1" applyAlignment="1" applyProtection="1">
      <alignment horizontal="left"/>
    </xf>
    <xf numFmtId="0" fontId="13" fillId="0" borderId="11" xfId="0" applyFont="1" applyFill="1" applyBorder="1" applyAlignment="1" applyProtection="1">
      <alignment horizontal="left"/>
    </xf>
    <xf numFmtId="0" fontId="13" fillId="0" borderId="12" xfId="0" applyFont="1" applyFill="1" applyBorder="1" applyAlignment="1" applyProtection="1">
      <alignment horizontal="left"/>
    </xf>
    <xf numFmtId="0" fontId="13" fillId="0" borderId="8" xfId="0" applyFont="1" applyFill="1" applyBorder="1" applyAlignment="1" applyProtection="1">
      <alignment horizontal="left"/>
    </xf>
    <xf numFmtId="0" fontId="13" fillId="0" borderId="0" xfId="0" applyFont="1" applyFill="1" applyBorder="1" applyAlignment="1" applyProtection="1">
      <alignment horizontal="left"/>
    </xf>
    <xf numFmtId="0" fontId="13" fillId="0" borderId="7" xfId="0" applyFont="1" applyFill="1" applyBorder="1" applyAlignment="1" applyProtection="1">
      <alignment horizontal="left"/>
    </xf>
    <xf numFmtId="0" fontId="13" fillId="0" borderId="9" xfId="0" applyFont="1" applyFill="1" applyBorder="1" applyAlignment="1" applyProtection="1">
      <alignment horizontal="left"/>
    </xf>
    <xf numFmtId="0" fontId="13" fillId="0" borderId="4" xfId="0" applyFont="1" applyFill="1" applyBorder="1" applyAlignment="1" applyProtection="1">
      <alignment horizontal="left"/>
    </xf>
    <xf numFmtId="0" fontId="13" fillId="0" borderId="6" xfId="0" applyFont="1" applyFill="1" applyBorder="1" applyAlignment="1" applyProtection="1">
      <alignment horizontal="left"/>
    </xf>
    <xf numFmtId="170" fontId="0" fillId="2" borderId="2" xfId="0" applyNumberFormat="1" applyFill="1" applyBorder="1" applyAlignment="1" applyProtection="1">
      <alignment horizontal="right"/>
    </xf>
    <xf numFmtId="0" fontId="11" fillId="5" borderId="2" xfId="0" applyFont="1" applyFill="1" applyBorder="1" applyAlignment="1" applyProtection="1">
      <alignment horizontal="center"/>
      <protection locked="0"/>
    </xf>
    <xf numFmtId="0" fontId="32" fillId="9" borderId="14" xfId="0" applyFont="1" applyFill="1" applyBorder="1" applyAlignment="1" applyProtection="1">
      <alignment horizontal="left" vertical="center"/>
    </xf>
    <xf numFmtId="0" fontId="32" fillId="9" borderId="17" xfId="0" applyFont="1" applyFill="1" applyBorder="1" applyAlignment="1" applyProtection="1">
      <alignment horizontal="left" vertical="center"/>
    </xf>
    <xf numFmtId="0" fontId="14" fillId="0" borderId="14" xfId="0" applyFont="1" applyBorder="1" applyAlignment="1" applyProtection="1">
      <alignment horizontal="center" vertical="center" textRotation="90"/>
    </xf>
    <xf numFmtId="0" fontId="14" fillId="0" borderId="13" xfId="0" applyFont="1" applyBorder="1" applyAlignment="1" applyProtection="1">
      <alignment horizontal="center" vertical="center" textRotation="90"/>
    </xf>
    <xf numFmtId="0" fontId="7" fillId="0" borderId="14" xfId="0" applyFont="1" applyBorder="1" applyAlignment="1" applyProtection="1">
      <alignment horizontal="center" vertical="center" wrapText="1"/>
    </xf>
    <xf numFmtId="0" fontId="7" fillId="0" borderId="17" xfId="0" applyFont="1" applyBorder="1" applyAlignment="1" applyProtection="1">
      <alignment horizontal="center" vertical="center" wrapText="1"/>
    </xf>
    <xf numFmtId="0" fontId="7" fillId="0" borderId="13" xfId="0" applyFont="1" applyBorder="1" applyAlignment="1" applyProtection="1">
      <alignment horizontal="center" vertical="center" wrapText="1"/>
    </xf>
    <xf numFmtId="0" fontId="7" fillId="0" borderId="14" xfId="0" applyFont="1" applyBorder="1" applyAlignment="1" applyProtection="1">
      <alignment horizontal="center" vertical="center"/>
    </xf>
    <xf numFmtId="0" fontId="7" fillId="0" borderId="17" xfId="0" applyFont="1" applyBorder="1" applyAlignment="1" applyProtection="1">
      <alignment horizontal="center" vertical="center"/>
    </xf>
    <xf numFmtId="2" fontId="8" fillId="0" borderId="0" xfId="0" applyNumberFormat="1" applyFont="1" applyFill="1" applyAlignment="1">
      <alignment horizontal="center" textRotation="90"/>
    </xf>
    <xf numFmtId="0" fontId="8" fillId="0" borderId="0" xfId="0" applyFont="1" applyAlignment="1">
      <alignment horizontal="center" textRotation="90"/>
    </xf>
    <xf numFmtId="0" fontId="19" fillId="0" borderId="0" xfId="0" applyFont="1" applyAlignment="1">
      <alignment horizontal="center" vertical="center"/>
    </xf>
    <xf numFmtId="0" fontId="58" fillId="6" borderId="0" xfId="0" applyFont="1" applyFill="1" applyAlignment="1" applyProtection="1">
      <alignment horizontal="center"/>
      <protection hidden="1"/>
    </xf>
  </cellXfs>
  <cellStyles count="172">
    <cellStyle name="20% - Accent1" xfId="39" builtinId="30" customBuiltin="1"/>
    <cellStyle name="20% - Accent1 2" xfId="77" xr:uid="{00000000-0005-0000-0000-000001000000}"/>
    <cellStyle name="20% - Accent1 2 2" xfId="147" xr:uid="{00000000-0005-0000-0000-000002000000}"/>
    <cellStyle name="20% - Accent1 3" xfId="107" xr:uid="{00000000-0005-0000-0000-000003000000}"/>
    <cellStyle name="20% - Accent2" xfId="43" builtinId="34" customBuiltin="1"/>
    <cellStyle name="20% - Accent2 2" xfId="78" xr:uid="{00000000-0005-0000-0000-000005000000}"/>
    <cellStyle name="20% - Accent2 2 2" xfId="148" xr:uid="{00000000-0005-0000-0000-000006000000}"/>
    <cellStyle name="20% - Accent2 3" xfId="108" xr:uid="{00000000-0005-0000-0000-000007000000}"/>
    <cellStyle name="20% - Accent3" xfId="47" builtinId="38" customBuiltin="1"/>
    <cellStyle name="20% - Accent3 2" xfId="79" xr:uid="{00000000-0005-0000-0000-000009000000}"/>
    <cellStyle name="20% - Accent3 2 2" xfId="149" xr:uid="{00000000-0005-0000-0000-00000A000000}"/>
    <cellStyle name="20% - Accent3 3" xfId="109" xr:uid="{00000000-0005-0000-0000-00000B000000}"/>
    <cellStyle name="20% - Accent4" xfId="51" builtinId="42" customBuiltin="1"/>
    <cellStyle name="20% - Accent4 2" xfId="80" xr:uid="{00000000-0005-0000-0000-00000D000000}"/>
    <cellStyle name="20% - Accent4 2 2" xfId="150" xr:uid="{00000000-0005-0000-0000-00000E000000}"/>
    <cellStyle name="20% - Accent4 3" xfId="110" xr:uid="{00000000-0005-0000-0000-00000F000000}"/>
    <cellStyle name="20% - Accent5" xfId="55" builtinId="46" customBuiltin="1"/>
    <cellStyle name="20% - Accent5 2" xfId="81" xr:uid="{00000000-0005-0000-0000-000011000000}"/>
    <cellStyle name="20% - Accent5 2 2" xfId="151" xr:uid="{00000000-0005-0000-0000-000012000000}"/>
    <cellStyle name="20% - Accent5 3" xfId="111" xr:uid="{00000000-0005-0000-0000-000013000000}"/>
    <cellStyle name="20% - Accent6" xfId="59" builtinId="50" customBuiltin="1"/>
    <cellStyle name="20% - Accent6 2" xfId="82" xr:uid="{00000000-0005-0000-0000-000015000000}"/>
    <cellStyle name="20% - Accent6 2 2" xfId="152" xr:uid="{00000000-0005-0000-0000-000016000000}"/>
    <cellStyle name="20% - Accent6 3" xfId="112" xr:uid="{00000000-0005-0000-0000-000017000000}"/>
    <cellStyle name="40% - Accent1" xfId="40" builtinId="31" customBuiltin="1"/>
    <cellStyle name="40% - Accent1 2" xfId="83" xr:uid="{00000000-0005-0000-0000-000019000000}"/>
    <cellStyle name="40% - Accent1 2 2" xfId="153" xr:uid="{00000000-0005-0000-0000-00001A000000}"/>
    <cellStyle name="40% - Accent1 3" xfId="113" xr:uid="{00000000-0005-0000-0000-00001B000000}"/>
    <cellStyle name="40% - Accent2" xfId="44" builtinId="35" customBuiltin="1"/>
    <cellStyle name="40% - Accent2 2" xfId="84" xr:uid="{00000000-0005-0000-0000-00001D000000}"/>
    <cellStyle name="40% - Accent2 2 2" xfId="154" xr:uid="{00000000-0005-0000-0000-00001E000000}"/>
    <cellStyle name="40% - Accent2 3" xfId="114" xr:uid="{00000000-0005-0000-0000-00001F000000}"/>
    <cellStyle name="40% - Accent3" xfId="48" builtinId="39" customBuiltin="1"/>
    <cellStyle name="40% - Accent3 2" xfId="85" xr:uid="{00000000-0005-0000-0000-000021000000}"/>
    <cellStyle name="40% - Accent3 2 2" xfId="155" xr:uid="{00000000-0005-0000-0000-000022000000}"/>
    <cellStyle name="40% - Accent3 3" xfId="115" xr:uid="{00000000-0005-0000-0000-000023000000}"/>
    <cellStyle name="40% - Accent4" xfId="52" builtinId="43" customBuiltin="1"/>
    <cellStyle name="40% - Accent4 2" xfId="86" xr:uid="{00000000-0005-0000-0000-000025000000}"/>
    <cellStyle name="40% - Accent4 2 2" xfId="156" xr:uid="{00000000-0005-0000-0000-000026000000}"/>
    <cellStyle name="40% - Accent4 3" xfId="116" xr:uid="{00000000-0005-0000-0000-000027000000}"/>
    <cellStyle name="40% - Accent5" xfId="56" builtinId="47" customBuiltin="1"/>
    <cellStyle name="40% - Accent5 2" xfId="87" xr:uid="{00000000-0005-0000-0000-000029000000}"/>
    <cellStyle name="40% - Accent5 2 2" xfId="157" xr:uid="{00000000-0005-0000-0000-00002A000000}"/>
    <cellStyle name="40% - Accent5 3" xfId="117" xr:uid="{00000000-0005-0000-0000-00002B000000}"/>
    <cellStyle name="40% - Accent6" xfId="60" builtinId="51" customBuiltin="1"/>
    <cellStyle name="40% - Accent6 2" xfId="88" xr:uid="{00000000-0005-0000-0000-00002D000000}"/>
    <cellStyle name="40% - Accent6 2 2" xfId="158" xr:uid="{00000000-0005-0000-0000-00002E000000}"/>
    <cellStyle name="40% - Accent6 3" xfId="118" xr:uid="{00000000-0005-0000-0000-00002F000000}"/>
    <cellStyle name="60% - Accent1" xfId="41" builtinId="32" customBuiltin="1"/>
    <cellStyle name="60% - Accent2" xfId="45" builtinId="36" customBuiltin="1"/>
    <cellStyle name="60% - Accent3" xfId="49" builtinId="40" customBuiltin="1"/>
    <cellStyle name="60% - Accent4" xfId="53" builtinId="44" customBuiltin="1"/>
    <cellStyle name="60% - Accent5" xfId="57" builtinId="48" customBuiltin="1"/>
    <cellStyle name="60% - Accent6" xfId="61" builtinId="52" customBuiltin="1"/>
    <cellStyle name="Accent1" xfId="38" builtinId="29" customBuiltin="1"/>
    <cellStyle name="Accent2" xfId="42" builtinId="33" customBuiltin="1"/>
    <cellStyle name="Accent3" xfId="46" builtinId="37" customBuiltin="1"/>
    <cellStyle name="Accent4" xfId="50" builtinId="41" customBuiltin="1"/>
    <cellStyle name="Accent5" xfId="54" builtinId="45" customBuiltin="1"/>
    <cellStyle name="Accent6" xfId="58" builtinId="49" customBuiltin="1"/>
    <cellStyle name="Bad" xfId="28" builtinId="27" customBuiltin="1"/>
    <cellStyle name="Calculation" xfId="32" builtinId="22" customBuiltin="1"/>
    <cellStyle name="Check Cell" xfId="34" builtinId="23" customBuiltin="1"/>
    <cellStyle name="Comma 2" xfId="1" xr:uid="{00000000-0005-0000-0000-00003F000000}"/>
    <cellStyle name="Comma 2 2" xfId="15" xr:uid="{00000000-0005-0000-0000-000040000000}"/>
    <cellStyle name="Comma 2 2 2" xfId="96" xr:uid="{00000000-0005-0000-0000-000041000000}"/>
    <cellStyle name="Comma 2 2 2 2" xfId="163" xr:uid="{00000000-0005-0000-0000-000042000000}"/>
    <cellStyle name="Comma 2 2 3" xfId="136" xr:uid="{00000000-0005-0000-0000-000043000000}"/>
    <cellStyle name="Comma 2 3" xfId="64" xr:uid="{00000000-0005-0000-0000-000044000000}"/>
    <cellStyle name="Comma 2 3 2" xfId="101" xr:uid="{00000000-0005-0000-0000-000045000000}"/>
    <cellStyle name="Comma 2 3 2 2" xfId="167" xr:uid="{00000000-0005-0000-0000-000046000000}"/>
    <cellStyle name="Comma 2 3 3" xfId="141" xr:uid="{00000000-0005-0000-0000-000047000000}"/>
    <cellStyle name="Comma 2 4" xfId="90" xr:uid="{00000000-0005-0000-0000-000048000000}"/>
    <cellStyle name="Comma 2 4 2" xfId="159" xr:uid="{00000000-0005-0000-0000-000049000000}"/>
    <cellStyle name="Comma 2 5" xfId="119" xr:uid="{00000000-0005-0000-0000-00004A000000}"/>
    <cellStyle name="Currency" xfId="2" builtinId="4"/>
    <cellStyle name="Currency 2" xfId="3" xr:uid="{00000000-0005-0000-0000-00004C000000}"/>
    <cellStyle name="Currency 2 2" xfId="17" xr:uid="{00000000-0005-0000-0000-00004D000000}"/>
    <cellStyle name="Currency 2 2 2" xfId="97" xr:uid="{00000000-0005-0000-0000-00004E000000}"/>
    <cellStyle name="Currency 2 2 2 2" xfId="164" xr:uid="{00000000-0005-0000-0000-00004F000000}"/>
    <cellStyle name="Currency 2 2 3" xfId="137" xr:uid="{00000000-0005-0000-0000-000050000000}"/>
    <cellStyle name="Currency 2 3" xfId="65" xr:uid="{00000000-0005-0000-0000-000051000000}"/>
    <cellStyle name="Currency 2 3 2" xfId="102" xr:uid="{00000000-0005-0000-0000-000052000000}"/>
    <cellStyle name="Currency 2 3 2 2" xfId="168" xr:uid="{00000000-0005-0000-0000-000053000000}"/>
    <cellStyle name="Currency 2 3 3" xfId="142" xr:uid="{00000000-0005-0000-0000-000054000000}"/>
    <cellStyle name="Currency 2 4" xfId="92" xr:uid="{00000000-0005-0000-0000-000055000000}"/>
    <cellStyle name="Currency 2 4 2" xfId="160" xr:uid="{00000000-0005-0000-0000-000056000000}"/>
    <cellStyle name="Currency 2 5" xfId="120" xr:uid="{00000000-0005-0000-0000-000057000000}"/>
    <cellStyle name="Currency 3" xfId="4" xr:uid="{00000000-0005-0000-0000-000058000000}"/>
    <cellStyle name="Currency 3 2" xfId="18" xr:uid="{00000000-0005-0000-0000-000059000000}"/>
    <cellStyle name="Currency 4" xfId="16" xr:uid="{00000000-0005-0000-0000-00005A000000}"/>
    <cellStyle name="Currency 5" xfId="91" xr:uid="{00000000-0005-0000-0000-00005B000000}"/>
    <cellStyle name="Currency 6" xfId="130" xr:uid="{00000000-0005-0000-0000-00005C000000}"/>
    <cellStyle name="Explanatory Text" xfId="36" builtinId="53" customBuiltin="1"/>
    <cellStyle name="Good" xfId="27" builtinId="26" customBuiltin="1"/>
    <cellStyle name="Heading 1" xfId="24" builtinId="16" customBuiltin="1"/>
    <cellStyle name="Heading 2" xfId="25" builtinId="17" customBuiltin="1"/>
    <cellStyle name="Heading 3" xfId="26" builtinId="18" customBuiltin="1"/>
    <cellStyle name="Heading 4" xfId="12" builtinId="19" customBuiltin="1"/>
    <cellStyle name="Hyperlink" xfId="5" builtinId="8"/>
    <cellStyle name="Input" xfId="30" builtinId="20" customBuiltin="1"/>
    <cellStyle name="Linked Cell" xfId="33" builtinId="24" customBuiltin="1"/>
    <cellStyle name="Neutral" xfId="29" builtinId="28" customBuiltin="1"/>
    <cellStyle name="Normal" xfId="0" builtinId="0"/>
    <cellStyle name="Normal 10" xfId="76" xr:uid="{00000000-0005-0000-0000-000068000000}"/>
    <cellStyle name="Normal 10 2" xfId="146" xr:uid="{00000000-0005-0000-0000-000069000000}"/>
    <cellStyle name="Normal 11" xfId="106" xr:uid="{00000000-0005-0000-0000-00006A000000}"/>
    <cellStyle name="Normal 2" xfId="6" xr:uid="{00000000-0005-0000-0000-00006B000000}"/>
    <cellStyle name="Normal 2 2" xfId="7" xr:uid="{00000000-0005-0000-0000-00006C000000}"/>
    <cellStyle name="Normal 2 2 2" xfId="20" xr:uid="{00000000-0005-0000-0000-00006D000000}"/>
    <cellStyle name="Normal 2 2 2 2" xfId="72" xr:uid="{00000000-0005-0000-0000-00006E000000}"/>
    <cellStyle name="Normal 2 2 3" xfId="132" xr:uid="{00000000-0005-0000-0000-00006F000000}"/>
    <cellStyle name="Normal 2 3" xfId="8" xr:uid="{00000000-0005-0000-0000-000070000000}"/>
    <cellStyle name="Normal 2 3 2" xfId="71" xr:uid="{00000000-0005-0000-0000-000071000000}"/>
    <cellStyle name="Normal 2 3 3" xfId="133" xr:uid="{00000000-0005-0000-0000-000072000000}"/>
    <cellStyle name="Normal 2 4" xfId="19" xr:uid="{00000000-0005-0000-0000-000073000000}"/>
    <cellStyle name="Normal 2 4 2" xfId="67" xr:uid="{00000000-0005-0000-0000-000074000000}"/>
    <cellStyle name="Normal 2 4 3" xfId="98" xr:uid="{00000000-0005-0000-0000-000075000000}"/>
    <cellStyle name="Normal 2 4 3 2" xfId="165" xr:uid="{00000000-0005-0000-0000-000076000000}"/>
    <cellStyle name="Normal 2 4 4" xfId="138" xr:uid="{00000000-0005-0000-0000-000077000000}"/>
    <cellStyle name="Normal 2 4 5" xfId="121" xr:uid="{00000000-0005-0000-0000-000078000000}"/>
    <cellStyle name="Normal 2 5" xfId="70" xr:uid="{00000000-0005-0000-0000-000079000000}"/>
    <cellStyle name="Normal 2 6" xfId="66" xr:uid="{00000000-0005-0000-0000-00007A000000}"/>
    <cellStyle name="Normal 2 6 2" xfId="103" xr:uid="{00000000-0005-0000-0000-00007B000000}"/>
    <cellStyle name="Normal 2 6 2 2" xfId="169" xr:uid="{00000000-0005-0000-0000-00007C000000}"/>
    <cellStyle name="Normal 2 6 3" xfId="143" xr:uid="{00000000-0005-0000-0000-00007D000000}"/>
    <cellStyle name="Normal 2 7" xfId="93" xr:uid="{00000000-0005-0000-0000-00007E000000}"/>
    <cellStyle name="Normal 2 7 2" xfId="161" xr:uid="{00000000-0005-0000-0000-00007F000000}"/>
    <cellStyle name="Normal 2 8" xfId="131" xr:uid="{00000000-0005-0000-0000-000080000000}"/>
    <cellStyle name="Normal 3" xfId="9" xr:uid="{00000000-0005-0000-0000-000081000000}"/>
    <cellStyle name="Normal 3 2" xfId="10" xr:uid="{00000000-0005-0000-0000-000082000000}"/>
    <cellStyle name="Normal 3 2 2" xfId="74" xr:uid="{00000000-0005-0000-0000-000083000000}"/>
    <cellStyle name="Normal 3 2 3" xfId="69" xr:uid="{00000000-0005-0000-0000-000084000000}"/>
    <cellStyle name="Normal 3 3" xfId="21" xr:uid="{00000000-0005-0000-0000-000085000000}"/>
    <cellStyle name="Normal 3 4" xfId="73" xr:uid="{00000000-0005-0000-0000-000086000000}"/>
    <cellStyle name="Normal 3 4 2" xfId="122" xr:uid="{00000000-0005-0000-0000-000087000000}"/>
    <cellStyle name="Normal 4" xfId="11" xr:uid="{00000000-0005-0000-0000-000088000000}"/>
    <cellStyle name="Normal 4 2" xfId="22" xr:uid="{00000000-0005-0000-0000-000089000000}"/>
    <cellStyle name="Normal 4 3" xfId="123" xr:uid="{00000000-0005-0000-0000-00008A000000}"/>
    <cellStyle name="Normal 4 4" xfId="124" xr:uid="{00000000-0005-0000-0000-00008B000000}"/>
    <cellStyle name="Normal 4 4 2" xfId="125" xr:uid="{00000000-0005-0000-0000-00008C000000}"/>
    <cellStyle name="Normal 5" xfId="14" xr:uid="{00000000-0005-0000-0000-00008D000000}"/>
    <cellStyle name="Normal 5 2" xfId="63" xr:uid="{00000000-0005-0000-0000-00008E000000}"/>
    <cellStyle name="Normal 5 2 2" xfId="100" xr:uid="{00000000-0005-0000-0000-00008F000000}"/>
    <cellStyle name="Normal 5 2 3" xfId="140" xr:uid="{00000000-0005-0000-0000-000090000000}"/>
    <cellStyle name="Normal 5 2 4" xfId="127" xr:uid="{00000000-0005-0000-0000-000091000000}"/>
    <cellStyle name="Normal 5 3" xfId="95" xr:uid="{00000000-0005-0000-0000-000092000000}"/>
    <cellStyle name="Normal 5 4" xfId="135" xr:uid="{00000000-0005-0000-0000-000093000000}"/>
    <cellStyle name="Normal 5 5" xfId="126" xr:uid="{00000000-0005-0000-0000-000094000000}"/>
    <cellStyle name="Normal 6" xfId="13" xr:uid="{00000000-0005-0000-0000-000095000000}"/>
    <cellStyle name="Normal 6 2" xfId="94" xr:uid="{00000000-0005-0000-0000-000096000000}"/>
    <cellStyle name="Normal 6 2 2" xfId="162" xr:uid="{00000000-0005-0000-0000-000097000000}"/>
    <cellStyle name="Normal 6 3" xfId="134" xr:uid="{00000000-0005-0000-0000-000098000000}"/>
    <cellStyle name="Normal 6 4" xfId="128" xr:uid="{00000000-0005-0000-0000-000099000000}"/>
    <cellStyle name="Normal 7" xfId="62" xr:uid="{00000000-0005-0000-0000-00009A000000}"/>
    <cellStyle name="Normal 7 2" xfId="99" xr:uid="{00000000-0005-0000-0000-00009B000000}"/>
    <cellStyle name="Normal 7 2 2" xfId="166" xr:uid="{00000000-0005-0000-0000-00009C000000}"/>
    <cellStyle name="Normal 7 3" xfId="139" xr:uid="{00000000-0005-0000-0000-00009D000000}"/>
    <cellStyle name="Normal 8" xfId="75" xr:uid="{00000000-0005-0000-0000-00009E000000}"/>
    <cellStyle name="Normal 8 2" xfId="105" xr:uid="{00000000-0005-0000-0000-00009F000000}"/>
    <cellStyle name="Normal 8 2 2" xfId="171" xr:uid="{00000000-0005-0000-0000-0000A0000000}"/>
    <cellStyle name="Normal 8 3" xfId="145" xr:uid="{00000000-0005-0000-0000-0000A1000000}"/>
    <cellStyle name="Normal 9" xfId="89" xr:uid="{00000000-0005-0000-0000-0000A2000000}"/>
    <cellStyle name="Note 2" xfId="68" xr:uid="{00000000-0005-0000-0000-0000A3000000}"/>
    <cellStyle name="Note 2 2" xfId="104" xr:uid="{00000000-0005-0000-0000-0000A4000000}"/>
    <cellStyle name="Note 2 2 2" xfId="170" xr:uid="{00000000-0005-0000-0000-0000A5000000}"/>
    <cellStyle name="Note 2 3" xfId="144" xr:uid="{00000000-0005-0000-0000-0000A6000000}"/>
    <cellStyle name="Note 3" xfId="129" xr:uid="{00000000-0005-0000-0000-0000A7000000}"/>
    <cellStyle name="Output" xfId="31" builtinId="21" customBuiltin="1"/>
    <cellStyle name="Title" xfId="23" builtinId="15" customBuiltin="1"/>
    <cellStyle name="Total" xfId="37" builtinId="25" customBuiltin="1"/>
    <cellStyle name="Warning Text" xfId="35" builtinId="11" customBuiltin="1"/>
  </cellStyles>
  <dxfs count="15">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9"/>
        <color auto="1"/>
        <name val="Calibri"/>
        <scheme val="minor"/>
      </font>
      <numFmt numFmtId="3" formatCode="#,##0"/>
      <fill>
        <patternFill patternType="none">
          <fgColor indexed="64"/>
          <bgColor indexed="65"/>
        </patternFill>
      </fil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Calibri"/>
        <scheme val="minor"/>
      </font>
      <numFmt numFmtId="34" formatCode="_(&quot;$&quot;* #,##0.00_);_(&quot;$&quot;* \(#,##0.00\);_(&quot;$&quot;* &quot;-&quot;??_);_(@_)"/>
      <fill>
        <patternFill patternType="none">
          <fgColor indexed="64"/>
          <bgColor indexed="65"/>
        </patternFill>
      </fill>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indexed="8"/>
        <name val="Calibri"/>
        <scheme val="minor"/>
      </font>
      <fill>
        <patternFill patternType="none">
          <fgColor indexed="64"/>
          <bgColor indexed="65"/>
        </patternFill>
      </fill>
      <alignment horizontal="general" vertical="top" textRotation="0" wrapText="0" relative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indexed="8"/>
        <name val="Calibri"/>
        <scheme val="minor"/>
      </font>
      <fill>
        <patternFill patternType="none">
          <fgColor indexed="64"/>
          <bgColor indexed="65"/>
        </patternFill>
      </fill>
      <alignment horizontal="general" vertical="top" textRotation="0" wrapText="0" relative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indexed="8"/>
        <name val="Calibri"/>
        <scheme val="minor"/>
      </font>
      <numFmt numFmtId="168" formatCode="000\-000"/>
      <fill>
        <patternFill patternType="none">
          <fgColor indexed="64"/>
          <bgColor indexed="65"/>
        </patternFill>
      </fill>
      <alignment horizontal="general" vertical="top" textRotation="0" wrapText="0" relativeIndent="0" justifyLastLine="0" shrinkToFit="0" readingOrder="0"/>
      <border diagonalUp="0" diagonalDown="0">
        <left/>
        <right style="thin">
          <color indexed="64"/>
        </right>
        <top style="thin">
          <color indexed="64"/>
        </top>
        <bottom style="thin">
          <color indexed="64"/>
        </bottom>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Calibri"/>
        <scheme val="minor"/>
      </font>
      <fill>
        <patternFill patternType="none">
          <fgColor indexed="64"/>
          <bgColor indexed="65"/>
        </patternFill>
      </fill>
    </dxf>
    <dxf>
      <alignment horizontal="center" vertical="center" textRotation="0" wrapText="1"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4</xdr:col>
      <xdr:colOff>249465</xdr:colOff>
      <xdr:row>4</xdr:row>
      <xdr:rowOff>234345</xdr:rowOff>
    </xdr:to>
    <xdr:pic>
      <xdr:nvPicPr>
        <xdr:cNvPr id="1367" name="Picture 1" descr="\\ed-dese-file\common\GRAPHICS\ST_SEAL.TIF">
          <a:extLst>
            <a:ext uri="{FF2B5EF4-FFF2-40B4-BE49-F238E27FC236}">
              <a16:creationId xmlns:a16="http://schemas.microsoft.com/office/drawing/2014/main" id="{00000000-0008-0000-0000-00005705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81429" y="105833"/>
          <a:ext cx="619881" cy="627441"/>
        </a:xfrm>
        <a:prstGeom prst="rect">
          <a:avLst/>
        </a:prstGeom>
        <a:noFill/>
        <a:ln w="9525">
          <a:noFill/>
          <a:miter lim="800000"/>
          <a:headEnd/>
          <a:tailEnd/>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J570" totalsRowShown="0" headerRowDxfId="14" dataDxfId="13" headerRowBorderDxfId="11" tableBorderDxfId="12" totalsRowBorderDxfId="10">
  <autoFilter ref="A3:J570" xr:uid="{00000000-0009-0000-0100-000001000000}"/>
  <tableColumns count="10">
    <tableColumn id="1" xr3:uid="{00000000-0010-0000-0000-000001000000}" name="Co-Dist Code" dataDxfId="9"/>
    <tableColumn id="2" xr3:uid="{00000000-0010-0000-0000-000002000000}" name="Name" dataDxfId="8"/>
    <tableColumn id="3" xr3:uid="{00000000-0010-0000-0000-000003000000}" name="Actual Calendar days " dataDxfId="7"/>
    <tableColumn id="4" xr3:uid="{00000000-0010-0000-0000-000004000000}" name="Basic State Aid Revenue per ADA" dataDxfId="6"/>
    <tableColumn id="5" xr3:uid="{00000000-0010-0000-0000-000005000000}" name="Annualized Transportation Amount" dataDxfId="5"/>
    <tableColumn id="6" xr3:uid="{00000000-0010-0000-0000-000006000000}" name="Grand Total ADT (Line 8 of BU110)" dataDxfId="4"/>
    <tableColumn id="7" xr3:uid="{00000000-0010-0000-0000-000007000000}" name="Part B _x000a_Entitlement " dataDxfId="3" dataCellStyle="Currency"/>
    <tableColumn id="8" xr3:uid="{00000000-0010-0000-0000-000008000000}" name="Dec. 1 Child Count" dataDxfId="2"/>
    <tableColumn id="9" xr3:uid="{00000000-0010-0000-0000-000009000000}" name="Current Expenditure per ADA" dataDxfId="1"/>
    <tableColumn id="11" xr3:uid="{00000000-0010-0000-0000-00000B000000}" name="LTE" dataDxfId="0"/>
  </tableColumns>
  <tableStyleInfo name="TableStyleMedium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S252"/>
  <sheetViews>
    <sheetView showGridLines="0" showRowColHeaders="0" tabSelected="1" showRuler="0" zoomScaleNormal="100" zoomScaleSheetLayoutView="100" workbookViewId="0">
      <selection activeCell="G8" sqref="G8:O8"/>
    </sheetView>
  </sheetViews>
  <sheetFormatPr defaultColWidth="0" defaultRowHeight="12.75" zeroHeight="1" x14ac:dyDescent="0.2"/>
  <cols>
    <col min="1" max="1" width="2.7109375" style="3" customWidth="1"/>
    <col min="2" max="2" width="0.140625" style="1" customWidth="1"/>
    <col min="3" max="4" width="2.7109375" style="1" customWidth="1"/>
    <col min="5" max="5" width="4.5703125" style="1" customWidth="1"/>
    <col min="6" max="6" width="1.7109375" style="1" customWidth="1"/>
    <col min="7" max="7" width="11.85546875" style="1" customWidth="1"/>
    <col min="8" max="8" width="8" style="1" customWidth="1"/>
    <col min="9" max="9" width="5.7109375" style="1" customWidth="1"/>
    <col min="10" max="10" width="1.85546875" style="1" customWidth="1"/>
    <col min="11" max="11" width="3.7109375" style="1" customWidth="1"/>
    <col min="12" max="12" width="1.85546875" style="1" customWidth="1"/>
    <col min="13" max="13" width="8.140625" style="1" customWidth="1"/>
    <col min="14" max="14" width="6.42578125" style="1" customWidth="1"/>
    <col min="15" max="15" width="5.5703125" style="1" customWidth="1"/>
    <col min="16" max="16" width="11.5703125" style="1" customWidth="1"/>
    <col min="17" max="17" width="3.85546875" style="1" customWidth="1"/>
    <col min="18" max="18" width="7.28515625" style="1" customWidth="1"/>
    <col min="19" max="19" width="4" style="1" customWidth="1"/>
    <col min="20" max="20" width="5.85546875" style="1" customWidth="1"/>
    <col min="21" max="21" width="0.140625" style="11" customWidth="1"/>
    <col min="22" max="22" width="3.7109375" style="1" hidden="1" customWidth="1"/>
    <col min="23" max="23" width="2.140625" style="11" hidden="1" customWidth="1"/>
    <col min="24" max="24" width="7.5703125" style="11" hidden="1" customWidth="1"/>
    <col min="25" max="26" width="4.85546875" style="19" hidden="1" customWidth="1"/>
    <col min="27" max="27" width="4.140625" style="11" hidden="1" customWidth="1"/>
    <col min="28" max="28" width="4.140625" style="16" hidden="1" customWidth="1"/>
    <col min="29" max="44" width="9.140625" style="16" hidden="1" customWidth="1"/>
    <col min="45" max="45" width="0" style="11" hidden="1" customWidth="1"/>
    <col min="46" max="16384" width="9.140625" style="1" hidden="1"/>
  </cols>
  <sheetData>
    <row r="1" spans="1:45" ht="8.25" customHeight="1" x14ac:dyDescent="0.2"/>
    <row r="2" spans="1:45" s="9" customFormat="1" ht="12.75" customHeight="1" x14ac:dyDescent="0.2">
      <c r="A2" s="215"/>
      <c r="B2" s="216"/>
      <c r="C2" s="216"/>
      <c r="D2" s="216"/>
      <c r="E2" s="216"/>
      <c r="F2" s="216"/>
      <c r="G2" s="217" t="s">
        <v>646</v>
      </c>
      <c r="H2" s="218"/>
      <c r="I2" s="218"/>
      <c r="J2" s="218"/>
      <c r="K2" s="218"/>
      <c r="L2" s="218"/>
      <c r="M2" s="218"/>
      <c r="N2" s="218"/>
      <c r="O2" s="218"/>
      <c r="P2" s="218"/>
      <c r="Q2" s="218"/>
      <c r="R2" s="218"/>
      <c r="S2" s="218"/>
      <c r="T2" s="142"/>
      <c r="U2" s="99"/>
      <c r="W2" s="78"/>
      <c r="X2" s="78"/>
      <c r="Y2" s="79"/>
      <c r="Z2" s="79"/>
      <c r="AA2" s="78"/>
      <c r="AB2" s="80"/>
      <c r="AC2" s="80"/>
      <c r="AD2" s="80"/>
      <c r="AE2" s="80"/>
      <c r="AF2" s="80"/>
      <c r="AG2" s="80"/>
      <c r="AH2" s="80"/>
      <c r="AI2" s="80"/>
      <c r="AJ2" s="80"/>
      <c r="AK2" s="80"/>
      <c r="AL2" s="80"/>
      <c r="AM2" s="80"/>
      <c r="AN2" s="80"/>
      <c r="AO2" s="80"/>
      <c r="AP2" s="80"/>
      <c r="AQ2" s="80"/>
      <c r="AR2" s="80"/>
      <c r="AS2" s="78"/>
    </row>
    <row r="3" spans="1:45" s="9" customFormat="1" ht="12" customHeight="1" x14ac:dyDescent="0.2">
      <c r="A3" s="216"/>
      <c r="B3" s="216"/>
      <c r="C3" s="216"/>
      <c r="D3" s="216"/>
      <c r="E3" s="216"/>
      <c r="F3" s="216"/>
      <c r="G3" s="217" t="s">
        <v>648</v>
      </c>
      <c r="H3" s="218"/>
      <c r="I3" s="218"/>
      <c r="J3" s="218"/>
      <c r="K3" s="218"/>
      <c r="L3" s="218"/>
      <c r="M3" s="218"/>
      <c r="N3" s="218"/>
      <c r="O3" s="218"/>
      <c r="P3" s="218"/>
      <c r="Q3" s="218"/>
      <c r="R3" s="218"/>
      <c r="S3" s="218"/>
      <c r="T3" s="142"/>
      <c r="U3" s="99"/>
      <c r="W3" s="78"/>
      <c r="X3" s="78"/>
      <c r="Y3" s="79"/>
      <c r="Z3" s="79"/>
      <c r="AA3" s="78"/>
      <c r="AB3" s="80"/>
      <c r="AC3" s="80"/>
      <c r="AD3" s="80"/>
      <c r="AE3" s="80"/>
      <c r="AF3" s="80"/>
      <c r="AG3" s="80"/>
      <c r="AH3" s="80"/>
      <c r="AI3" s="80"/>
      <c r="AJ3" s="80"/>
      <c r="AK3" s="80"/>
      <c r="AL3" s="80"/>
      <c r="AM3" s="80"/>
      <c r="AN3" s="80"/>
      <c r="AO3" s="80"/>
      <c r="AP3" s="80"/>
      <c r="AQ3" s="80"/>
      <c r="AR3" s="80"/>
      <c r="AS3" s="78"/>
    </row>
    <row r="4" spans="1:45" s="9" customFormat="1" ht="6.75" customHeight="1" x14ac:dyDescent="0.2">
      <c r="A4" s="216"/>
      <c r="B4" s="216"/>
      <c r="C4" s="216"/>
      <c r="D4" s="216"/>
      <c r="E4" s="216"/>
      <c r="F4" s="216"/>
      <c r="G4" s="142"/>
      <c r="H4" s="142"/>
      <c r="I4" s="142"/>
      <c r="J4" s="142"/>
      <c r="K4" s="142"/>
      <c r="L4" s="142"/>
      <c r="M4" s="142"/>
      <c r="N4" s="142"/>
      <c r="O4" s="142"/>
      <c r="P4" s="142"/>
      <c r="Q4" s="142"/>
      <c r="R4" s="142"/>
      <c r="S4" s="142"/>
      <c r="T4" s="142"/>
      <c r="U4" s="99"/>
      <c r="W4" s="78"/>
      <c r="X4" s="78"/>
      <c r="Y4" s="79"/>
      <c r="Z4" s="79"/>
      <c r="AA4" s="78"/>
      <c r="AB4" s="80"/>
      <c r="AC4" s="80"/>
      <c r="AD4" s="80"/>
      <c r="AE4" s="80"/>
      <c r="AF4" s="80"/>
      <c r="AG4" s="80"/>
      <c r="AH4" s="80"/>
      <c r="AI4" s="80"/>
      <c r="AJ4" s="80"/>
      <c r="AK4" s="80"/>
      <c r="AL4" s="80"/>
      <c r="AM4" s="80"/>
      <c r="AN4" s="80"/>
      <c r="AO4" s="80"/>
      <c r="AP4" s="80"/>
      <c r="AQ4" s="80"/>
      <c r="AR4" s="80"/>
      <c r="AS4" s="78"/>
    </row>
    <row r="5" spans="1:45" s="9" customFormat="1" ht="20.25" customHeight="1" x14ac:dyDescent="0.2">
      <c r="A5" s="216"/>
      <c r="B5" s="216"/>
      <c r="C5" s="216"/>
      <c r="D5" s="216"/>
      <c r="E5" s="216"/>
      <c r="F5" s="216"/>
      <c r="G5" s="204" t="s">
        <v>705</v>
      </c>
      <c r="H5" s="205"/>
      <c r="I5" s="205"/>
      <c r="J5" s="205"/>
      <c r="K5" s="205"/>
      <c r="L5" s="205"/>
      <c r="M5" s="205"/>
      <c r="N5" s="205"/>
      <c r="O5" s="205"/>
      <c r="P5" s="205"/>
      <c r="Q5" s="205"/>
      <c r="R5" s="205"/>
      <c r="S5" s="205"/>
      <c r="T5" s="142"/>
      <c r="U5" s="99"/>
      <c r="W5" s="78"/>
      <c r="X5" s="78"/>
      <c r="Y5" s="79"/>
      <c r="Z5" s="79"/>
      <c r="AA5" s="78"/>
      <c r="AB5" s="80"/>
      <c r="AC5" s="80"/>
      <c r="AD5" s="80"/>
      <c r="AE5" s="80"/>
      <c r="AF5" s="80"/>
      <c r="AG5" s="80"/>
      <c r="AH5" s="80"/>
      <c r="AI5" s="80"/>
      <c r="AJ5" s="80"/>
      <c r="AK5" s="80"/>
      <c r="AL5" s="80"/>
      <c r="AM5" s="80"/>
      <c r="AN5" s="80"/>
      <c r="AO5" s="80"/>
      <c r="AP5" s="80"/>
      <c r="AQ5" s="80"/>
      <c r="AR5" s="80"/>
      <c r="AS5" s="78"/>
    </row>
    <row r="6" spans="1:45" ht="15.6" customHeight="1" x14ac:dyDescent="0.2">
      <c r="A6" s="219" t="s">
        <v>650</v>
      </c>
      <c r="B6" s="220"/>
      <c r="C6" s="220"/>
      <c r="D6" s="220"/>
      <c r="E6" s="220"/>
      <c r="F6" s="220"/>
      <c r="G6" s="220"/>
      <c r="H6" s="220"/>
      <c r="I6" s="220"/>
      <c r="J6" s="220"/>
      <c r="K6" s="220"/>
      <c r="L6" s="220"/>
      <c r="M6" s="220"/>
      <c r="N6" s="220"/>
      <c r="O6" s="220"/>
      <c r="P6" s="220"/>
      <c r="Q6" s="220"/>
      <c r="R6" s="220"/>
      <c r="S6" s="220"/>
      <c r="T6" s="220"/>
      <c r="U6" s="103"/>
    </row>
    <row r="7" spans="1:45" ht="15.6" customHeight="1" x14ac:dyDescent="0.2">
      <c r="A7" s="209" t="s">
        <v>651</v>
      </c>
      <c r="B7" s="212"/>
      <c r="C7" s="212"/>
      <c r="D7" s="212"/>
      <c r="E7" s="212"/>
      <c r="F7" s="213"/>
      <c r="G7" s="206" t="str">
        <f>VLOOKUP(P7,'Supporting Documentation'!A4:B566,2,FALSE)</f>
        <v xml:space="preserve"> </v>
      </c>
      <c r="H7" s="207"/>
      <c r="I7" s="207"/>
      <c r="J7" s="207"/>
      <c r="K7" s="207"/>
      <c r="L7" s="208"/>
      <c r="M7" s="286" t="s">
        <v>640</v>
      </c>
      <c r="N7" s="287"/>
      <c r="O7" s="288"/>
      <c r="P7" s="93">
        <v>1001</v>
      </c>
      <c r="Q7" s="286" t="s">
        <v>69</v>
      </c>
      <c r="R7" s="287"/>
      <c r="S7" s="288"/>
      <c r="T7" s="71">
        <f>VLOOKUP(P7,'Supporting Documentation'!A4:J568,3,FALSE)</f>
        <v>0</v>
      </c>
      <c r="U7" s="100"/>
    </row>
    <row r="8" spans="1:45" ht="15.6" customHeight="1" x14ac:dyDescent="0.2">
      <c r="A8" s="209" t="s">
        <v>72</v>
      </c>
      <c r="B8" s="210"/>
      <c r="C8" s="210"/>
      <c r="D8" s="210"/>
      <c r="E8" s="210"/>
      <c r="F8" s="211"/>
      <c r="G8" s="290"/>
      <c r="H8" s="291"/>
      <c r="I8" s="291"/>
      <c r="J8" s="291"/>
      <c r="K8" s="291"/>
      <c r="L8" s="291"/>
      <c r="M8" s="291"/>
      <c r="N8" s="291"/>
      <c r="O8" s="292"/>
      <c r="P8" s="214" t="s">
        <v>70</v>
      </c>
      <c r="Q8" s="214"/>
      <c r="R8" s="221"/>
      <c r="S8" s="221"/>
      <c r="T8" s="221"/>
      <c r="U8" s="101"/>
    </row>
    <row r="9" spans="1:45" ht="15.6" customHeight="1" x14ac:dyDescent="0.2">
      <c r="A9" s="222" t="s">
        <v>71</v>
      </c>
      <c r="B9" s="223"/>
      <c r="C9" s="223"/>
      <c r="D9" s="223"/>
      <c r="E9" s="223"/>
      <c r="F9" s="224"/>
      <c r="G9" s="293"/>
      <c r="H9" s="294"/>
      <c r="I9" s="294"/>
      <c r="J9" s="294"/>
      <c r="K9" s="294"/>
      <c r="L9" s="294"/>
      <c r="M9" s="294"/>
      <c r="N9" s="294"/>
      <c r="O9" s="295"/>
      <c r="P9" s="289" t="s">
        <v>642</v>
      </c>
      <c r="Q9" s="289"/>
      <c r="R9" s="285" t="s">
        <v>706</v>
      </c>
      <c r="S9" s="285"/>
      <c r="T9" s="285"/>
      <c r="U9" s="102"/>
    </row>
    <row r="10" spans="1:45" ht="15.6" customHeight="1" x14ac:dyDescent="0.2">
      <c r="A10" s="229" t="s">
        <v>52</v>
      </c>
      <c r="B10" s="230"/>
      <c r="C10" s="230"/>
      <c r="D10" s="230"/>
      <c r="E10" s="230"/>
      <c r="F10" s="230"/>
      <c r="G10" s="230"/>
      <c r="H10" s="230"/>
      <c r="I10" s="230"/>
      <c r="J10" s="230"/>
      <c r="K10" s="230"/>
      <c r="L10" s="230"/>
      <c r="M10" s="230"/>
      <c r="N10" s="230"/>
      <c r="O10" s="230"/>
      <c r="P10" s="230"/>
      <c r="Q10" s="230"/>
      <c r="R10" s="230"/>
      <c r="S10" s="230"/>
      <c r="T10" s="231"/>
      <c r="U10" s="15"/>
    </row>
    <row r="11" spans="1:45" ht="66" customHeight="1" x14ac:dyDescent="0.2">
      <c r="A11" s="232" t="s">
        <v>707</v>
      </c>
      <c r="B11" s="233"/>
      <c r="C11" s="233"/>
      <c r="D11" s="233"/>
      <c r="E11" s="233"/>
      <c r="F11" s="233"/>
      <c r="G11" s="233"/>
      <c r="H11" s="233"/>
      <c r="I11" s="233"/>
      <c r="J11" s="233"/>
      <c r="K11" s="233"/>
      <c r="L11" s="233"/>
      <c r="M11" s="233"/>
      <c r="N11" s="233"/>
      <c r="O11" s="233"/>
      <c r="P11" s="233"/>
      <c r="Q11" s="233"/>
      <c r="R11" s="233"/>
      <c r="S11" s="233"/>
      <c r="T11" s="234"/>
      <c r="U11" s="105"/>
    </row>
    <row r="12" spans="1:45" ht="15.75" customHeight="1" x14ac:dyDescent="0.2">
      <c r="A12" s="235" t="s">
        <v>624</v>
      </c>
      <c r="B12" s="236"/>
      <c r="C12" s="236"/>
      <c r="D12" s="236"/>
      <c r="E12" s="236"/>
      <c r="F12" s="236"/>
      <c r="G12" s="236"/>
      <c r="H12" s="236"/>
      <c r="I12" s="236"/>
      <c r="J12" s="236"/>
      <c r="K12" s="236"/>
      <c r="L12" s="236"/>
      <c r="M12" s="236"/>
      <c r="N12" s="236"/>
      <c r="O12" s="236"/>
      <c r="P12" s="236"/>
      <c r="Q12" s="236"/>
      <c r="R12" s="236"/>
      <c r="S12" s="236"/>
      <c r="T12" s="237"/>
      <c r="U12" s="95"/>
    </row>
    <row r="13" spans="1:45" ht="38.65" customHeight="1" x14ac:dyDescent="0.2">
      <c r="A13" s="238" t="s">
        <v>704</v>
      </c>
      <c r="B13" s="239"/>
      <c r="C13" s="239"/>
      <c r="D13" s="239"/>
      <c r="E13" s="239"/>
      <c r="F13" s="239"/>
      <c r="G13" s="239"/>
      <c r="H13" s="239"/>
      <c r="I13" s="239"/>
      <c r="J13" s="239"/>
      <c r="K13" s="239"/>
      <c r="L13" s="239"/>
      <c r="M13" s="239"/>
      <c r="N13" s="239"/>
      <c r="O13" s="239"/>
      <c r="P13" s="239"/>
      <c r="Q13" s="239"/>
      <c r="R13" s="239"/>
      <c r="S13" s="239"/>
      <c r="T13" s="240"/>
      <c r="U13" s="96"/>
    </row>
    <row r="14" spans="1:45" ht="15" customHeight="1" x14ac:dyDescent="0.2">
      <c r="A14" s="244" t="s">
        <v>625</v>
      </c>
      <c r="B14" s="244"/>
      <c r="C14" s="244"/>
      <c r="D14" s="244"/>
      <c r="E14" s="244"/>
      <c r="F14" s="244"/>
      <c r="G14" s="244"/>
      <c r="H14" s="244"/>
      <c r="I14" s="244"/>
      <c r="J14" s="244"/>
      <c r="K14" s="244"/>
      <c r="L14" s="244"/>
      <c r="M14" s="244"/>
      <c r="N14" s="244"/>
      <c r="O14" s="244"/>
      <c r="P14" s="244"/>
      <c r="Q14" s="244"/>
      <c r="R14" s="244"/>
      <c r="S14" s="244"/>
      <c r="T14" s="244"/>
      <c r="U14" s="95"/>
    </row>
    <row r="15" spans="1:45" ht="15.6" customHeight="1" x14ac:dyDescent="0.2">
      <c r="A15" s="251" t="s">
        <v>653</v>
      </c>
      <c r="B15" s="252"/>
      <c r="C15" s="252"/>
      <c r="D15" s="252"/>
      <c r="E15" s="252"/>
      <c r="F15" s="252"/>
      <c r="G15" s="252"/>
      <c r="H15" s="252"/>
      <c r="I15" s="252"/>
      <c r="J15" s="252"/>
      <c r="K15" s="252"/>
      <c r="L15" s="252"/>
      <c r="M15" s="252"/>
      <c r="N15" s="252"/>
      <c r="O15" s="252"/>
      <c r="P15" s="252"/>
      <c r="Q15" s="252"/>
      <c r="R15" s="252"/>
      <c r="S15" s="252"/>
      <c r="T15" s="253"/>
      <c r="U15" s="106"/>
    </row>
    <row r="16" spans="1:45" ht="59.25" customHeight="1" x14ac:dyDescent="0.2">
      <c r="A16" s="254" t="s">
        <v>712</v>
      </c>
      <c r="B16" s="255"/>
      <c r="C16" s="255"/>
      <c r="D16" s="255"/>
      <c r="E16" s="255"/>
      <c r="F16" s="255"/>
      <c r="G16" s="255"/>
      <c r="H16" s="255"/>
      <c r="I16" s="255"/>
      <c r="J16" s="255"/>
      <c r="K16" s="255"/>
      <c r="L16" s="255"/>
      <c r="M16" s="255"/>
      <c r="N16" s="255"/>
      <c r="O16" s="255"/>
      <c r="P16" s="255"/>
      <c r="Q16" s="255"/>
      <c r="R16" s="255"/>
      <c r="S16" s="255"/>
      <c r="T16" s="256"/>
      <c r="U16" s="107"/>
    </row>
    <row r="17" spans="1:21" ht="15" customHeight="1" x14ac:dyDescent="0.2">
      <c r="A17" s="254" t="s">
        <v>645</v>
      </c>
      <c r="B17" s="255"/>
      <c r="C17" s="255"/>
      <c r="D17" s="255"/>
      <c r="E17" s="255"/>
      <c r="F17" s="255"/>
      <c r="G17" s="255"/>
      <c r="H17" s="255"/>
      <c r="I17" s="255"/>
      <c r="J17" s="255"/>
      <c r="K17" s="255"/>
      <c r="L17" s="255"/>
      <c r="M17" s="255"/>
      <c r="N17" s="255"/>
      <c r="O17" s="255"/>
      <c r="P17" s="255"/>
      <c r="Q17" s="255"/>
      <c r="R17" s="255"/>
      <c r="S17" s="255"/>
      <c r="T17" s="256"/>
      <c r="U17" s="107"/>
    </row>
    <row r="18" spans="1:21" ht="15.6" customHeight="1" x14ac:dyDescent="0.2">
      <c r="A18" s="254" t="s">
        <v>641</v>
      </c>
      <c r="B18" s="255"/>
      <c r="C18" s="255"/>
      <c r="D18" s="255"/>
      <c r="E18" s="255"/>
      <c r="F18" s="255"/>
      <c r="G18" s="255"/>
      <c r="H18" s="255"/>
      <c r="I18" s="255"/>
      <c r="J18" s="255"/>
      <c r="K18" s="255"/>
      <c r="L18" s="255"/>
      <c r="M18" s="255"/>
      <c r="N18" s="255"/>
      <c r="O18" s="255"/>
      <c r="P18" s="255"/>
      <c r="Q18" s="255"/>
      <c r="R18" s="255"/>
      <c r="S18" s="255"/>
      <c r="T18" s="256"/>
      <c r="U18" s="107"/>
    </row>
    <row r="19" spans="1:21" ht="53.25" customHeight="1" x14ac:dyDescent="0.2">
      <c r="A19" s="257" t="s">
        <v>654</v>
      </c>
      <c r="B19" s="258"/>
      <c r="C19" s="258"/>
      <c r="D19" s="258"/>
      <c r="E19" s="258"/>
      <c r="F19" s="258"/>
      <c r="G19" s="258"/>
      <c r="H19" s="258"/>
      <c r="I19" s="258"/>
      <c r="J19" s="258"/>
      <c r="K19" s="258"/>
      <c r="L19" s="258"/>
      <c r="M19" s="258"/>
      <c r="N19" s="258"/>
      <c r="O19" s="258"/>
      <c r="P19" s="258"/>
      <c r="Q19" s="258"/>
      <c r="R19" s="258"/>
      <c r="S19" s="258"/>
      <c r="T19" s="259"/>
      <c r="U19" s="107"/>
    </row>
    <row r="20" spans="1:21" ht="15.6" customHeight="1" x14ac:dyDescent="0.2">
      <c r="A20" s="257" t="s">
        <v>54</v>
      </c>
      <c r="B20" s="258"/>
      <c r="C20" s="258"/>
      <c r="D20" s="258"/>
      <c r="E20" s="258"/>
      <c r="F20" s="258"/>
      <c r="G20" s="258"/>
      <c r="H20" s="258"/>
      <c r="I20" s="258"/>
      <c r="J20" s="258"/>
      <c r="K20" s="258"/>
      <c r="L20" s="258"/>
      <c r="M20" s="258"/>
      <c r="N20" s="258"/>
      <c r="O20" s="258"/>
      <c r="P20" s="258"/>
      <c r="Q20" s="258"/>
      <c r="R20" s="258"/>
      <c r="S20" s="258"/>
      <c r="T20" s="259"/>
      <c r="U20" s="107"/>
    </row>
    <row r="21" spans="1:21" ht="50.25" customHeight="1" x14ac:dyDescent="0.2">
      <c r="A21" s="268" t="s">
        <v>639</v>
      </c>
      <c r="B21" s="269"/>
      <c r="C21" s="269"/>
      <c r="D21" s="269"/>
      <c r="E21" s="269"/>
      <c r="F21" s="269"/>
      <c r="G21" s="269"/>
      <c r="H21" s="269"/>
      <c r="I21" s="269"/>
      <c r="J21" s="269"/>
      <c r="K21" s="269"/>
      <c r="L21" s="269"/>
      <c r="M21" s="269"/>
      <c r="N21" s="269"/>
      <c r="O21" s="269"/>
      <c r="P21" s="269"/>
      <c r="Q21" s="269"/>
      <c r="R21" s="269"/>
      <c r="S21" s="269"/>
      <c r="T21" s="270"/>
      <c r="U21" s="83"/>
    </row>
    <row r="22" spans="1:21" ht="12" customHeight="1" x14ac:dyDescent="0.2">
      <c r="A22" s="85"/>
      <c r="B22" s="83"/>
      <c r="C22" s="83" t="s">
        <v>626</v>
      </c>
      <c r="D22" s="83"/>
      <c r="E22" s="83"/>
      <c r="F22" s="83"/>
      <c r="G22" s="83"/>
      <c r="H22" s="83"/>
      <c r="I22" s="83" t="s">
        <v>631</v>
      </c>
      <c r="J22" s="83"/>
      <c r="K22" s="83"/>
      <c r="L22" s="83"/>
      <c r="M22" s="83"/>
      <c r="N22" s="83"/>
      <c r="O22" s="83"/>
      <c r="P22" s="83"/>
      <c r="Q22" s="83"/>
      <c r="R22" s="83"/>
      <c r="S22" s="83"/>
      <c r="T22" s="87"/>
      <c r="U22" s="108"/>
    </row>
    <row r="23" spans="1:21" ht="12" customHeight="1" x14ac:dyDescent="0.2">
      <c r="A23" s="85"/>
      <c r="B23" s="83"/>
      <c r="C23" s="83" t="s">
        <v>627</v>
      </c>
      <c r="D23" s="83"/>
      <c r="E23" s="83"/>
      <c r="F23" s="83"/>
      <c r="G23" s="83"/>
      <c r="H23" s="83"/>
      <c r="I23" s="83" t="s">
        <v>632</v>
      </c>
      <c r="J23" s="83"/>
      <c r="K23" s="83"/>
      <c r="L23" s="83"/>
      <c r="M23" s="83"/>
      <c r="N23" s="83"/>
      <c r="O23" s="83"/>
      <c r="P23" s="83"/>
      <c r="Q23" s="83"/>
      <c r="R23" s="83"/>
      <c r="S23" s="83"/>
      <c r="T23" s="87"/>
      <c r="U23" s="108"/>
    </row>
    <row r="24" spans="1:21" ht="12" customHeight="1" x14ac:dyDescent="0.2">
      <c r="A24" s="85"/>
      <c r="B24" s="83"/>
      <c r="C24" s="83" t="s">
        <v>628</v>
      </c>
      <c r="D24" s="83"/>
      <c r="E24" s="83"/>
      <c r="F24" s="83"/>
      <c r="G24" s="83"/>
      <c r="H24" s="83"/>
      <c r="I24" s="83" t="s">
        <v>633</v>
      </c>
      <c r="J24" s="83"/>
      <c r="K24" s="83"/>
      <c r="L24" s="83"/>
      <c r="M24" s="83"/>
      <c r="N24" s="83"/>
      <c r="O24" s="83"/>
      <c r="P24" s="83"/>
      <c r="Q24" s="83"/>
      <c r="R24" s="83"/>
      <c r="S24" s="83"/>
      <c r="T24" s="87"/>
      <c r="U24" s="108"/>
    </row>
    <row r="25" spans="1:21" ht="12" customHeight="1" x14ac:dyDescent="0.2">
      <c r="A25" s="85"/>
      <c r="B25" s="83"/>
      <c r="C25" s="83" t="s">
        <v>629</v>
      </c>
      <c r="D25" s="83"/>
      <c r="E25" s="83"/>
      <c r="F25" s="83"/>
      <c r="G25" s="83"/>
      <c r="H25" s="83"/>
      <c r="I25" s="83" t="s">
        <v>634</v>
      </c>
      <c r="J25" s="83"/>
      <c r="K25" s="83"/>
      <c r="L25" s="83"/>
      <c r="M25" s="83"/>
      <c r="N25" s="83"/>
      <c r="O25" s="83"/>
      <c r="P25" s="83"/>
      <c r="Q25" s="83"/>
      <c r="R25" s="83"/>
      <c r="S25" s="83"/>
      <c r="T25" s="87"/>
      <c r="U25" s="108"/>
    </row>
    <row r="26" spans="1:21" ht="12" customHeight="1" x14ac:dyDescent="0.2">
      <c r="A26" s="86"/>
      <c r="B26" s="84"/>
      <c r="C26" s="84" t="s">
        <v>630</v>
      </c>
      <c r="D26" s="84"/>
      <c r="E26" s="84"/>
      <c r="F26" s="84"/>
      <c r="G26" s="84"/>
      <c r="H26" s="84"/>
      <c r="I26" s="84" t="s">
        <v>635</v>
      </c>
      <c r="J26" s="84"/>
      <c r="K26" s="84"/>
      <c r="L26" s="84"/>
      <c r="M26" s="84"/>
      <c r="N26" s="84"/>
      <c r="O26" s="84"/>
      <c r="P26" s="84"/>
      <c r="Q26" s="84"/>
      <c r="R26" s="84"/>
      <c r="S26" s="84"/>
      <c r="T26" s="88"/>
      <c r="U26" s="108"/>
    </row>
    <row r="27" spans="1:21" ht="15" customHeight="1" x14ac:dyDescent="0.2">
      <c r="A27" s="245" t="s">
        <v>612</v>
      </c>
      <c r="B27" s="246"/>
      <c r="C27" s="246"/>
      <c r="D27" s="246"/>
      <c r="E27" s="246"/>
      <c r="F27" s="246"/>
      <c r="G27" s="246"/>
      <c r="H27" s="246"/>
      <c r="I27" s="246"/>
      <c r="J27" s="246"/>
      <c r="K27" s="246"/>
      <c r="L27" s="246"/>
      <c r="M27" s="246"/>
      <c r="N27" s="246"/>
      <c r="O27" s="246"/>
      <c r="P27" s="246"/>
      <c r="Q27" s="246"/>
      <c r="R27" s="246"/>
      <c r="S27" s="246"/>
      <c r="T27" s="247"/>
      <c r="U27" s="109"/>
    </row>
    <row r="28" spans="1:21" ht="15" customHeight="1" x14ac:dyDescent="0.2">
      <c r="A28" s="245" t="s">
        <v>655</v>
      </c>
      <c r="B28" s="246"/>
      <c r="C28" s="246"/>
      <c r="D28" s="246"/>
      <c r="E28" s="246"/>
      <c r="F28" s="246"/>
      <c r="G28" s="246"/>
      <c r="H28" s="246"/>
      <c r="I28" s="246"/>
      <c r="J28" s="246"/>
      <c r="K28" s="246"/>
      <c r="L28" s="246"/>
      <c r="M28" s="246"/>
      <c r="N28" s="246"/>
      <c r="O28" s="246"/>
      <c r="P28" s="246"/>
      <c r="Q28" s="246"/>
      <c r="R28" s="246"/>
      <c r="S28" s="246"/>
      <c r="T28" s="247"/>
      <c r="U28" s="109"/>
    </row>
    <row r="29" spans="1:21" x14ac:dyDescent="0.2">
      <c r="A29" s="248" t="s">
        <v>61</v>
      </c>
      <c r="B29" s="249"/>
      <c r="C29" s="249"/>
      <c r="D29" s="249"/>
      <c r="E29" s="249"/>
      <c r="F29" s="249"/>
      <c r="G29" s="249"/>
      <c r="H29" s="249"/>
      <c r="I29" s="249"/>
      <c r="J29" s="249"/>
      <c r="K29" s="249"/>
      <c r="L29" s="249"/>
      <c r="M29" s="249"/>
      <c r="N29" s="249"/>
      <c r="O29" s="249"/>
      <c r="P29" s="249"/>
      <c r="Q29" s="249"/>
      <c r="R29" s="249"/>
      <c r="S29" s="249"/>
      <c r="T29" s="250"/>
      <c r="U29" s="113"/>
    </row>
    <row r="30" spans="1:21" ht="92.25" customHeight="1" x14ac:dyDescent="0.2">
      <c r="A30" s="241" t="s">
        <v>656</v>
      </c>
      <c r="B30" s="242"/>
      <c r="C30" s="242"/>
      <c r="D30" s="242"/>
      <c r="E30" s="242"/>
      <c r="F30" s="242"/>
      <c r="G30" s="242"/>
      <c r="H30" s="242"/>
      <c r="I30" s="242"/>
      <c r="J30" s="242"/>
      <c r="K30" s="242"/>
      <c r="L30" s="242"/>
      <c r="M30" s="242"/>
      <c r="N30" s="242"/>
      <c r="O30" s="242"/>
      <c r="P30" s="242"/>
      <c r="Q30" s="242"/>
      <c r="R30" s="242"/>
      <c r="S30" s="242"/>
      <c r="T30" s="243"/>
      <c r="U30" s="64"/>
    </row>
    <row r="31" spans="1:21" ht="12.75" customHeight="1" x14ac:dyDescent="0.2">
      <c r="A31" s="81"/>
      <c r="B31" s="64"/>
      <c r="C31" s="64"/>
      <c r="D31" s="64"/>
      <c r="E31" s="64"/>
      <c r="F31" s="64"/>
      <c r="G31" s="64"/>
      <c r="H31" s="64"/>
      <c r="I31" s="64"/>
      <c r="J31" s="64"/>
      <c r="K31" s="64"/>
      <c r="L31" s="64"/>
      <c r="M31" s="64"/>
      <c r="N31" s="64"/>
      <c r="O31" s="64"/>
      <c r="P31" s="91"/>
      <c r="Q31" s="114" t="s">
        <v>47</v>
      </c>
      <c r="R31" s="64"/>
      <c r="S31" s="64"/>
      <c r="T31" s="65"/>
      <c r="U31" s="110"/>
    </row>
    <row r="32" spans="1:21" ht="12.75" customHeight="1" x14ac:dyDescent="0.2">
      <c r="A32" s="81"/>
      <c r="B32" s="64"/>
      <c r="C32" s="64"/>
      <c r="D32" s="64"/>
      <c r="E32" s="271" t="s">
        <v>652</v>
      </c>
      <c r="F32" s="272"/>
      <c r="G32" s="272"/>
      <c r="H32" s="273">
        <f>'Revenue and Costs'!I72</f>
        <v>0</v>
      </c>
      <c r="I32" s="274"/>
      <c r="J32" s="274"/>
      <c r="K32" s="274"/>
      <c r="L32" s="274"/>
      <c r="M32" s="274"/>
      <c r="N32" s="275"/>
      <c r="O32" s="64"/>
      <c r="P32" s="91"/>
      <c r="Q32" s="114" t="s">
        <v>49</v>
      </c>
      <c r="R32" s="64"/>
      <c r="S32" s="64"/>
      <c r="T32" s="65"/>
      <c r="U32" s="110"/>
    </row>
    <row r="33" spans="1:45" ht="12.75" customHeight="1" x14ac:dyDescent="0.2">
      <c r="A33" s="26"/>
      <c r="B33" s="8"/>
      <c r="C33" s="10"/>
      <c r="D33" s="30"/>
      <c r="E33" s="30"/>
      <c r="F33" s="30"/>
      <c r="G33" s="30"/>
      <c r="H33" s="30"/>
      <c r="I33" s="30"/>
      <c r="J33" s="30"/>
      <c r="K33" s="30"/>
      <c r="L33" s="30"/>
      <c r="M33" s="30"/>
      <c r="N33" s="30"/>
      <c r="O33" s="30"/>
      <c r="P33" s="92"/>
      <c r="Q33" s="114" t="s">
        <v>50</v>
      </c>
      <c r="R33" s="30"/>
      <c r="S33" s="30"/>
      <c r="T33" s="31"/>
      <c r="U33" s="111"/>
    </row>
    <row r="34" spans="1:45" ht="14.25" customHeight="1" x14ac:dyDescent="0.2">
      <c r="A34" s="281" t="s">
        <v>623</v>
      </c>
      <c r="B34" s="276"/>
      <c r="C34" s="276"/>
      <c r="D34" s="276"/>
      <c r="E34" s="276"/>
      <c r="F34" s="276"/>
      <c r="G34" s="276"/>
      <c r="H34" s="282" t="s">
        <v>49</v>
      </c>
      <c r="I34" s="283"/>
      <c r="J34" s="283"/>
      <c r="K34" s="283"/>
      <c r="L34" s="283"/>
      <c r="M34" s="283"/>
      <c r="N34" s="284"/>
      <c r="O34" s="69"/>
      <c r="P34" s="69"/>
      <c r="Q34" s="69"/>
      <c r="R34" s="69"/>
      <c r="S34" s="69"/>
      <c r="T34" s="70"/>
      <c r="U34" s="112"/>
    </row>
    <row r="35" spans="1:45" ht="12.75" customHeight="1" x14ac:dyDescent="0.2">
      <c r="A35" s="26"/>
      <c r="B35" s="8"/>
      <c r="C35" s="8"/>
      <c r="D35" s="8"/>
      <c r="E35" s="8"/>
      <c r="F35" s="8"/>
      <c r="G35" s="69"/>
      <c r="H35" s="266" t="s">
        <v>48</v>
      </c>
      <c r="I35" s="266"/>
      <c r="J35" s="266"/>
      <c r="K35" s="266"/>
      <c r="L35" s="266"/>
      <c r="M35" s="266"/>
      <c r="N35" s="266"/>
      <c r="O35" s="266"/>
      <c r="P35" s="266"/>
      <c r="Q35" s="266"/>
      <c r="R35" s="266"/>
      <c r="S35" s="266"/>
      <c r="T35" s="267"/>
      <c r="U35" s="69"/>
    </row>
    <row r="36" spans="1:45" x14ac:dyDescent="0.2">
      <c r="A36" s="263" t="s">
        <v>51</v>
      </c>
      <c r="B36" s="264"/>
      <c r="C36" s="264"/>
      <c r="D36" s="264"/>
      <c r="E36" s="264"/>
      <c r="F36" s="264"/>
      <c r="G36" s="265"/>
      <c r="H36" s="278"/>
      <c r="I36" s="279"/>
      <c r="J36" s="279"/>
      <c r="K36" s="279"/>
      <c r="L36" s="279"/>
      <c r="M36" s="279"/>
      <c r="N36" s="280"/>
      <c r="O36" s="276"/>
      <c r="P36" s="277"/>
      <c r="Q36" s="277"/>
      <c r="R36" s="277"/>
      <c r="S36" s="277"/>
      <c r="T36" s="65"/>
      <c r="U36" s="78"/>
    </row>
    <row r="37" spans="1:45" x14ac:dyDescent="0.2">
      <c r="A37" s="263" t="s">
        <v>621</v>
      </c>
      <c r="B37" s="264"/>
      <c r="C37" s="264"/>
      <c r="D37" s="264"/>
      <c r="E37" s="264"/>
      <c r="F37" s="264"/>
      <c r="G37" s="265"/>
      <c r="H37" s="262"/>
      <c r="I37" s="262"/>
      <c r="J37" s="262"/>
      <c r="K37" s="262"/>
      <c r="L37" s="262"/>
      <c r="M37" s="262"/>
      <c r="N37" s="262"/>
      <c r="O37" s="98"/>
      <c r="P37" s="110"/>
      <c r="Q37" s="110"/>
      <c r="R37" s="110"/>
      <c r="S37" s="110"/>
      <c r="T37" s="65"/>
      <c r="U37" s="78"/>
    </row>
    <row r="38" spans="1:45" s="7" customFormat="1" x14ac:dyDescent="0.2">
      <c r="A38" s="28"/>
      <c r="C38" s="97"/>
      <c r="O38" s="115"/>
      <c r="P38" s="116"/>
      <c r="Q38" s="116"/>
      <c r="R38" s="116"/>
      <c r="S38" s="116"/>
      <c r="T38" s="117"/>
      <c r="U38" s="78"/>
      <c r="W38" s="22"/>
      <c r="X38" s="22"/>
      <c r="Y38" s="23"/>
      <c r="Z38" s="23"/>
      <c r="AA38" s="22"/>
      <c r="AB38" s="94"/>
      <c r="AC38" s="94"/>
      <c r="AD38" s="94"/>
      <c r="AE38" s="94"/>
      <c r="AF38" s="94"/>
      <c r="AG38" s="94"/>
      <c r="AH38" s="94"/>
      <c r="AI38" s="94"/>
      <c r="AJ38" s="94"/>
      <c r="AK38" s="94"/>
      <c r="AL38" s="94"/>
      <c r="AM38" s="94"/>
      <c r="AN38" s="94"/>
      <c r="AO38" s="94"/>
      <c r="AP38" s="94"/>
      <c r="AQ38" s="94"/>
      <c r="AR38" s="94"/>
      <c r="AS38" s="22"/>
    </row>
    <row r="39" spans="1:45" s="11" customFormat="1" hidden="1" x14ac:dyDescent="0.2">
      <c r="A39" s="28"/>
      <c r="B39" s="7"/>
      <c r="C39" s="14"/>
      <c r="D39" s="7"/>
      <c r="E39" s="7"/>
      <c r="F39" s="7"/>
      <c r="G39" s="7"/>
      <c r="H39" s="7"/>
      <c r="I39" s="7"/>
      <c r="J39" s="7"/>
      <c r="K39" s="7"/>
      <c r="L39" s="7"/>
      <c r="M39" s="7"/>
      <c r="N39" s="7"/>
      <c r="O39" s="29"/>
      <c r="P39" s="7"/>
      <c r="Q39" s="7"/>
      <c r="R39" s="7"/>
      <c r="S39" s="7"/>
      <c r="T39" s="7"/>
      <c r="U39" s="78"/>
      <c r="Y39" s="19"/>
      <c r="Z39" s="19"/>
      <c r="AB39" s="16"/>
      <c r="AC39" s="16"/>
      <c r="AD39" s="16"/>
      <c r="AE39" s="16"/>
      <c r="AF39" s="16"/>
      <c r="AG39" s="16"/>
      <c r="AH39" s="16"/>
      <c r="AI39" s="16"/>
      <c r="AJ39" s="16"/>
      <c r="AK39" s="16"/>
      <c r="AL39" s="16"/>
      <c r="AM39" s="16"/>
      <c r="AN39" s="16"/>
      <c r="AO39" s="16"/>
      <c r="AP39" s="16"/>
      <c r="AQ39" s="16"/>
      <c r="AR39" s="16"/>
    </row>
    <row r="40" spans="1:45" s="11" customFormat="1" hidden="1" x14ac:dyDescent="0.2">
      <c r="A40" s="27" t="s">
        <v>76</v>
      </c>
      <c r="B40" s="9"/>
      <c r="C40" s="15"/>
      <c r="D40" s="9"/>
      <c r="E40" s="9"/>
      <c r="F40" s="9"/>
      <c r="G40" s="9"/>
      <c r="H40" s="9"/>
      <c r="I40" s="9"/>
      <c r="J40" s="9"/>
      <c r="K40" s="9"/>
      <c r="L40" s="9"/>
      <c r="M40" s="9"/>
      <c r="N40" s="9"/>
      <c r="O40" s="12"/>
      <c r="P40" s="9"/>
      <c r="Q40" s="9"/>
      <c r="R40" s="9"/>
      <c r="S40" s="9"/>
      <c r="T40" s="9"/>
      <c r="U40" s="78"/>
      <c r="Y40" s="19"/>
      <c r="Z40" s="19"/>
      <c r="AB40" s="16"/>
      <c r="AC40" s="16"/>
      <c r="AD40" s="16"/>
      <c r="AE40" s="16"/>
      <c r="AF40" s="16"/>
      <c r="AG40" s="16"/>
      <c r="AH40" s="16"/>
      <c r="AI40" s="16"/>
      <c r="AJ40" s="16"/>
      <c r="AK40" s="16"/>
      <c r="AL40" s="16"/>
      <c r="AM40" s="16"/>
      <c r="AN40" s="16"/>
      <c r="AO40" s="16"/>
      <c r="AP40" s="16"/>
      <c r="AQ40" s="16"/>
      <c r="AR40" s="16"/>
    </row>
    <row r="41" spans="1:45" s="11" customFormat="1" hidden="1" x14ac:dyDescent="0.2">
      <c r="A41" s="27"/>
      <c r="B41" s="9"/>
      <c r="C41" s="15"/>
      <c r="D41" s="9"/>
      <c r="E41" s="9"/>
      <c r="F41" s="9"/>
      <c r="G41" s="9"/>
      <c r="H41" s="9"/>
      <c r="I41" s="9"/>
      <c r="J41" s="9"/>
      <c r="K41" s="9"/>
      <c r="L41" s="9"/>
      <c r="M41" s="9"/>
      <c r="N41" s="9"/>
      <c r="O41" s="12"/>
      <c r="P41" s="9"/>
      <c r="Q41" s="9"/>
      <c r="R41" s="9"/>
      <c r="S41" s="9"/>
      <c r="T41" s="9"/>
      <c r="U41" s="78"/>
      <c r="Y41" s="19"/>
      <c r="Z41" s="19"/>
      <c r="AB41" s="16"/>
      <c r="AC41" s="16"/>
      <c r="AD41" s="16"/>
      <c r="AE41" s="16"/>
      <c r="AF41" s="16"/>
      <c r="AG41" s="16"/>
      <c r="AH41" s="16"/>
      <c r="AI41" s="16"/>
      <c r="AJ41" s="16"/>
      <c r="AK41" s="16"/>
      <c r="AL41" s="16"/>
      <c r="AM41" s="16"/>
      <c r="AN41" s="16"/>
      <c r="AO41" s="16"/>
      <c r="AP41" s="16"/>
      <c r="AQ41" s="16"/>
      <c r="AR41" s="16"/>
    </row>
    <row r="42" spans="1:45" s="11" customFormat="1" hidden="1" x14ac:dyDescent="0.2">
      <c r="A42" s="27"/>
      <c r="B42" s="9"/>
      <c r="C42" s="9"/>
      <c r="D42" s="9"/>
      <c r="E42" s="9"/>
      <c r="F42" s="9"/>
      <c r="G42" s="9"/>
      <c r="H42" s="9"/>
      <c r="I42" s="9"/>
      <c r="J42" s="9"/>
      <c r="K42" s="9"/>
      <c r="L42" s="9"/>
      <c r="M42" s="9"/>
      <c r="N42" s="9"/>
      <c r="O42" s="9"/>
      <c r="P42" s="9"/>
      <c r="Q42" s="9"/>
      <c r="R42" s="9"/>
      <c r="S42" s="9"/>
      <c r="T42" s="9"/>
      <c r="U42" s="78"/>
      <c r="Y42" s="19"/>
      <c r="Z42" s="19"/>
      <c r="AB42" s="16"/>
      <c r="AC42" s="16"/>
      <c r="AD42" s="16"/>
      <c r="AE42" s="16"/>
      <c r="AF42" s="16"/>
      <c r="AG42" s="16"/>
      <c r="AH42" s="16"/>
      <c r="AI42" s="16"/>
      <c r="AJ42" s="16"/>
      <c r="AK42" s="16"/>
      <c r="AL42" s="16"/>
      <c r="AM42" s="16"/>
      <c r="AN42" s="16"/>
      <c r="AO42" s="16"/>
      <c r="AP42" s="16"/>
      <c r="AQ42" s="16"/>
      <c r="AR42" s="16"/>
    </row>
    <row r="43" spans="1:45" s="11" customFormat="1" ht="2.25" customHeight="1" x14ac:dyDescent="0.2">
      <c r="A43" s="143"/>
      <c r="B43" s="141"/>
      <c r="C43" s="141"/>
      <c r="D43" s="141"/>
      <c r="E43" s="141"/>
      <c r="F43" s="141"/>
      <c r="G43" s="141"/>
      <c r="H43" s="141"/>
      <c r="I43" s="141"/>
      <c r="J43" s="141"/>
      <c r="K43" s="141"/>
      <c r="L43" s="141"/>
      <c r="M43" s="141"/>
      <c r="N43" s="141"/>
      <c r="O43" s="141"/>
      <c r="P43" s="141"/>
      <c r="Q43" s="141"/>
      <c r="R43" s="141"/>
      <c r="S43" s="141"/>
      <c r="T43" s="141"/>
      <c r="U43" s="104"/>
      <c r="Y43" s="19"/>
      <c r="Z43" s="19"/>
      <c r="AB43" s="16"/>
      <c r="AC43" s="16"/>
      <c r="AD43" s="16"/>
      <c r="AE43" s="16"/>
      <c r="AF43" s="16"/>
      <c r="AG43" s="16"/>
      <c r="AH43" s="16"/>
      <c r="AI43" s="16"/>
      <c r="AJ43" s="16"/>
      <c r="AK43" s="16"/>
      <c r="AL43" s="16"/>
      <c r="AM43" s="16"/>
      <c r="AN43" s="16"/>
      <c r="AO43" s="16"/>
      <c r="AP43" s="16"/>
      <c r="AQ43" s="16"/>
      <c r="AR43" s="16"/>
    </row>
    <row r="44" spans="1:45" s="228" customFormat="1" ht="40.9" customHeight="1" x14ac:dyDescent="0.2">
      <c r="A44" s="260" t="s">
        <v>703</v>
      </c>
      <c r="B44" s="261"/>
      <c r="C44" s="261"/>
      <c r="D44" s="261"/>
      <c r="E44" s="261"/>
      <c r="F44" s="261"/>
      <c r="G44" s="261"/>
      <c r="H44" s="261"/>
      <c r="I44" s="261"/>
      <c r="J44" s="261"/>
      <c r="K44" s="261"/>
      <c r="L44" s="261"/>
      <c r="M44" s="261"/>
      <c r="N44" s="261"/>
      <c r="O44" s="261"/>
      <c r="P44" s="261"/>
      <c r="Q44" s="261"/>
      <c r="R44" s="261"/>
      <c r="S44" s="261"/>
      <c r="T44" s="261"/>
    </row>
    <row r="45" spans="1:45" s="228" customFormat="1" ht="4.7" customHeight="1" x14ac:dyDescent="0.2">
      <c r="A45" s="227"/>
    </row>
    <row r="46" spans="1:45" s="11" customFormat="1" ht="9.9499999999999993" customHeight="1" x14ac:dyDescent="0.2">
      <c r="A46" s="225" t="s">
        <v>708</v>
      </c>
      <c r="B46" s="226"/>
      <c r="C46" s="226"/>
      <c r="D46" s="226"/>
      <c r="E46" s="226"/>
      <c r="F46" s="226"/>
      <c r="G46" s="226"/>
      <c r="H46" s="226"/>
      <c r="I46" s="226"/>
      <c r="J46" s="226"/>
      <c r="K46" s="226"/>
      <c r="L46" s="226"/>
      <c r="M46" s="226"/>
      <c r="N46" s="226"/>
      <c r="O46" s="226"/>
      <c r="P46" s="226"/>
      <c r="Q46" s="226"/>
      <c r="R46" s="226"/>
      <c r="S46" s="226"/>
      <c r="T46" s="226"/>
      <c r="U46" s="104"/>
      <c r="Y46" s="19"/>
      <c r="Z46" s="19"/>
      <c r="AB46" s="16"/>
      <c r="AC46" s="16"/>
      <c r="AD46" s="16"/>
      <c r="AE46" s="16"/>
      <c r="AF46" s="16"/>
      <c r="AG46" s="16"/>
      <c r="AH46" s="16"/>
      <c r="AI46" s="16"/>
      <c r="AJ46" s="16"/>
      <c r="AK46" s="16"/>
      <c r="AL46" s="16"/>
      <c r="AM46" s="16"/>
      <c r="AN46" s="16"/>
      <c r="AO46" s="16"/>
      <c r="AP46" s="16"/>
      <c r="AQ46" s="16"/>
      <c r="AR46" s="16"/>
    </row>
    <row r="47" spans="1:45" s="11" customFormat="1" ht="14.25" hidden="1" customHeight="1" x14ac:dyDescent="0.2">
      <c r="A47" s="25"/>
      <c r="N47" s="89"/>
      <c r="O47" s="89"/>
      <c r="P47" s="90"/>
      <c r="Q47" s="90"/>
      <c r="R47" s="90"/>
      <c r="S47" s="90"/>
      <c r="T47" s="90"/>
      <c r="U47" s="90"/>
      <c r="V47" s="66"/>
      <c r="W47" s="66"/>
      <c r="X47" s="66"/>
      <c r="Y47" s="67"/>
      <c r="Z47" s="67"/>
      <c r="AA47" s="66"/>
      <c r="AB47" s="68"/>
      <c r="AC47" s="16"/>
      <c r="AD47" s="16"/>
      <c r="AE47" s="16"/>
      <c r="AF47" s="16"/>
      <c r="AG47" s="16"/>
      <c r="AH47" s="16"/>
      <c r="AI47" s="16"/>
      <c r="AJ47" s="16"/>
      <c r="AK47" s="16"/>
      <c r="AL47" s="16"/>
      <c r="AM47" s="16"/>
      <c r="AN47" s="16"/>
      <c r="AO47" s="16"/>
      <c r="AP47" s="16"/>
      <c r="AQ47" s="16"/>
      <c r="AR47" s="16"/>
    </row>
    <row r="48" spans="1:45" s="11" customFormat="1" hidden="1" x14ac:dyDescent="0.2">
      <c r="A48" s="25"/>
      <c r="N48" s="89"/>
      <c r="O48" s="89"/>
      <c r="P48" s="89"/>
      <c r="Q48" s="89"/>
      <c r="R48" s="89"/>
      <c r="S48" s="89"/>
      <c r="T48" s="89"/>
      <c r="U48" s="89"/>
      <c r="V48" s="66"/>
      <c r="W48" s="66"/>
      <c r="X48" s="66"/>
      <c r="Y48" s="67"/>
      <c r="Z48" s="67"/>
      <c r="AA48" s="66"/>
      <c r="AB48" s="68"/>
      <c r="AC48" s="16"/>
      <c r="AD48" s="16"/>
      <c r="AE48" s="16"/>
      <c r="AF48" s="16"/>
      <c r="AG48" s="16"/>
      <c r="AH48" s="16"/>
      <c r="AI48" s="16"/>
      <c r="AJ48" s="16"/>
      <c r="AK48" s="16"/>
      <c r="AL48" s="16"/>
      <c r="AM48" s="16"/>
      <c r="AN48" s="16"/>
      <c r="AO48" s="16"/>
      <c r="AP48" s="16"/>
      <c r="AQ48" s="16"/>
      <c r="AR48" s="16"/>
    </row>
    <row r="49" spans="1:44" s="11" customFormat="1" hidden="1" x14ac:dyDescent="0.2">
      <c r="A49" s="25"/>
      <c r="N49" s="89"/>
      <c r="O49" s="89"/>
      <c r="P49" s="89"/>
      <c r="Q49" s="89"/>
      <c r="R49" s="89"/>
      <c r="S49" s="89"/>
      <c r="T49" s="89"/>
      <c r="U49" s="89"/>
      <c r="V49" s="66"/>
      <c r="W49" s="66"/>
      <c r="X49" s="66"/>
      <c r="Y49" s="67"/>
      <c r="Z49" s="67"/>
      <c r="AA49" s="66"/>
      <c r="AB49" s="68"/>
      <c r="AC49" s="16"/>
      <c r="AD49" s="16"/>
      <c r="AE49" s="16"/>
      <c r="AF49" s="16"/>
      <c r="AG49" s="16"/>
      <c r="AH49" s="16"/>
      <c r="AI49" s="16"/>
      <c r="AJ49" s="16"/>
      <c r="AK49" s="16"/>
      <c r="AL49" s="16"/>
      <c r="AM49" s="16"/>
      <c r="AN49" s="16"/>
      <c r="AO49" s="16"/>
      <c r="AP49" s="16"/>
      <c r="AQ49" s="16"/>
      <c r="AR49" s="16"/>
    </row>
    <row r="50" spans="1:44" s="11" customFormat="1" hidden="1" x14ac:dyDescent="0.2">
      <c r="A50" s="25"/>
      <c r="N50" s="89"/>
      <c r="O50" s="89"/>
      <c r="P50" s="89"/>
      <c r="Q50" s="89"/>
      <c r="R50" s="89"/>
      <c r="S50" s="89"/>
      <c r="T50" s="89"/>
      <c r="U50" s="89"/>
      <c r="Y50" s="19"/>
      <c r="Z50" s="19"/>
      <c r="AB50" s="16"/>
      <c r="AC50" s="16"/>
      <c r="AD50" s="16"/>
      <c r="AE50" s="16"/>
      <c r="AF50" s="16"/>
      <c r="AG50" s="16"/>
      <c r="AH50" s="16"/>
      <c r="AI50" s="16"/>
      <c r="AJ50" s="16"/>
      <c r="AK50" s="16"/>
      <c r="AL50" s="16"/>
      <c r="AM50" s="16"/>
      <c r="AN50" s="16"/>
      <c r="AO50" s="16"/>
      <c r="AP50" s="16"/>
      <c r="AQ50" s="16"/>
      <c r="AR50" s="16"/>
    </row>
    <row r="51" spans="1:44" s="11" customFormat="1" hidden="1" x14ac:dyDescent="0.2">
      <c r="A51" s="18"/>
      <c r="B51" s="16"/>
      <c r="C51" s="16"/>
      <c r="D51" s="16"/>
      <c r="E51" s="16"/>
      <c r="F51" s="16"/>
      <c r="G51" s="16"/>
      <c r="H51" s="16"/>
      <c r="I51" s="16"/>
      <c r="J51" s="16"/>
      <c r="K51" s="16"/>
      <c r="L51" s="16"/>
      <c r="M51" s="16"/>
      <c r="N51" s="16"/>
      <c r="O51" s="16"/>
      <c r="P51" s="16"/>
      <c r="Q51" s="16"/>
      <c r="R51" s="16"/>
      <c r="S51" s="16"/>
      <c r="T51" s="16"/>
      <c r="Y51" s="19"/>
      <c r="Z51" s="19"/>
      <c r="AB51" s="16"/>
      <c r="AC51" s="16"/>
      <c r="AD51" s="16"/>
      <c r="AE51" s="16"/>
      <c r="AF51" s="16"/>
      <c r="AG51" s="16"/>
      <c r="AH51" s="16"/>
      <c r="AI51" s="16"/>
      <c r="AJ51" s="16"/>
      <c r="AK51" s="16"/>
      <c r="AL51" s="16"/>
      <c r="AM51" s="16"/>
      <c r="AN51" s="16"/>
      <c r="AO51" s="16"/>
      <c r="AP51" s="16"/>
      <c r="AQ51" s="16"/>
      <c r="AR51" s="16"/>
    </row>
    <row r="52" spans="1:44" s="11" customFormat="1" hidden="1" x14ac:dyDescent="0.2">
      <c r="A52" s="18"/>
      <c r="B52" s="16"/>
      <c r="C52" s="16"/>
      <c r="D52" s="16"/>
      <c r="E52" s="16"/>
      <c r="F52" s="16"/>
      <c r="G52" s="16"/>
      <c r="H52" s="16"/>
      <c r="I52" s="16"/>
      <c r="J52" s="16"/>
      <c r="K52" s="16"/>
      <c r="L52" s="16"/>
      <c r="M52" s="16"/>
      <c r="N52" s="16"/>
      <c r="O52" s="16"/>
      <c r="P52" s="16"/>
      <c r="Q52" s="16"/>
      <c r="R52" s="16"/>
      <c r="S52" s="16"/>
      <c r="T52" s="16"/>
      <c r="Y52" s="19"/>
      <c r="Z52" s="19"/>
      <c r="AB52" s="16"/>
      <c r="AC52" s="16"/>
      <c r="AD52" s="16"/>
      <c r="AE52" s="16"/>
      <c r="AF52" s="16"/>
      <c r="AG52" s="16"/>
      <c r="AH52" s="16"/>
      <c r="AI52" s="16"/>
      <c r="AJ52" s="16"/>
      <c r="AK52" s="16"/>
      <c r="AL52" s="16"/>
      <c r="AM52" s="16"/>
      <c r="AN52" s="16"/>
      <c r="AO52" s="16"/>
      <c r="AP52" s="16"/>
      <c r="AQ52" s="16"/>
      <c r="AR52" s="16"/>
    </row>
    <row r="53" spans="1:44" s="11" customFormat="1" hidden="1" x14ac:dyDescent="0.2">
      <c r="A53" s="18"/>
      <c r="B53" s="16"/>
      <c r="C53" s="16"/>
      <c r="D53" s="16"/>
      <c r="E53" s="16"/>
      <c r="F53" s="16"/>
      <c r="G53" s="16"/>
      <c r="H53" s="16"/>
      <c r="I53" s="16"/>
      <c r="J53" s="16"/>
      <c r="K53" s="16"/>
      <c r="L53" s="16"/>
      <c r="M53" s="16"/>
      <c r="N53" s="16"/>
      <c r="O53" s="16"/>
      <c r="P53" s="16"/>
      <c r="Q53" s="16"/>
      <c r="R53" s="16"/>
      <c r="S53" s="16"/>
      <c r="T53" s="16"/>
      <c r="Y53" s="19"/>
      <c r="Z53" s="19"/>
      <c r="AB53" s="16"/>
      <c r="AC53" s="16"/>
      <c r="AD53" s="16"/>
      <c r="AE53" s="16"/>
      <c r="AF53" s="16"/>
      <c r="AG53" s="16"/>
      <c r="AH53" s="16"/>
      <c r="AI53" s="16"/>
      <c r="AJ53" s="16"/>
      <c r="AK53" s="16"/>
      <c r="AL53" s="16"/>
      <c r="AM53" s="16"/>
      <c r="AN53" s="16"/>
      <c r="AO53" s="16"/>
      <c r="AP53" s="16"/>
      <c r="AQ53" s="16"/>
      <c r="AR53" s="16"/>
    </row>
    <row r="54" spans="1:44" s="11" customFormat="1" hidden="1" x14ac:dyDescent="0.2">
      <c r="A54" s="18"/>
      <c r="B54" s="16"/>
      <c r="C54" s="16"/>
      <c r="D54" s="16"/>
      <c r="E54" s="16"/>
      <c r="F54" s="16"/>
      <c r="G54" s="16"/>
      <c r="H54" s="16"/>
      <c r="I54" s="16"/>
      <c r="J54" s="16"/>
      <c r="K54" s="16"/>
      <c r="L54" s="16"/>
      <c r="M54" s="16"/>
      <c r="N54" s="16"/>
      <c r="O54" s="16"/>
      <c r="P54" s="16"/>
      <c r="Q54" s="16"/>
      <c r="R54" s="16"/>
      <c r="S54" s="16"/>
      <c r="T54" s="16"/>
      <c r="Y54" s="19"/>
      <c r="Z54" s="19"/>
      <c r="AB54" s="16"/>
      <c r="AC54" s="16"/>
      <c r="AD54" s="16"/>
      <c r="AE54" s="16"/>
      <c r="AF54" s="16"/>
      <c r="AG54" s="16"/>
      <c r="AH54" s="16"/>
      <c r="AI54" s="16"/>
      <c r="AJ54" s="16"/>
      <c r="AK54" s="16"/>
      <c r="AL54" s="16"/>
      <c r="AM54" s="16"/>
      <c r="AN54" s="16"/>
      <c r="AO54" s="16"/>
      <c r="AP54" s="16"/>
      <c r="AQ54" s="16"/>
      <c r="AR54" s="16"/>
    </row>
    <row r="55" spans="1:44" s="11" customFormat="1" hidden="1" x14ac:dyDescent="0.2">
      <c r="A55" s="18"/>
      <c r="B55" s="16"/>
      <c r="C55" s="16"/>
      <c r="D55" s="16"/>
      <c r="E55" s="16"/>
      <c r="F55" s="16"/>
      <c r="G55" s="16"/>
      <c r="H55" s="16"/>
      <c r="I55" s="16"/>
      <c r="J55" s="16"/>
      <c r="K55" s="16"/>
      <c r="L55" s="16"/>
      <c r="M55" s="16"/>
      <c r="N55" s="16"/>
      <c r="O55" s="16"/>
      <c r="P55" s="16"/>
      <c r="Q55" s="16"/>
      <c r="R55" s="16"/>
      <c r="S55" s="16"/>
      <c r="T55" s="16"/>
      <c r="Y55" s="19"/>
      <c r="Z55" s="19"/>
      <c r="AB55" s="16"/>
      <c r="AC55" s="16"/>
      <c r="AD55" s="16"/>
      <c r="AE55" s="16"/>
      <c r="AF55" s="16"/>
      <c r="AG55" s="16"/>
      <c r="AH55" s="16"/>
      <c r="AI55" s="16"/>
      <c r="AJ55" s="16"/>
      <c r="AK55" s="16"/>
      <c r="AL55" s="16"/>
      <c r="AM55" s="16"/>
      <c r="AN55" s="16"/>
      <c r="AO55" s="16"/>
      <c r="AP55" s="16"/>
      <c r="AQ55" s="16"/>
      <c r="AR55" s="16"/>
    </row>
    <row r="56" spans="1:44" s="11" customFormat="1" hidden="1" x14ac:dyDescent="0.2">
      <c r="A56" s="18"/>
      <c r="B56" s="16"/>
      <c r="C56" s="16"/>
      <c r="D56" s="16"/>
      <c r="E56" s="16"/>
      <c r="F56" s="16"/>
      <c r="G56" s="16"/>
      <c r="H56" s="16"/>
      <c r="I56" s="16"/>
      <c r="J56" s="16"/>
      <c r="K56" s="16"/>
      <c r="L56" s="16"/>
      <c r="M56" s="16"/>
      <c r="N56" s="16"/>
      <c r="O56" s="16"/>
      <c r="P56" s="16"/>
      <c r="Q56" s="16"/>
      <c r="R56" s="16"/>
      <c r="S56" s="16"/>
      <c r="T56" s="16"/>
      <c r="Y56" s="19"/>
      <c r="Z56" s="19"/>
      <c r="AB56" s="16"/>
      <c r="AC56" s="16"/>
      <c r="AD56" s="16"/>
      <c r="AE56" s="16"/>
      <c r="AF56" s="16"/>
      <c r="AG56" s="16"/>
      <c r="AH56" s="16"/>
      <c r="AI56" s="16"/>
      <c r="AJ56" s="16"/>
      <c r="AK56" s="16"/>
      <c r="AL56" s="16"/>
      <c r="AM56" s="16"/>
      <c r="AN56" s="16"/>
      <c r="AO56" s="16"/>
      <c r="AP56" s="16"/>
      <c r="AQ56" s="16"/>
      <c r="AR56" s="16"/>
    </row>
    <row r="57" spans="1:44" s="11" customFormat="1" hidden="1" x14ac:dyDescent="0.2">
      <c r="A57" s="18"/>
      <c r="B57" s="16"/>
      <c r="C57" s="16"/>
      <c r="D57" s="16"/>
      <c r="E57" s="16"/>
      <c r="F57" s="16"/>
      <c r="G57" s="16"/>
      <c r="H57" s="16"/>
      <c r="I57" s="16"/>
      <c r="J57" s="16"/>
      <c r="K57" s="16"/>
      <c r="L57" s="16"/>
      <c r="M57" s="16"/>
      <c r="N57" s="16"/>
      <c r="O57" s="16"/>
      <c r="P57" s="16"/>
      <c r="Q57" s="16"/>
      <c r="R57" s="16"/>
      <c r="S57" s="16"/>
      <c r="T57" s="16"/>
      <c r="Y57" s="19"/>
      <c r="Z57" s="19"/>
      <c r="AB57" s="16"/>
      <c r="AC57" s="16"/>
      <c r="AD57" s="16"/>
      <c r="AE57" s="16"/>
      <c r="AF57" s="16"/>
      <c r="AG57" s="16"/>
      <c r="AH57" s="16"/>
      <c r="AI57" s="16"/>
      <c r="AJ57" s="16"/>
      <c r="AK57" s="16"/>
      <c r="AL57" s="16"/>
      <c r="AM57" s="16"/>
      <c r="AN57" s="16"/>
      <c r="AO57" s="16"/>
      <c r="AP57" s="16"/>
      <c r="AQ57" s="16"/>
      <c r="AR57" s="16"/>
    </row>
    <row r="58" spans="1:44" s="11" customFormat="1" hidden="1" x14ac:dyDescent="0.2">
      <c r="A58" s="18"/>
      <c r="B58" s="16"/>
      <c r="C58" s="16"/>
      <c r="D58" s="16"/>
      <c r="E58" s="16"/>
      <c r="F58" s="16"/>
      <c r="G58" s="16"/>
      <c r="H58" s="16"/>
      <c r="I58" s="16"/>
      <c r="J58" s="16"/>
      <c r="K58" s="16"/>
      <c r="L58" s="16"/>
      <c r="M58" s="16"/>
      <c r="N58" s="16"/>
      <c r="O58" s="16"/>
      <c r="P58" s="16"/>
      <c r="Q58" s="16"/>
      <c r="R58" s="16"/>
      <c r="S58" s="16"/>
      <c r="T58" s="16"/>
      <c r="Y58" s="19"/>
      <c r="Z58" s="19"/>
      <c r="AB58" s="16"/>
      <c r="AC58" s="16"/>
      <c r="AD58" s="16"/>
      <c r="AE58" s="16"/>
      <c r="AF58" s="16"/>
      <c r="AG58" s="16"/>
      <c r="AH58" s="16"/>
      <c r="AI58" s="16"/>
      <c r="AJ58" s="16"/>
      <c r="AK58" s="16"/>
      <c r="AL58" s="16"/>
      <c r="AM58" s="16"/>
      <c r="AN58" s="16"/>
      <c r="AO58" s="16"/>
      <c r="AP58" s="16"/>
      <c r="AQ58" s="16"/>
      <c r="AR58" s="16"/>
    </row>
    <row r="59" spans="1:44" s="11" customFormat="1" hidden="1" x14ac:dyDescent="0.2">
      <c r="A59" s="18"/>
      <c r="B59" s="16"/>
      <c r="C59" s="16"/>
      <c r="D59" s="16"/>
      <c r="E59" s="16"/>
      <c r="F59" s="16"/>
      <c r="G59" s="16"/>
      <c r="H59" s="16"/>
      <c r="I59" s="16"/>
      <c r="J59" s="16"/>
      <c r="K59" s="16"/>
      <c r="L59" s="16"/>
      <c r="M59" s="16"/>
      <c r="N59" s="16"/>
      <c r="O59" s="16"/>
      <c r="P59" s="16"/>
      <c r="Q59" s="16"/>
      <c r="R59" s="16"/>
      <c r="S59" s="16"/>
      <c r="T59" s="16"/>
      <c r="Y59" s="19"/>
      <c r="Z59" s="19"/>
      <c r="AB59" s="16"/>
      <c r="AC59" s="16"/>
      <c r="AD59" s="16"/>
      <c r="AE59" s="16"/>
      <c r="AF59" s="16"/>
      <c r="AG59" s="16"/>
      <c r="AH59" s="16"/>
      <c r="AI59" s="16"/>
      <c r="AJ59" s="16"/>
      <c r="AK59" s="16"/>
      <c r="AL59" s="16"/>
      <c r="AM59" s="16"/>
      <c r="AN59" s="16"/>
      <c r="AO59" s="16"/>
      <c r="AP59" s="16"/>
      <c r="AQ59" s="16"/>
      <c r="AR59" s="16"/>
    </row>
    <row r="60" spans="1:44" s="11" customFormat="1" hidden="1" x14ac:dyDescent="0.2">
      <c r="A60" s="18"/>
      <c r="B60" s="16"/>
      <c r="C60" s="16"/>
      <c r="D60" s="16"/>
      <c r="E60" s="16"/>
      <c r="F60" s="16"/>
      <c r="G60" s="16"/>
      <c r="H60" s="16"/>
      <c r="I60" s="16"/>
      <c r="J60" s="16"/>
      <c r="K60" s="16"/>
      <c r="L60" s="16"/>
      <c r="M60" s="16"/>
      <c r="N60" s="16"/>
      <c r="O60" s="16"/>
      <c r="P60" s="16"/>
      <c r="Q60" s="16"/>
      <c r="R60" s="16"/>
      <c r="S60" s="16"/>
      <c r="T60" s="16"/>
      <c r="Y60" s="19"/>
      <c r="Z60" s="19"/>
      <c r="AB60" s="16"/>
      <c r="AC60" s="16"/>
      <c r="AD60" s="16"/>
      <c r="AE60" s="16"/>
      <c r="AF60" s="16"/>
      <c r="AG60" s="16"/>
      <c r="AH60" s="16"/>
      <c r="AI60" s="16"/>
      <c r="AJ60" s="16"/>
      <c r="AK60" s="16"/>
      <c r="AL60" s="16"/>
      <c r="AM60" s="16"/>
      <c r="AN60" s="16"/>
      <c r="AO60" s="16"/>
      <c r="AP60" s="16"/>
      <c r="AQ60" s="16"/>
      <c r="AR60" s="16"/>
    </row>
    <row r="61" spans="1:44" s="11" customFormat="1" hidden="1" x14ac:dyDescent="0.2">
      <c r="A61" s="18"/>
      <c r="B61" s="16"/>
      <c r="C61" s="16"/>
      <c r="D61" s="16"/>
      <c r="E61" s="16"/>
      <c r="F61" s="16"/>
      <c r="G61" s="16"/>
      <c r="H61" s="16"/>
      <c r="I61" s="16"/>
      <c r="J61" s="16"/>
      <c r="K61" s="16"/>
      <c r="L61" s="16"/>
      <c r="M61" s="16"/>
      <c r="N61" s="16"/>
      <c r="O61" s="16"/>
      <c r="P61" s="16"/>
      <c r="Q61" s="16"/>
      <c r="R61" s="16"/>
      <c r="S61" s="16"/>
      <c r="T61" s="16"/>
      <c r="Y61" s="19"/>
      <c r="Z61" s="19"/>
      <c r="AB61" s="16"/>
      <c r="AC61" s="16"/>
      <c r="AD61" s="16"/>
      <c r="AE61" s="16"/>
      <c r="AF61" s="16"/>
      <c r="AG61" s="16"/>
      <c r="AH61" s="16"/>
      <c r="AI61" s="16"/>
      <c r="AJ61" s="16"/>
      <c r="AK61" s="16"/>
      <c r="AL61" s="16"/>
      <c r="AM61" s="16"/>
      <c r="AN61" s="16"/>
      <c r="AO61" s="16"/>
      <c r="AP61" s="16"/>
      <c r="AQ61" s="16"/>
      <c r="AR61" s="16"/>
    </row>
    <row r="62" spans="1:44" s="11" customFormat="1" hidden="1" x14ac:dyDescent="0.2">
      <c r="A62" s="18"/>
      <c r="B62" s="16"/>
      <c r="C62" s="16"/>
      <c r="D62" s="16"/>
      <c r="E62" s="16"/>
      <c r="F62" s="16"/>
      <c r="G62" s="16"/>
      <c r="H62" s="16"/>
      <c r="I62" s="16"/>
      <c r="J62" s="16"/>
      <c r="K62" s="16"/>
      <c r="L62" s="16"/>
      <c r="M62" s="16"/>
      <c r="N62" s="16"/>
      <c r="O62" s="16"/>
      <c r="P62" s="16"/>
      <c r="Q62" s="16"/>
      <c r="R62" s="16"/>
      <c r="S62" s="16"/>
      <c r="T62" s="16"/>
      <c r="Y62" s="19"/>
      <c r="Z62" s="19"/>
      <c r="AB62" s="16"/>
      <c r="AC62" s="16"/>
      <c r="AD62" s="16"/>
      <c r="AE62" s="16"/>
      <c r="AF62" s="16"/>
      <c r="AG62" s="16"/>
      <c r="AH62" s="16"/>
      <c r="AI62" s="16"/>
      <c r="AJ62" s="16"/>
      <c r="AK62" s="16"/>
      <c r="AL62" s="16"/>
      <c r="AM62" s="16"/>
      <c r="AN62" s="16"/>
      <c r="AO62" s="16"/>
      <c r="AP62" s="16"/>
      <c r="AQ62" s="16"/>
      <c r="AR62" s="16"/>
    </row>
    <row r="63" spans="1:44" s="11" customFormat="1" hidden="1" x14ac:dyDescent="0.2">
      <c r="A63" s="18"/>
      <c r="B63" s="16"/>
      <c r="C63" s="16"/>
      <c r="D63" s="16"/>
      <c r="E63" s="16"/>
      <c r="F63" s="16"/>
      <c r="G63" s="16"/>
      <c r="H63" s="16"/>
      <c r="I63" s="16"/>
      <c r="J63" s="16"/>
      <c r="K63" s="16"/>
      <c r="L63" s="16"/>
      <c r="M63" s="16"/>
      <c r="N63" s="16"/>
      <c r="O63" s="16"/>
      <c r="P63" s="16"/>
      <c r="Q63" s="16"/>
      <c r="R63" s="16"/>
      <c r="S63" s="16"/>
      <c r="T63" s="16"/>
      <c r="Y63" s="19"/>
      <c r="Z63" s="19"/>
      <c r="AB63" s="16"/>
      <c r="AC63" s="16"/>
      <c r="AD63" s="16"/>
      <c r="AE63" s="16"/>
      <c r="AF63" s="16"/>
      <c r="AG63" s="16"/>
      <c r="AH63" s="16"/>
      <c r="AI63" s="16"/>
      <c r="AJ63" s="16"/>
      <c r="AK63" s="16"/>
      <c r="AL63" s="16"/>
      <c r="AM63" s="16"/>
      <c r="AN63" s="16"/>
      <c r="AO63" s="16"/>
      <c r="AP63" s="16"/>
      <c r="AQ63" s="16"/>
      <c r="AR63" s="16"/>
    </row>
    <row r="64" spans="1:44" s="11" customFormat="1" hidden="1" x14ac:dyDescent="0.2">
      <c r="A64" s="18"/>
      <c r="B64" s="16"/>
      <c r="C64" s="16"/>
      <c r="D64" s="16"/>
      <c r="E64" s="16"/>
      <c r="F64" s="16"/>
      <c r="G64" s="16"/>
      <c r="H64" s="16"/>
      <c r="I64" s="16"/>
      <c r="J64" s="16"/>
      <c r="K64" s="16"/>
      <c r="L64" s="16"/>
      <c r="M64" s="16"/>
      <c r="N64" s="16"/>
      <c r="O64" s="16"/>
      <c r="P64" s="16"/>
      <c r="Q64" s="16"/>
      <c r="R64" s="16"/>
      <c r="S64" s="16"/>
      <c r="T64" s="16"/>
      <c r="Y64" s="19"/>
      <c r="Z64" s="19"/>
      <c r="AB64" s="16"/>
      <c r="AC64" s="16"/>
      <c r="AD64" s="16"/>
      <c r="AE64" s="16"/>
      <c r="AF64" s="16"/>
      <c r="AG64" s="16"/>
      <c r="AH64" s="16"/>
      <c r="AI64" s="16"/>
      <c r="AJ64" s="16"/>
      <c r="AK64" s="16"/>
      <c r="AL64" s="16"/>
      <c r="AM64" s="16"/>
      <c r="AN64" s="16"/>
      <c r="AO64" s="16"/>
      <c r="AP64" s="16"/>
      <c r="AQ64" s="16"/>
      <c r="AR64" s="16"/>
    </row>
    <row r="65" spans="1:44" s="11" customFormat="1" hidden="1" x14ac:dyDescent="0.2">
      <c r="A65" s="18"/>
      <c r="B65" s="16"/>
      <c r="C65" s="16"/>
      <c r="D65" s="16"/>
      <c r="E65" s="16"/>
      <c r="F65" s="16"/>
      <c r="G65" s="16"/>
      <c r="H65" s="16"/>
      <c r="I65" s="16"/>
      <c r="J65" s="16"/>
      <c r="K65" s="16"/>
      <c r="L65" s="16"/>
      <c r="M65" s="16"/>
      <c r="N65" s="16"/>
      <c r="O65" s="16"/>
      <c r="P65" s="16"/>
      <c r="Q65" s="16"/>
      <c r="R65" s="16"/>
      <c r="S65" s="16"/>
      <c r="T65" s="16"/>
      <c r="Y65" s="19"/>
      <c r="Z65" s="19"/>
      <c r="AB65" s="16"/>
      <c r="AC65" s="16"/>
      <c r="AD65" s="16"/>
      <c r="AE65" s="16"/>
      <c r="AF65" s="16"/>
      <c r="AG65" s="16"/>
      <c r="AH65" s="16"/>
      <c r="AI65" s="16"/>
      <c r="AJ65" s="16"/>
      <c r="AK65" s="16"/>
      <c r="AL65" s="16"/>
      <c r="AM65" s="16"/>
      <c r="AN65" s="16"/>
      <c r="AO65" s="16"/>
      <c r="AP65" s="16"/>
      <c r="AQ65" s="16"/>
      <c r="AR65" s="16"/>
    </row>
    <row r="66" spans="1:44" s="11" customFormat="1" hidden="1" x14ac:dyDescent="0.2">
      <c r="A66" s="18"/>
      <c r="B66" s="16"/>
      <c r="C66" s="16"/>
      <c r="D66" s="16"/>
      <c r="E66" s="16"/>
      <c r="F66" s="16"/>
      <c r="G66" s="16"/>
      <c r="H66" s="16"/>
      <c r="I66" s="16"/>
      <c r="J66" s="16"/>
      <c r="K66" s="16"/>
      <c r="L66" s="16"/>
      <c r="M66" s="16"/>
      <c r="N66" s="16"/>
      <c r="O66" s="16"/>
      <c r="P66" s="16"/>
      <c r="Q66" s="16"/>
      <c r="R66" s="16"/>
      <c r="S66" s="16"/>
      <c r="T66" s="16"/>
      <c r="Y66" s="19"/>
      <c r="Z66" s="19"/>
      <c r="AB66" s="16"/>
      <c r="AC66" s="16"/>
      <c r="AD66" s="16"/>
      <c r="AE66" s="16"/>
      <c r="AF66" s="16"/>
      <c r="AG66" s="16"/>
      <c r="AH66" s="16"/>
      <c r="AI66" s="16"/>
      <c r="AJ66" s="16"/>
      <c r="AK66" s="16"/>
      <c r="AL66" s="16"/>
      <c r="AM66" s="16"/>
      <c r="AN66" s="16"/>
      <c r="AO66" s="16"/>
      <c r="AP66" s="16"/>
      <c r="AQ66" s="16"/>
      <c r="AR66" s="16"/>
    </row>
    <row r="67" spans="1:44" s="11" customFormat="1" hidden="1" x14ac:dyDescent="0.2">
      <c r="A67" s="18"/>
      <c r="B67" s="16"/>
      <c r="C67" s="16"/>
      <c r="D67" s="16"/>
      <c r="E67" s="16"/>
      <c r="F67" s="16"/>
      <c r="G67" s="16"/>
      <c r="H67" s="16"/>
      <c r="I67" s="16"/>
      <c r="J67" s="16"/>
      <c r="K67" s="16"/>
      <c r="L67" s="16"/>
      <c r="M67" s="16"/>
      <c r="N67" s="16"/>
      <c r="O67" s="16"/>
      <c r="P67" s="16"/>
      <c r="Q67" s="16"/>
      <c r="R67" s="16"/>
      <c r="S67" s="16"/>
      <c r="T67" s="16"/>
      <c r="Y67" s="19"/>
      <c r="Z67" s="19"/>
      <c r="AB67" s="16"/>
      <c r="AC67" s="16"/>
      <c r="AD67" s="16"/>
      <c r="AE67" s="16"/>
      <c r="AF67" s="16"/>
      <c r="AG67" s="16"/>
      <c r="AH67" s="16"/>
      <c r="AI67" s="16"/>
      <c r="AJ67" s="16"/>
      <c r="AK67" s="16"/>
      <c r="AL67" s="16"/>
      <c r="AM67" s="16"/>
      <c r="AN67" s="16"/>
      <c r="AO67" s="16"/>
      <c r="AP67" s="16"/>
      <c r="AQ67" s="16"/>
      <c r="AR67" s="16"/>
    </row>
    <row r="68" spans="1:44" s="11" customFormat="1" hidden="1" x14ac:dyDescent="0.2">
      <c r="A68" s="18"/>
      <c r="B68" s="16"/>
      <c r="C68" s="16"/>
      <c r="D68" s="16"/>
      <c r="E68" s="16"/>
      <c r="F68" s="16"/>
      <c r="G68" s="16"/>
      <c r="H68" s="16"/>
      <c r="I68" s="16"/>
      <c r="J68" s="16"/>
      <c r="K68" s="16"/>
      <c r="L68" s="16"/>
      <c r="M68" s="16"/>
      <c r="N68" s="16"/>
      <c r="O68" s="16"/>
      <c r="P68" s="16"/>
      <c r="Q68" s="16"/>
      <c r="R68" s="16"/>
      <c r="S68" s="16"/>
      <c r="T68" s="16"/>
      <c r="Y68" s="19"/>
      <c r="Z68" s="19"/>
      <c r="AB68" s="16"/>
      <c r="AC68" s="16"/>
      <c r="AD68" s="16"/>
      <c r="AE68" s="16"/>
      <c r="AF68" s="16"/>
      <c r="AG68" s="16"/>
      <c r="AH68" s="16"/>
      <c r="AI68" s="16"/>
      <c r="AJ68" s="16"/>
      <c r="AK68" s="16"/>
      <c r="AL68" s="16"/>
      <c r="AM68" s="16"/>
      <c r="AN68" s="16"/>
      <c r="AO68" s="16"/>
      <c r="AP68" s="16"/>
      <c r="AQ68" s="16"/>
      <c r="AR68" s="16"/>
    </row>
    <row r="69" spans="1:44" s="11" customFormat="1" hidden="1" x14ac:dyDescent="0.2">
      <c r="A69" s="18"/>
      <c r="B69" s="16"/>
      <c r="C69" s="16"/>
      <c r="D69" s="16"/>
      <c r="E69" s="16"/>
      <c r="F69" s="16"/>
      <c r="G69" s="16"/>
      <c r="H69" s="16"/>
      <c r="I69" s="16"/>
      <c r="J69" s="16"/>
      <c r="K69" s="16"/>
      <c r="L69" s="16"/>
      <c r="M69" s="16"/>
      <c r="N69" s="16"/>
      <c r="O69" s="16"/>
      <c r="P69" s="16"/>
      <c r="Q69" s="16"/>
      <c r="R69" s="16"/>
      <c r="S69" s="16"/>
      <c r="T69" s="16"/>
      <c r="Y69" s="19"/>
      <c r="Z69" s="19"/>
      <c r="AB69" s="16"/>
      <c r="AC69" s="16"/>
      <c r="AD69" s="16"/>
      <c r="AE69" s="16"/>
      <c r="AF69" s="16"/>
      <c r="AG69" s="16"/>
      <c r="AH69" s="16"/>
      <c r="AI69" s="16"/>
      <c r="AJ69" s="16"/>
      <c r="AK69" s="16"/>
      <c r="AL69" s="16"/>
      <c r="AM69" s="16"/>
      <c r="AN69" s="16"/>
      <c r="AO69" s="16"/>
      <c r="AP69" s="16"/>
      <c r="AQ69" s="16"/>
      <c r="AR69" s="16"/>
    </row>
    <row r="70" spans="1:44" s="11" customFormat="1" hidden="1" x14ac:dyDescent="0.2">
      <c r="A70" s="18"/>
      <c r="B70" s="16"/>
      <c r="C70" s="16"/>
      <c r="D70" s="16"/>
      <c r="E70" s="16"/>
      <c r="F70" s="16"/>
      <c r="G70" s="16"/>
      <c r="H70" s="16"/>
      <c r="I70" s="16"/>
      <c r="J70" s="16"/>
      <c r="K70" s="16"/>
      <c r="L70" s="16"/>
      <c r="M70" s="16"/>
      <c r="N70" s="16"/>
      <c r="O70" s="16"/>
      <c r="P70" s="16"/>
      <c r="Q70" s="16"/>
      <c r="R70" s="16"/>
      <c r="S70" s="16"/>
      <c r="T70" s="16"/>
      <c r="Y70" s="19"/>
      <c r="Z70" s="19"/>
      <c r="AB70" s="16"/>
      <c r="AC70" s="16"/>
      <c r="AD70" s="16"/>
      <c r="AE70" s="16"/>
      <c r="AF70" s="16"/>
      <c r="AG70" s="16"/>
      <c r="AH70" s="16"/>
      <c r="AI70" s="16"/>
      <c r="AJ70" s="16"/>
      <c r="AK70" s="16"/>
      <c r="AL70" s="16"/>
      <c r="AM70" s="16"/>
      <c r="AN70" s="16"/>
      <c r="AO70" s="16"/>
      <c r="AP70" s="16"/>
      <c r="AQ70" s="16"/>
      <c r="AR70" s="16"/>
    </row>
    <row r="71" spans="1:44" s="11" customFormat="1" hidden="1" x14ac:dyDescent="0.2">
      <c r="A71" s="18"/>
      <c r="B71" s="16"/>
      <c r="C71" s="16"/>
      <c r="D71" s="16"/>
      <c r="E71" s="16"/>
      <c r="F71" s="16"/>
      <c r="G71" s="16"/>
      <c r="H71" s="16"/>
      <c r="I71" s="16"/>
      <c r="J71" s="16"/>
      <c r="K71" s="16"/>
      <c r="L71" s="16"/>
      <c r="M71" s="16"/>
      <c r="N71" s="16"/>
      <c r="O71" s="16"/>
      <c r="P71" s="16"/>
      <c r="Q71" s="16"/>
      <c r="R71" s="16"/>
      <c r="S71" s="16"/>
      <c r="T71" s="16"/>
      <c r="Y71" s="19"/>
      <c r="Z71" s="19"/>
      <c r="AB71" s="16"/>
      <c r="AC71" s="16"/>
      <c r="AD71" s="16"/>
      <c r="AE71" s="16"/>
      <c r="AF71" s="16"/>
      <c r="AG71" s="16"/>
      <c r="AH71" s="16"/>
      <c r="AI71" s="16"/>
      <c r="AJ71" s="16"/>
      <c r="AK71" s="16"/>
      <c r="AL71" s="16"/>
      <c r="AM71" s="16"/>
      <c r="AN71" s="16"/>
      <c r="AO71" s="16"/>
      <c r="AP71" s="16"/>
      <c r="AQ71" s="16"/>
      <c r="AR71" s="16"/>
    </row>
    <row r="72" spans="1:44" s="11" customFormat="1" hidden="1" x14ac:dyDescent="0.2">
      <c r="A72" s="18"/>
      <c r="B72" s="16"/>
      <c r="C72" s="16"/>
      <c r="D72" s="16"/>
      <c r="E72" s="16"/>
      <c r="F72" s="16"/>
      <c r="G72" s="16"/>
      <c r="H72" s="16"/>
      <c r="I72" s="16"/>
      <c r="J72" s="16"/>
      <c r="K72" s="16"/>
      <c r="L72" s="16"/>
      <c r="M72" s="16"/>
      <c r="N72" s="16"/>
      <c r="O72" s="16"/>
      <c r="P72" s="16"/>
      <c r="Q72" s="16"/>
      <c r="R72" s="16"/>
      <c r="S72" s="16"/>
      <c r="T72" s="16"/>
      <c r="Y72" s="19"/>
      <c r="Z72" s="19"/>
      <c r="AB72" s="16"/>
      <c r="AC72" s="16"/>
      <c r="AD72" s="16"/>
      <c r="AE72" s="16"/>
      <c r="AF72" s="16"/>
      <c r="AG72" s="16"/>
      <c r="AH72" s="16"/>
      <c r="AI72" s="16"/>
      <c r="AJ72" s="16"/>
      <c r="AK72" s="16"/>
      <c r="AL72" s="16"/>
      <c r="AM72" s="16"/>
      <c r="AN72" s="16"/>
      <c r="AO72" s="16"/>
      <c r="AP72" s="16"/>
      <c r="AQ72" s="16"/>
      <c r="AR72" s="16"/>
    </row>
    <row r="73" spans="1:44" s="11" customFormat="1" hidden="1" x14ac:dyDescent="0.2">
      <c r="A73" s="18"/>
      <c r="B73" s="16"/>
      <c r="C73" s="16"/>
      <c r="D73" s="16"/>
      <c r="E73" s="16"/>
      <c r="F73" s="16"/>
      <c r="G73" s="16"/>
      <c r="H73" s="16"/>
      <c r="I73" s="16"/>
      <c r="J73" s="16"/>
      <c r="K73" s="16"/>
      <c r="L73" s="16"/>
      <c r="M73" s="16"/>
      <c r="N73" s="16"/>
      <c r="O73" s="16"/>
      <c r="P73" s="16"/>
      <c r="Q73" s="16"/>
      <c r="R73" s="16"/>
      <c r="S73" s="16"/>
      <c r="T73" s="16"/>
      <c r="Y73" s="19"/>
      <c r="Z73" s="19"/>
      <c r="AB73" s="16"/>
      <c r="AC73" s="16"/>
      <c r="AD73" s="16"/>
      <c r="AE73" s="16"/>
      <c r="AF73" s="16"/>
      <c r="AG73" s="16"/>
      <c r="AH73" s="16"/>
      <c r="AI73" s="16"/>
      <c r="AJ73" s="16"/>
      <c r="AK73" s="16"/>
      <c r="AL73" s="16"/>
      <c r="AM73" s="16"/>
      <c r="AN73" s="16"/>
      <c r="AO73" s="16"/>
      <c r="AP73" s="16"/>
      <c r="AQ73" s="16"/>
      <c r="AR73" s="16"/>
    </row>
    <row r="74" spans="1:44" s="11" customFormat="1" hidden="1" x14ac:dyDescent="0.2">
      <c r="A74" s="18"/>
      <c r="B74" s="16"/>
      <c r="C74" s="16"/>
      <c r="D74" s="16"/>
      <c r="E74" s="16"/>
      <c r="F74" s="16"/>
      <c r="G74" s="16"/>
      <c r="H74" s="16"/>
      <c r="I74" s="16"/>
      <c r="J74" s="16"/>
      <c r="K74" s="16"/>
      <c r="L74" s="16"/>
      <c r="M74" s="16"/>
      <c r="N74" s="16"/>
      <c r="O74" s="16"/>
      <c r="P74" s="16"/>
      <c r="Q74" s="16"/>
      <c r="R74" s="16"/>
      <c r="S74" s="16"/>
      <c r="T74" s="16"/>
      <c r="Y74" s="19"/>
      <c r="Z74" s="19"/>
      <c r="AB74" s="16"/>
      <c r="AC74" s="16"/>
      <c r="AD74" s="16"/>
      <c r="AE74" s="16"/>
      <c r="AF74" s="16"/>
      <c r="AG74" s="16"/>
      <c r="AH74" s="16"/>
      <c r="AI74" s="16"/>
      <c r="AJ74" s="16"/>
      <c r="AK74" s="16"/>
      <c r="AL74" s="16"/>
      <c r="AM74" s="16"/>
      <c r="AN74" s="16"/>
      <c r="AO74" s="16"/>
      <c r="AP74" s="16"/>
      <c r="AQ74" s="16"/>
      <c r="AR74" s="16"/>
    </row>
    <row r="75" spans="1:44" s="11" customFormat="1" hidden="1" x14ac:dyDescent="0.2">
      <c r="A75" s="18"/>
      <c r="B75" s="16"/>
      <c r="C75" s="16"/>
      <c r="D75" s="16"/>
      <c r="E75" s="16"/>
      <c r="F75" s="16"/>
      <c r="G75" s="16"/>
      <c r="H75" s="16"/>
      <c r="I75" s="16"/>
      <c r="J75" s="16"/>
      <c r="K75" s="16"/>
      <c r="L75" s="16"/>
      <c r="M75" s="16"/>
      <c r="N75" s="16"/>
      <c r="O75" s="16"/>
      <c r="P75" s="16"/>
      <c r="Q75" s="16"/>
      <c r="R75" s="16"/>
      <c r="S75" s="16"/>
      <c r="T75" s="16"/>
      <c r="Y75" s="19"/>
      <c r="Z75" s="19"/>
      <c r="AB75" s="16"/>
      <c r="AC75" s="16"/>
      <c r="AD75" s="16"/>
      <c r="AE75" s="16"/>
      <c r="AF75" s="16"/>
      <c r="AG75" s="16"/>
      <c r="AH75" s="16"/>
      <c r="AI75" s="16"/>
      <c r="AJ75" s="16"/>
      <c r="AK75" s="16"/>
      <c r="AL75" s="16"/>
      <c r="AM75" s="16"/>
      <c r="AN75" s="16"/>
      <c r="AO75" s="16"/>
      <c r="AP75" s="16"/>
      <c r="AQ75" s="16"/>
      <c r="AR75" s="16"/>
    </row>
    <row r="76" spans="1:44" s="11" customFormat="1" hidden="1" x14ac:dyDescent="0.2">
      <c r="A76" s="18"/>
      <c r="B76" s="16"/>
      <c r="C76" s="16"/>
      <c r="D76" s="16"/>
      <c r="E76" s="16"/>
      <c r="F76" s="16"/>
      <c r="G76" s="16"/>
      <c r="H76" s="16"/>
      <c r="I76" s="16"/>
      <c r="J76" s="16"/>
      <c r="K76" s="16"/>
      <c r="L76" s="16"/>
      <c r="M76" s="16"/>
      <c r="N76" s="16"/>
      <c r="O76" s="16"/>
      <c r="P76" s="16"/>
      <c r="Q76" s="16"/>
      <c r="R76" s="16"/>
      <c r="S76" s="16"/>
      <c r="T76" s="16"/>
      <c r="Y76" s="19"/>
      <c r="Z76" s="19"/>
      <c r="AB76" s="16"/>
      <c r="AC76" s="16"/>
      <c r="AD76" s="16"/>
      <c r="AE76" s="16"/>
      <c r="AF76" s="16"/>
      <c r="AG76" s="16"/>
      <c r="AH76" s="16"/>
      <c r="AI76" s="16"/>
      <c r="AJ76" s="16"/>
      <c r="AK76" s="16"/>
      <c r="AL76" s="16"/>
      <c r="AM76" s="16"/>
      <c r="AN76" s="16"/>
      <c r="AO76" s="16"/>
      <c r="AP76" s="16"/>
      <c r="AQ76" s="16"/>
      <c r="AR76" s="16"/>
    </row>
    <row r="77" spans="1:44" s="11" customFormat="1" hidden="1" x14ac:dyDescent="0.2">
      <c r="A77" s="18"/>
      <c r="B77" s="16"/>
      <c r="C77" s="16"/>
      <c r="D77" s="16"/>
      <c r="E77" s="16"/>
      <c r="F77" s="16"/>
      <c r="G77" s="16"/>
      <c r="H77" s="16"/>
      <c r="I77" s="16"/>
      <c r="J77" s="16"/>
      <c r="K77" s="16"/>
      <c r="L77" s="16"/>
      <c r="M77" s="16"/>
      <c r="N77" s="16"/>
      <c r="O77" s="16"/>
      <c r="P77" s="16"/>
      <c r="Q77" s="16"/>
      <c r="R77" s="16"/>
      <c r="S77" s="16"/>
      <c r="T77" s="16"/>
      <c r="Y77" s="19"/>
      <c r="Z77" s="19"/>
      <c r="AB77" s="16"/>
      <c r="AC77" s="16"/>
      <c r="AD77" s="16"/>
      <c r="AE77" s="16"/>
      <c r="AF77" s="16"/>
      <c r="AG77" s="16"/>
      <c r="AH77" s="16"/>
      <c r="AI77" s="16"/>
      <c r="AJ77" s="16"/>
      <c r="AK77" s="16"/>
      <c r="AL77" s="16"/>
      <c r="AM77" s="16"/>
      <c r="AN77" s="16"/>
      <c r="AO77" s="16"/>
      <c r="AP77" s="16"/>
      <c r="AQ77" s="16"/>
      <c r="AR77" s="16"/>
    </row>
    <row r="78" spans="1:44" s="11" customFormat="1" hidden="1" x14ac:dyDescent="0.2">
      <c r="A78" s="18"/>
      <c r="B78" s="16"/>
      <c r="C78" s="16"/>
      <c r="D78" s="16"/>
      <c r="E78" s="16"/>
      <c r="F78" s="16"/>
      <c r="G78" s="16"/>
      <c r="H78" s="16"/>
      <c r="I78" s="16"/>
      <c r="J78" s="16"/>
      <c r="K78" s="16"/>
      <c r="L78" s="16"/>
      <c r="M78" s="16"/>
      <c r="N78" s="16"/>
      <c r="O78" s="16"/>
      <c r="P78" s="16"/>
      <c r="Q78" s="16"/>
      <c r="R78" s="16"/>
      <c r="S78" s="16"/>
      <c r="T78" s="16"/>
      <c r="Y78" s="19"/>
      <c r="Z78" s="19"/>
      <c r="AB78" s="16"/>
      <c r="AC78" s="16"/>
      <c r="AD78" s="16"/>
      <c r="AE78" s="16"/>
      <c r="AF78" s="16"/>
      <c r="AG78" s="16"/>
      <c r="AH78" s="16"/>
      <c r="AI78" s="16"/>
      <c r="AJ78" s="16"/>
      <c r="AK78" s="16"/>
      <c r="AL78" s="16"/>
      <c r="AM78" s="16"/>
      <c r="AN78" s="16"/>
      <c r="AO78" s="16"/>
      <c r="AP78" s="16"/>
      <c r="AQ78" s="16"/>
      <c r="AR78" s="16"/>
    </row>
    <row r="79" spans="1:44" s="11" customFormat="1" hidden="1" x14ac:dyDescent="0.2">
      <c r="A79" s="18"/>
      <c r="B79" s="16"/>
      <c r="C79" s="16"/>
      <c r="D79" s="16"/>
      <c r="E79" s="16"/>
      <c r="F79" s="16"/>
      <c r="G79" s="16"/>
      <c r="H79" s="16"/>
      <c r="I79" s="16"/>
      <c r="J79" s="16"/>
      <c r="K79" s="16"/>
      <c r="L79" s="16"/>
      <c r="M79" s="16"/>
      <c r="N79" s="16"/>
      <c r="O79" s="16"/>
      <c r="P79" s="16"/>
      <c r="Q79" s="16"/>
      <c r="R79" s="16"/>
      <c r="S79" s="16"/>
      <c r="T79" s="16"/>
      <c r="Y79" s="19"/>
      <c r="Z79" s="19"/>
      <c r="AB79" s="16"/>
      <c r="AC79" s="16"/>
      <c r="AD79" s="16"/>
      <c r="AE79" s="16"/>
      <c r="AF79" s="16"/>
      <c r="AG79" s="16"/>
      <c r="AH79" s="16"/>
      <c r="AI79" s="16"/>
      <c r="AJ79" s="16"/>
      <c r="AK79" s="16"/>
      <c r="AL79" s="16"/>
      <c r="AM79" s="16"/>
      <c r="AN79" s="16"/>
      <c r="AO79" s="16"/>
      <c r="AP79" s="16"/>
      <c r="AQ79" s="16"/>
      <c r="AR79" s="16"/>
    </row>
    <row r="80" spans="1:44" s="11" customFormat="1" hidden="1" x14ac:dyDescent="0.2">
      <c r="A80" s="18"/>
      <c r="B80" s="16"/>
      <c r="C80" s="16"/>
      <c r="D80" s="16"/>
      <c r="E80" s="16"/>
      <c r="F80" s="16"/>
      <c r="G80" s="16"/>
      <c r="H80" s="16"/>
      <c r="I80" s="16"/>
      <c r="J80" s="16"/>
      <c r="K80" s="16"/>
      <c r="L80" s="16"/>
      <c r="M80" s="16"/>
      <c r="N80" s="16"/>
      <c r="O80" s="16"/>
      <c r="P80" s="16"/>
      <c r="Q80" s="16"/>
      <c r="R80" s="16"/>
      <c r="S80" s="16"/>
      <c r="T80" s="16"/>
      <c r="Y80" s="19"/>
      <c r="Z80" s="19"/>
      <c r="AB80" s="16"/>
      <c r="AC80" s="16"/>
      <c r="AD80" s="16"/>
      <c r="AE80" s="16"/>
      <c r="AF80" s="16"/>
      <c r="AG80" s="16"/>
      <c r="AH80" s="16"/>
      <c r="AI80" s="16"/>
      <c r="AJ80" s="16"/>
      <c r="AK80" s="16"/>
      <c r="AL80" s="16"/>
      <c r="AM80" s="16"/>
      <c r="AN80" s="16"/>
      <c r="AO80" s="16"/>
      <c r="AP80" s="16"/>
      <c r="AQ80" s="16"/>
      <c r="AR80" s="16"/>
    </row>
    <row r="81" spans="1:44" s="11" customFormat="1" hidden="1" x14ac:dyDescent="0.2">
      <c r="A81" s="18"/>
      <c r="B81" s="16"/>
      <c r="C81" s="16"/>
      <c r="D81" s="16"/>
      <c r="E81" s="16"/>
      <c r="F81" s="16"/>
      <c r="G81" s="16"/>
      <c r="H81" s="16"/>
      <c r="I81" s="16"/>
      <c r="J81" s="16"/>
      <c r="K81" s="16"/>
      <c r="L81" s="16"/>
      <c r="M81" s="16"/>
      <c r="N81" s="16"/>
      <c r="O81" s="16"/>
      <c r="P81" s="16"/>
      <c r="Q81" s="16"/>
      <c r="R81" s="16"/>
      <c r="S81" s="16"/>
      <c r="T81" s="16"/>
      <c r="Y81" s="19"/>
      <c r="Z81" s="19"/>
      <c r="AB81" s="16"/>
      <c r="AC81" s="16"/>
      <c r="AD81" s="16"/>
      <c r="AE81" s="16"/>
      <c r="AF81" s="16"/>
      <c r="AG81" s="16"/>
      <c r="AH81" s="16"/>
      <c r="AI81" s="16"/>
      <c r="AJ81" s="16"/>
      <c r="AK81" s="16"/>
      <c r="AL81" s="16"/>
      <c r="AM81" s="16"/>
      <c r="AN81" s="16"/>
      <c r="AO81" s="16"/>
      <c r="AP81" s="16"/>
      <c r="AQ81" s="16"/>
      <c r="AR81" s="16"/>
    </row>
    <row r="82" spans="1:44" s="11" customFormat="1" hidden="1" x14ac:dyDescent="0.2">
      <c r="A82" s="18"/>
      <c r="B82" s="16"/>
      <c r="C82" s="16"/>
      <c r="D82" s="16"/>
      <c r="E82" s="16"/>
      <c r="F82" s="16"/>
      <c r="G82" s="16"/>
      <c r="H82" s="16"/>
      <c r="I82" s="16"/>
      <c r="J82" s="16"/>
      <c r="K82" s="16"/>
      <c r="L82" s="16"/>
      <c r="M82" s="16"/>
      <c r="N82" s="16"/>
      <c r="O82" s="16"/>
      <c r="P82" s="16"/>
      <c r="Q82" s="16"/>
      <c r="R82" s="16"/>
      <c r="S82" s="16"/>
      <c r="T82" s="16"/>
      <c r="Y82" s="19"/>
      <c r="Z82" s="19"/>
      <c r="AB82" s="16"/>
      <c r="AC82" s="16"/>
      <c r="AD82" s="16"/>
      <c r="AE82" s="16"/>
      <c r="AF82" s="16"/>
      <c r="AG82" s="16"/>
      <c r="AH82" s="16"/>
      <c r="AI82" s="16"/>
      <c r="AJ82" s="16"/>
      <c r="AK82" s="16"/>
      <c r="AL82" s="16"/>
      <c r="AM82" s="16"/>
      <c r="AN82" s="16"/>
      <c r="AO82" s="16"/>
      <c r="AP82" s="16"/>
      <c r="AQ82" s="16"/>
      <c r="AR82" s="16"/>
    </row>
    <row r="83" spans="1:44" s="11" customFormat="1" hidden="1" x14ac:dyDescent="0.2">
      <c r="A83" s="18"/>
      <c r="B83" s="16"/>
      <c r="C83" s="16"/>
      <c r="D83" s="16"/>
      <c r="E83" s="16"/>
      <c r="F83" s="16"/>
      <c r="G83" s="16"/>
      <c r="H83" s="16"/>
      <c r="I83" s="16"/>
      <c r="J83" s="16"/>
      <c r="K83" s="16"/>
      <c r="L83" s="16"/>
      <c r="M83" s="16"/>
      <c r="N83" s="16"/>
      <c r="O83" s="16"/>
      <c r="P83" s="16"/>
      <c r="Q83" s="16"/>
      <c r="R83" s="16"/>
      <c r="S83" s="16"/>
      <c r="T83" s="16"/>
      <c r="Y83" s="19"/>
      <c r="Z83" s="19"/>
      <c r="AB83" s="16"/>
      <c r="AC83" s="16"/>
      <c r="AD83" s="16"/>
      <c r="AE83" s="16"/>
      <c r="AF83" s="16"/>
      <c r="AG83" s="16"/>
      <c r="AH83" s="16"/>
      <c r="AI83" s="16"/>
      <c r="AJ83" s="16"/>
      <c r="AK83" s="16"/>
      <c r="AL83" s="16"/>
      <c r="AM83" s="16"/>
      <c r="AN83" s="16"/>
      <c r="AO83" s="16"/>
      <c r="AP83" s="16"/>
      <c r="AQ83" s="16"/>
      <c r="AR83" s="16"/>
    </row>
    <row r="84" spans="1:44" s="11" customFormat="1" hidden="1" x14ac:dyDescent="0.2">
      <c r="A84" s="18"/>
      <c r="B84" s="16"/>
      <c r="C84" s="16"/>
      <c r="D84" s="16"/>
      <c r="E84" s="16"/>
      <c r="F84" s="16"/>
      <c r="G84" s="16"/>
      <c r="H84" s="16"/>
      <c r="I84" s="16"/>
      <c r="J84" s="16"/>
      <c r="K84" s="16"/>
      <c r="L84" s="16"/>
      <c r="M84" s="16"/>
      <c r="N84" s="16"/>
      <c r="O84" s="16"/>
      <c r="P84" s="16"/>
      <c r="Q84" s="16"/>
      <c r="R84" s="16"/>
      <c r="S84" s="16"/>
      <c r="T84" s="16"/>
      <c r="Y84" s="19"/>
      <c r="Z84" s="19"/>
      <c r="AB84" s="16"/>
      <c r="AC84" s="16"/>
      <c r="AD84" s="16"/>
      <c r="AE84" s="16"/>
      <c r="AF84" s="16"/>
      <c r="AG84" s="16"/>
      <c r="AH84" s="16"/>
      <c r="AI84" s="16"/>
      <c r="AJ84" s="16"/>
      <c r="AK84" s="16"/>
      <c r="AL84" s="16"/>
      <c r="AM84" s="16"/>
      <c r="AN84" s="16"/>
      <c r="AO84" s="16"/>
      <c r="AP84" s="16"/>
      <c r="AQ84" s="16"/>
      <c r="AR84" s="16"/>
    </row>
    <row r="85" spans="1:44" s="11" customFormat="1" hidden="1" x14ac:dyDescent="0.2">
      <c r="A85" s="18"/>
      <c r="B85" s="16"/>
      <c r="C85" s="16"/>
      <c r="D85" s="16"/>
      <c r="E85" s="16"/>
      <c r="F85" s="16"/>
      <c r="G85" s="16"/>
      <c r="H85" s="16"/>
      <c r="I85" s="16"/>
      <c r="J85" s="16"/>
      <c r="K85" s="16"/>
      <c r="L85" s="16"/>
      <c r="M85" s="16"/>
      <c r="N85" s="16"/>
      <c r="O85" s="16"/>
      <c r="P85" s="16"/>
      <c r="Q85" s="16"/>
      <c r="R85" s="16"/>
      <c r="S85" s="16"/>
      <c r="T85" s="16"/>
      <c r="Y85" s="19"/>
      <c r="Z85" s="19"/>
      <c r="AB85" s="16"/>
      <c r="AC85" s="16"/>
      <c r="AD85" s="16"/>
      <c r="AE85" s="16"/>
      <c r="AF85" s="16"/>
      <c r="AG85" s="16"/>
      <c r="AH85" s="16"/>
      <c r="AI85" s="16"/>
      <c r="AJ85" s="16"/>
      <c r="AK85" s="16"/>
      <c r="AL85" s="16"/>
      <c r="AM85" s="16"/>
      <c r="AN85" s="16"/>
      <c r="AO85" s="16"/>
      <c r="AP85" s="16"/>
      <c r="AQ85" s="16"/>
      <c r="AR85" s="16"/>
    </row>
    <row r="86" spans="1:44" s="11" customFormat="1" hidden="1" x14ac:dyDescent="0.2">
      <c r="A86" s="18"/>
      <c r="B86" s="16"/>
      <c r="C86" s="16"/>
      <c r="D86" s="16"/>
      <c r="E86" s="16"/>
      <c r="F86" s="16"/>
      <c r="G86" s="16"/>
      <c r="H86" s="16"/>
      <c r="I86" s="16"/>
      <c r="J86" s="16"/>
      <c r="K86" s="16"/>
      <c r="L86" s="16"/>
      <c r="M86" s="16"/>
      <c r="N86" s="16"/>
      <c r="O86" s="16"/>
      <c r="P86" s="16"/>
      <c r="Q86" s="16"/>
      <c r="R86" s="16"/>
      <c r="S86" s="16"/>
      <c r="T86" s="16"/>
      <c r="Y86" s="19"/>
      <c r="Z86" s="19"/>
      <c r="AB86" s="16"/>
      <c r="AC86" s="16"/>
      <c r="AD86" s="16"/>
      <c r="AE86" s="16"/>
      <c r="AF86" s="16"/>
      <c r="AG86" s="16"/>
      <c r="AH86" s="16"/>
      <c r="AI86" s="16"/>
      <c r="AJ86" s="16"/>
      <c r="AK86" s="16"/>
      <c r="AL86" s="16"/>
      <c r="AM86" s="16"/>
      <c r="AN86" s="16"/>
      <c r="AO86" s="16"/>
      <c r="AP86" s="16"/>
      <c r="AQ86" s="16"/>
      <c r="AR86" s="16"/>
    </row>
    <row r="87" spans="1:44" s="11" customFormat="1" hidden="1" x14ac:dyDescent="0.2">
      <c r="A87" s="18"/>
      <c r="B87" s="16"/>
      <c r="C87" s="16"/>
      <c r="D87" s="16"/>
      <c r="E87" s="16"/>
      <c r="F87" s="16"/>
      <c r="G87" s="16"/>
      <c r="H87" s="16"/>
      <c r="I87" s="16"/>
      <c r="J87" s="16"/>
      <c r="K87" s="16"/>
      <c r="L87" s="16"/>
      <c r="M87" s="16"/>
      <c r="N87" s="16"/>
      <c r="O87" s="16"/>
      <c r="P87" s="16"/>
      <c r="Q87" s="16"/>
      <c r="R87" s="16"/>
      <c r="S87" s="16"/>
      <c r="T87" s="16"/>
      <c r="Y87" s="19"/>
      <c r="Z87" s="19"/>
      <c r="AB87" s="16"/>
      <c r="AC87" s="16"/>
      <c r="AD87" s="16"/>
      <c r="AE87" s="16"/>
      <c r="AF87" s="16"/>
      <c r="AG87" s="16"/>
      <c r="AH87" s="16"/>
      <c r="AI87" s="16"/>
      <c r="AJ87" s="16"/>
      <c r="AK87" s="16"/>
      <c r="AL87" s="16"/>
      <c r="AM87" s="16"/>
      <c r="AN87" s="16"/>
      <c r="AO87" s="16"/>
      <c r="AP87" s="16"/>
      <c r="AQ87" s="16"/>
      <c r="AR87" s="16"/>
    </row>
    <row r="88" spans="1:44" s="11" customFormat="1" hidden="1" x14ac:dyDescent="0.2">
      <c r="A88" s="18"/>
      <c r="B88" s="16"/>
      <c r="C88" s="16"/>
      <c r="D88" s="16"/>
      <c r="E88" s="16"/>
      <c r="F88" s="16"/>
      <c r="G88" s="16"/>
      <c r="H88" s="16"/>
      <c r="I88" s="16"/>
      <c r="J88" s="16"/>
      <c r="K88" s="16"/>
      <c r="L88" s="16"/>
      <c r="M88" s="16"/>
      <c r="N88" s="16"/>
      <c r="O88" s="16"/>
      <c r="P88" s="16"/>
      <c r="Q88" s="16"/>
      <c r="R88" s="16"/>
      <c r="S88" s="16"/>
      <c r="T88" s="16"/>
      <c r="Y88" s="19"/>
      <c r="Z88" s="19"/>
      <c r="AB88" s="16"/>
      <c r="AC88" s="16"/>
      <c r="AD88" s="16"/>
      <c r="AE88" s="16"/>
      <c r="AF88" s="16"/>
      <c r="AG88" s="16"/>
      <c r="AH88" s="16"/>
      <c r="AI88" s="16"/>
      <c r="AJ88" s="16"/>
      <c r="AK88" s="16"/>
      <c r="AL88" s="16"/>
      <c r="AM88" s="16"/>
      <c r="AN88" s="16"/>
      <c r="AO88" s="16"/>
      <c r="AP88" s="16"/>
      <c r="AQ88" s="16"/>
      <c r="AR88" s="16"/>
    </row>
    <row r="89" spans="1:44" s="11" customFormat="1" hidden="1" x14ac:dyDescent="0.2">
      <c r="A89" s="18"/>
      <c r="B89" s="16"/>
      <c r="C89" s="16"/>
      <c r="D89" s="16"/>
      <c r="E89" s="16"/>
      <c r="F89" s="16"/>
      <c r="G89" s="16"/>
      <c r="H89" s="16"/>
      <c r="I89" s="16"/>
      <c r="J89" s="16"/>
      <c r="K89" s="16"/>
      <c r="L89" s="16"/>
      <c r="M89" s="16"/>
      <c r="N89" s="16"/>
      <c r="O89" s="16"/>
      <c r="P89" s="16"/>
      <c r="Q89" s="16"/>
      <c r="R89" s="16"/>
      <c r="S89" s="16"/>
      <c r="T89" s="16"/>
      <c r="Y89" s="19"/>
      <c r="Z89" s="19"/>
      <c r="AB89" s="16"/>
      <c r="AC89" s="16"/>
      <c r="AD89" s="16"/>
      <c r="AE89" s="16"/>
      <c r="AF89" s="16"/>
      <c r="AG89" s="16"/>
      <c r="AH89" s="16"/>
      <c r="AI89" s="16"/>
      <c r="AJ89" s="16"/>
      <c r="AK89" s="16"/>
      <c r="AL89" s="16"/>
      <c r="AM89" s="16"/>
      <c r="AN89" s="16"/>
      <c r="AO89" s="16"/>
      <c r="AP89" s="16"/>
      <c r="AQ89" s="16"/>
      <c r="AR89" s="16"/>
    </row>
    <row r="90" spans="1:44" s="11" customFormat="1" hidden="1" x14ac:dyDescent="0.2">
      <c r="A90" s="18"/>
      <c r="B90" s="16"/>
      <c r="C90" s="16"/>
      <c r="D90" s="16"/>
      <c r="E90" s="16"/>
      <c r="F90" s="16"/>
      <c r="G90" s="16"/>
      <c r="H90" s="16"/>
      <c r="I90" s="16"/>
      <c r="J90" s="16"/>
      <c r="K90" s="16"/>
      <c r="L90" s="16"/>
      <c r="M90" s="16"/>
      <c r="N90" s="16"/>
      <c r="O90" s="16"/>
      <c r="P90" s="16"/>
      <c r="Q90" s="16"/>
      <c r="R90" s="16"/>
      <c r="S90" s="16"/>
      <c r="T90" s="16"/>
      <c r="Y90" s="19"/>
      <c r="Z90" s="19"/>
      <c r="AB90" s="16"/>
      <c r="AC90" s="16"/>
      <c r="AD90" s="16"/>
      <c r="AE90" s="16"/>
      <c r="AF90" s="16"/>
      <c r="AG90" s="16"/>
      <c r="AH90" s="16"/>
      <c r="AI90" s="16"/>
      <c r="AJ90" s="16"/>
      <c r="AK90" s="16"/>
      <c r="AL90" s="16"/>
      <c r="AM90" s="16"/>
      <c r="AN90" s="16"/>
      <c r="AO90" s="16"/>
      <c r="AP90" s="16"/>
      <c r="AQ90" s="16"/>
      <c r="AR90" s="16"/>
    </row>
    <row r="91" spans="1:44" s="11" customFormat="1" hidden="1" x14ac:dyDescent="0.2">
      <c r="A91" s="18"/>
      <c r="B91" s="16"/>
      <c r="C91" s="16"/>
      <c r="D91" s="16"/>
      <c r="E91" s="16"/>
      <c r="F91" s="16"/>
      <c r="G91" s="16"/>
      <c r="H91" s="16"/>
      <c r="I91" s="16"/>
      <c r="J91" s="16"/>
      <c r="K91" s="16"/>
      <c r="L91" s="16"/>
      <c r="M91" s="16"/>
      <c r="N91" s="16"/>
      <c r="O91" s="16"/>
      <c r="P91" s="16"/>
      <c r="Q91" s="16"/>
      <c r="R91" s="16"/>
      <c r="S91" s="16"/>
      <c r="T91" s="16"/>
      <c r="Y91" s="19"/>
      <c r="Z91" s="19"/>
      <c r="AB91" s="16"/>
      <c r="AC91" s="16"/>
      <c r="AD91" s="16"/>
      <c r="AE91" s="16"/>
      <c r="AF91" s="16"/>
      <c r="AG91" s="16"/>
      <c r="AH91" s="16"/>
      <c r="AI91" s="16"/>
      <c r="AJ91" s="16"/>
      <c r="AK91" s="16"/>
      <c r="AL91" s="16"/>
      <c r="AM91" s="16"/>
      <c r="AN91" s="16"/>
      <c r="AO91" s="16"/>
      <c r="AP91" s="16"/>
      <c r="AQ91" s="16"/>
      <c r="AR91" s="16"/>
    </row>
    <row r="92" spans="1:44" s="11" customFormat="1" hidden="1" x14ac:dyDescent="0.2">
      <c r="A92" s="18"/>
      <c r="B92" s="16"/>
      <c r="C92" s="16"/>
      <c r="D92" s="16"/>
      <c r="E92" s="16"/>
      <c r="F92" s="16"/>
      <c r="G92" s="16"/>
      <c r="H92" s="16"/>
      <c r="I92" s="16"/>
      <c r="J92" s="16"/>
      <c r="K92" s="16"/>
      <c r="L92" s="16"/>
      <c r="M92" s="16"/>
      <c r="N92" s="16"/>
      <c r="O92" s="16"/>
      <c r="P92" s="16"/>
      <c r="Q92" s="16"/>
      <c r="R92" s="16"/>
      <c r="S92" s="16"/>
      <c r="T92" s="16"/>
      <c r="Y92" s="19"/>
      <c r="Z92" s="19"/>
      <c r="AB92" s="16"/>
      <c r="AC92" s="16"/>
      <c r="AD92" s="16"/>
      <c r="AE92" s="16"/>
      <c r="AF92" s="16"/>
      <c r="AG92" s="16"/>
      <c r="AH92" s="16"/>
      <c r="AI92" s="16"/>
      <c r="AJ92" s="16"/>
      <c r="AK92" s="16"/>
      <c r="AL92" s="16"/>
      <c r="AM92" s="16"/>
      <c r="AN92" s="16"/>
      <c r="AO92" s="16"/>
      <c r="AP92" s="16"/>
      <c r="AQ92" s="16"/>
      <c r="AR92" s="16"/>
    </row>
    <row r="93" spans="1:44" s="11" customFormat="1" hidden="1" x14ac:dyDescent="0.2">
      <c r="A93" s="18"/>
      <c r="B93" s="16"/>
      <c r="C93" s="16"/>
      <c r="D93" s="16"/>
      <c r="E93" s="16"/>
      <c r="F93" s="16"/>
      <c r="G93" s="16"/>
      <c r="H93" s="16"/>
      <c r="I93" s="16"/>
      <c r="J93" s="16"/>
      <c r="K93" s="16"/>
      <c r="L93" s="16"/>
      <c r="M93" s="16"/>
      <c r="N93" s="16"/>
      <c r="O93" s="16"/>
      <c r="P93" s="16"/>
      <c r="Q93" s="16"/>
      <c r="R93" s="16"/>
      <c r="S93" s="16"/>
      <c r="T93" s="16"/>
      <c r="Y93" s="19"/>
      <c r="Z93" s="19"/>
      <c r="AB93" s="16"/>
      <c r="AC93" s="16"/>
      <c r="AD93" s="16"/>
      <c r="AE93" s="16"/>
      <c r="AF93" s="16"/>
      <c r="AG93" s="16"/>
      <c r="AH93" s="16"/>
      <c r="AI93" s="16"/>
      <c r="AJ93" s="16"/>
      <c r="AK93" s="16"/>
      <c r="AL93" s="16"/>
      <c r="AM93" s="16"/>
      <c r="AN93" s="16"/>
      <c r="AO93" s="16"/>
      <c r="AP93" s="16"/>
      <c r="AQ93" s="16"/>
      <c r="AR93" s="16"/>
    </row>
    <row r="94" spans="1:44" s="11" customFormat="1" hidden="1" x14ac:dyDescent="0.2">
      <c r="A94" s="18"/>
      <c r="B94" s="16"/>
      <c r="C94" s="16"/>
      <c r="D94" s="16"/>
      <c r="E94" s="16"/>
      <c r="F94" s="16"/>
      <c r="G94" s="16"/>
      <c r="H94" s="16"/>
      <c r="I94" s="16"/>
      <c r="J94" s="16"/>
      <c r="K94" s="16"/>
      <c r="L94" s="16"/>
      <c r="M94" s="16"/>
      <c r="N94" s="16"/>
      <c r="O94" s="16"/>
      <c r="P94" s="16"/>
      <c r="Q94" s="16"/>
      <c r="R94" s="16"/>
      <c r="S94" s="16"/>
      <c r="T94" s="16"/>
      <c r="Y94" s="19"/>
      <c r="Z94" s="19"/>
      <c r="AB94" s="16"/>
      <c r="AC94" s="16"/>
      <c r="AD94" s="16"/>
      <c r="AE94" s="16"/>
      <c r="AF94" s="16"/>
      <c r="AG94" s="16"/>
      <c r="AH94" s="16"/>
      <c r="AI94" s="16"/>
      <c r="AJ94" s="16"/>
      <c r="AK94" s="16"/>
      <c r="AL94" s="16"/>
      <c r="AM94" s="16"/>
      <c r="AN94" s="16"/>
      <c r="AO94" s="16"/>
      <c r="AP94" s="16"/>
      <c r="AQ94" s="16"/>
      <c r="AR94" s="16"/>
    </row>
    <row r="95" spans="1:44" s="11" customFormat="1" hidden="1" x14ac:dyDescent="0.2">
      <c r="A95" s="18"/>
      <c r="B95" s="16"/>
      <c r="C95" s="16"/>
      <c r="D95" s="16"/>
      <c r="E95" s="16"/>
      <c r="F95" s="16"/>
      <c r="G95" s="16"/>
      <c r="H95" s="16"/>
      <c r="I95" s="16"/>
      <c r="J95" s="16"/>
      <c r="K95" s="16"/>
      <c r="L95" s="16"/>
      <c r="M95" s="16"/>
      <c r="N95" s="16"/>
      <c r="O95" s="16"/>
      <c r="P95" s="16"/>
      <c r="Q95" s="16"/>
      <c r="R95" s="16"/>
      <c r="S95" s="16"/>
      <c r="T95" s="16"/>
      <c r="Y95" s="19"/>
      <c r="Z95" s="19"/>
      <c r="AB95" s="16"/>
      <c r="AC95" s="16"/>
      <c r="AD95" s="16"/>
      <c r="AE95" s="16"/>
      <c r="AF95" s="16"/>
      <c r="AG95" s="16"/>
      <c r="AH95" s="16"/>
      <c r="AI95" s="16"/>
      <c r="AJ95" s="16"/>
      <c r="AK95" s="16"/>
      <c r="AL95" s="16"/>
      <c r="AM95" s="16"/>
      <c r="AN95" s="16"/>
      <c r="AO95" s="16"/>
      <c r="AP95" s="16"/>
      <c r="AQ95" s="16"/>
      <c r="AR95" s="16"/>
    </row>
    <row r="96" spans="1:44" s="11" customFormat="1" hidden="1" x14ac:dyDescent="0.2">
      <c r="A96" s="18"/>
      <c r="B96" s="16"/>
      <c r="C96" s="16"/>
      <c r="D96" s="16"/>
      <c r="E96" s="16"/>
      <c r="F96" s="16"/>
      <c r="G96" s="16"/>
      <c r="H96" s="16"/>
      <c r="I96" s="16"/>
      <c r="J96" s="16"/>
      <c r="K96" s="16"/>
      <c r="L96" s="16"/>
      <c r="M96" s="16"/>
      <c r="N96" s="16"/>
      <c r="O96" s="16"/>
      <c r="P96" s="16"/>
      <c r="Q96" s="16"/>
      <c r="R96" s="16"/>
      <c r="S96" s="16"/>
      <c r="T96" s="16"/>
      <c r="Y96" s="19"/>
      <c r="Z96" s="19"/>
      <c r="AB96" s="16"/>
      <c r="AC96" s="16"/>
      <c r="AD96" s="16"/>
      <c r="AE96" s="16"/>
      <c r="AF96" s="16"/>
      <c r="AG96" s="16"/>
      <c r="AH96" s="16"/>
      <c r="AI96" s="16"/>
      <c r="AJ96" s="16"/>
      <c r="AK96" s="16"/>
      <c r="AL96" s="16"/>
      <c r="AM96" s="16"/>
      <c r="AN96" s="16"/>
      <c r="AO96" s="16"/>
      <c r="AP96" s="16"/>
      <c r="AQ96" s="16"/>
      <c r="AR96" s="16"/>
    </row>
    <row r="97" spans="1:44" s="11" customFormat="1" hidden="1" x14ac:dyDescent="0.2">
      <c r="A97" s="18"/>
      <c r="B97" s="16"/>
      <c r="C97" s="16"/>
      <c r="D97" s="16"/>
      <c r="E97" s="16"/>
      <c r="F97" s="16"/>
      <c r="G97" s="16"/>
      <c r="H97" s="16"/>
      <c r="I97" s="16"/>
      <c r="J97" s="16"/>
      <c r="K97" s="16"/>
      <c r="L97" s="16"/>
      <c r="M97" s="16"/>
      <c r="N97" s="16"/>
      <c r="O97" s="16"/>
      <c r="P97" s="16"/>
      <c r="Q97" s="16"/>
      <c r="R97" s="16"/>
      <c r="S97" s="16"/>
      <c r="T97" s="16"/>
      <c r="Y97" s="19"/>
      <c r="Z97" s="19"/>
      <c r="AB97" s="16"/>
      <c r="AC97" s="16"/>
      <c r="AD97" s="16"/>
      <c r="AE97" s="16"/>
      <c r="AF97" s="16"/>
      <c r="AG97" s="16"/>
      <c r="AH97" s="16"/>
      <c r="AI97" s="16"/>
      <c r="AJ97" s="16"/>
      <c r="AK97" s="16"/>
      <c r="AL97" s="16"/>
      <c r="AM97" s="16"/>
      <c r="AN97" s="16"/>
      <c r="AO97" s="16"/>
      <c r="AP97" s="16"/>
      <c r="AQ97" s="16"/>
      <c r="AR97" s="16"/>
    </row>
    <row r="98" spans="1:44" s="11" customFormat="1" hidden="1" x14ac:dyDescent="0.2">
      <c r="A98" s="18"/>
      <c r="B98" s="16"/>
      <c r="C98" s="16"/>
      <c r="D98" s="16"/>
      <c r="E98" s="16"/>
      <c r="F98" s="16"/>
      <c r="G98" s="16"/>
      <c r="H98" s="16"/>
      <c r="I98" s="16"/>
      <c r="J98" s="16"/>
      <c r="K98" s="16"/>
      <c r="L98" s="16"/>
      <c r="M98" s="16"/>
      <c r="N98" s="16"/>
      <c r="O98" s="16"/>
      <c r="P98" s="16"/>
      <c r="Q98" s="16"/>
      <c r="R98" s="16"/>
      <c r="S98" s="16"/>
      <c r="T98" s="16"/>
      <c r="Y98" s="19"/>
      <c r="Z98" s="19"/>
      <c r="AB98" s="16"/>
      <c r="AC98" s="16"/>
      <c r="AD98" s="16"/>
      <c r="AE98" s="16"/>
      <c r="AF98" s="16"/>
      <c r="AG98" s="16"/>
      <c r="AH98" s="16"/>
      <c r="AI98" s="16"/>
      <c r="AJ98" s="16"/>
      <c r="AK98" s="16"/>
      <c r="AL98" s="16"/>
      <c r="AM98" s="16"/>
      <c r="AN98" s="16"/>
      <c r="AO98" s="16"/>
      <c r="AP98" s="16"/>
      <c r="AQ98" s="16"/>
      <c r="AR98" s="16"/>
    </row>
    <row r="99" spans="1:44" s="11" customFormat="1" hidden="1" x14ac:dyDescent="0.2">
      <c r="A99" s="18"/>
      <c r="B99" s="16"/>
      <c r="C99" s="16"/>
      <c r="D99" s="16"/>
      <c r="E99" s="16"/>
      <c r="F99" s="16"/>
      <c r="G99" s="16"/>
      <c r="H99" s="16"/>
      <c r="I99" s="16"/>
      <c r="J99" s="16"/>
      <c r="K99" s="16"/>
      <c r="L99" s="16"/>
      <c r="M99" s="16"/>
      <c r="N99" s="16"/>
      <c r="O99" s="16"/>
      <c r="P99" s="16"/>
      <c r="Q99" s="16"/>
      <c r="R99" s="16"/>
      <c r="S99" s="16"/>
      <c r="T99" s="16"/>
      <c r="Y99" s="19"/>
      <c r="Z99" s="19"/>
      <c r="AB99" s="16"/>
      <c r="AC99" s="16"/>
      <c r="AD99" s="16"/>
      <c r="AE99" s="16"/>
      <c r="AF99" s="16"/>
      <c r="AG99" s="16"/>
      <c r="AH99" s="16"/>
      <c r="AI99" s="16"/>
      <c r="AJ99" s="16"/>
      <c r="AK99" s="16"/>
      <c r="AL99" s="16"/>
      <c r="AM99" s="16"/>
      <c r="AN99" s="16"/>
      <c r="AO99" s="16"/>
      <c r="AP99" s="16"/>
      <c r="AQ99" s="16"/>
      <c r="AR99" s="16"/>
    </row>
    <row r="100" spans="1:44" s="11" customFormat="1" hidden="1" x14ac:dyDescent="0.2">
      <c r="A100" s="18"/>
      <c r="B100" s="16"/>
      <c r="C100" s="16"/>
      <c r="D100" s="16"/>
      <c r="E100" s="16"/>
      <c r="F100" s="16"/>
      <c r="G100" s="16"/>
      <c r="H100" s="16"/>
      <c r="I100" s="16"/>
      <c r="J100" s="16"/>
      <c r="K100" s="16"/>
      <c r="L100" s="16"/>
      <c r="M100" s="16"/>
      <c r="N100" s="16"/>
      <c r="O100" s="16"/>
      <c r="P100" s="16"/>
      <c r="Q100" s="16"/>
      <c r="R100" s="16"/>
      <c r="S100" s="16"/>
      <c r="T100" s="16"/>
      <c r="Y100" s="19"/>
      <c r="Z100" s="19"/>
      <c r="AB100" s="16"/>
      <c r="AC100" s="16"/>
      <c r="AD100" s="16"/>
      <c r="AE100" s="16"/>
      <c r="AF100" s="16"/>
      <c r="AG100" s="16"/>
      <c r="AH100" s="16"/>
      <c r="AI100" s="16"/>
      <c r="AJ100" s="16"/>
      <c r="AK100" s="16"/>
      <c r="AL100" s="16"/>
      <c r="AM100" s="16"/>
      <c r="AN100" s="16"/>
      <c r="AO100" s="16"/>
      <c r="AP100" s="16"/>
      <c r="AQ100" s="16"/>
      <c r="AR100" s="16"/>
    </row>
    <row r="101" spans="1:44" s="11" customFormat="1" hidden="1" x14ac:dyDescent="0.2">
      <c r="A101" s="18"/>
      <c r="B101" s="16"/>
      <c r="C101" s="16"/>
      <c r="D101" s="16"/>
      <c r="E101" s="16"/>
      <c r="F101" s="16"/>
      <c r="G101" s="16"/>
      <c r="H101" s="16"/>
      <c r="I101" s="16"/>
      <c r="J101" s="16"/>
      <c r="K101" s="16"/>
      <c r="L101" s="16"/>
      <c r="M101" s="16"/>
      <c r="N101" s="16"/>
      <c r="O101" s="16"/>
      <c r="P101" s="16"/>
      <c r="Q101" s="16"/>
      <c r="R101" s="16"/>
      <c r="S101" s="16"/>
      <c r="T101" s="16"/>
      <c r="Y101" s="19"/>
      <c r="Z101" s="19"/>
      <c r="AB101" s="16"/>
      <c r="AC101" s="16"/>
      <c r="AD101" s="16"/>
      <c r="AE101" s="16"/>
      <c r="AF101" s="16"/>
      <c r="AG101" s="16"/>
      <c r="AH101" s="16"/>
      <c r="AI101" s="16"/>
      <c r="AJ101" s="16"/>
      <c r="AK101" s="16"/>
      <c r="AL101" s="16"/>
      <c r="AM101" s="16"/>
      <c r="AN101" s="16"/>
      <c r="AO101" s="16"/>
      <c r="AP101" s="16"/>
      <c r="AQ101" s="16"/>
      <c r="AR101" s="16"/>
    </row>
    <row r="102" spans="1:44" s="11" customFormat="1" hidden="1" x14ac:dyDescent="0.2">
      <c r="A102" s="18"/>
      <c r="B102" s="16"/>
      <c r="C102" s="16"/>
      <c r="D102" s="16"/>
      <c r="E102" s="16"/>
      <c r="F102" s="16"/>
      <c r="G102" s="16"/>
      <c r="H102" s="16"/>
      <c r="I102" s="16"/>
      <c r="J102" s="16"/>
      <c r="K102" s="16"/>
      <c r="L102" s="16"/>
      <c r="M102" s="16"/>
      <c r="N102" s="16"/>
      <c r="O102" s="16"/>
      <c r="P102" s="16"/>
      <c r="Q102" s="16"/>
      <c r="R102" s="16"/>
      <c r="S102" s="16"/>
      <c r="T102" s="16"/>
      <c r="Y102" s="19"/>
      <c r="Z102" s="19"/>
      <c r="AB102" s="16"/>
      <c r="AC102" s="16"/>
      <c r="AD102" s="16"/>
      <c r="AE102" s="16"/>
      <c r="AF102" s="16"/>
      <c r="AG102" s="16"/>
      <c r="AH102" s="16"/>
      <c r="AI102" s="16"/>
      <c r="AJ102" s="16"/>
      <c r="AK102" s="16"/>
      <c r="AL102" s="16"/>
      <c r="AM102" s="16"/>
      <c r="AN102" s="16"/>
      <c r="AO102" s="16"/>
      <c r="AP102" s="16"/>
      <c r="AQ102" s="16"/>
      <c r="AR102" s="16"/>
    </row>
    <row r="103" spans="1:44" s="11" customFormat="1" hidden="1" x14ac:dyDescent="0.2">
      <c r="A103" s="18"/>
      <c r="B103" s="16"/>
      <c r="C103" s="16"/>
      <c r="D103" s="16"/>
      <c r="E103" s="16"/>
      <c r="F103" s="16"/>
      <c r="G103" s="16"/>
      <c r="H103" s="16"/>
      <c r="I103" s="16"/>
      <c r="J103" s="16"/>
      <c r="K103" s="16"/>
      <c r="L103" s="16"/>
      <c r="M103" s="16"/>
      <c r="N103" s="16"/>
      <c r="O103" s="16"/>
      <c r="P103" s="16"/>
      <c r="Q103" s="16"/>
      <c r="R103" s="16"/>
      <c r="S103" s="16"/>
      <c r="T103" s="16"/>
      <c r="Y103" s="19"/>
      <c r="Z103" s="19"/>
      <c r="AB103" s="16"/>
      <c r="AC103" s="16"/>
      <c r="AD103" s="16"/>
      <c r="AE103" s="16"/>
      <c r="AF103" s="16"/>
      <c r="AG103" s="16"/>
      <c r="AH103" s="16"/>
      <c r="AI103" s="16"/>
      <c r="AJ103" s="16"/>
      <c r="AK103" s="16"/>
      <c r="AL103" s="16"/>
      <c r="AM103" s="16"/>
      <c r="AN103" s="16"/>
      <c r="AO103" s="16"/>
      <c r="AP103" s="16"/>
      <c r="AQ103" s="16"/>
      <c r="AR103" s="16"/>
    </row>
    <row r="104" spans="1:44" s="11" customFormat="1" hidden="1" x14ac:dyDescent="0.2">
      <c r="A104" s="18"/>
      <c r="B104" s="16"/>
      <c r="C104" s="16"/>
      <c r="D104" s="16"/>
      <c r="E104" s="16"/>
      <c r="F104" s="16"/>
      <c r="G104" s="16"/>
      <c r="H104" s="16"/>
      <c r="I104" s="16"/>
      <c r="J104" s="16"/>
      <c r="K104" s="16"/>
      <c r="L104" s="16"/>
      <c r="M104" s="16"/>
      <c r="N104" s="16"/>
      <c r="O104" s="16"/>
      <c r="P104" s="16"/>
      <c r="Q104" s="16"/>
      <c r="R104" s="16"/>
      <c r="S104" s="16"/>
      <c r="T104" s="16"/>
      <c r="Y104" s="19"/>
      <c r="Z104" s="19"/>
      <c r="AB104" s="16"/>
      <c r="AC104" s="16"/>
      <c r="AD104" s="16"/>
      <c r="AE104" s="16"/>
      <c r="AF104" s="16"/>
      <c r="AG104" s="16"/>
      <c r="AH104" s="16"/>
      <c r="AI104" s="16"/>
      <c r="AJ104" s="16"/>
      <c r="AK104" s="16"/>
      <c r="AL104" s="16"/>
      <c r="AM104" s="16"/>
      <c r="AN104" s="16"/>
      <c r="AO104" s="16"/>
      <c r="AP104" s="16"/>
      <c r="AQ104" s="16"/>
      <c r="AR104" s="16"/>
    </row>
    <row r="105" spans="1:44" s="11" customFormat="1" hidden="1" x14ac:dyDescent="0.2">
      <c r="A105" s="18"/>
      <c r="B105" s="16"/>
      <c r="C105" s="16"/>
      <c r="D105" s="16"/>
      <c r="E105" s="16"/>
      <c r="F105" s="16"/>
      <c r="G105" s="16"/>
      <c r="H105" s="16"/>
      <c r="I105" s="16"/>
      <c r="J105" s="16"/>
      <c r="K105" s="16"/>
      <c r="L105" s="16"/>
      <c r="M105" s="16"/>
      <c r="N105" s="16"/>
      <c r="O105" s="16"/>
      <c r="P105" s="16"/>
      <c r="Q105" s="16"/>
      <c r="R105" s="16"/>
      <c r="S105" s="16"/>
      <c r="T105" s="16"/>
      <c r="Y105" s="19"/>
      <c r="Z105" s="19"/>
      <c r="AB105" s="16"/>
      <c r="AC105" s="16"/>
      <c r="AD105" s="16"/>
      <c r="AE105" s="16"/>
      <c r="AF105" s="16"/>
      <c r="AG105" s="16"/>
      <c r="AH105" s="16"/>
      <c r="AI105" s="16"/>
      <c r="AJ105" s="16"/>
      <c r="AK105" s="16"/>
      <c r="AL105" s="16"/>
      <c r="AM105" s="16"/>
      <c r="AN105" s="16"/>
      <c r="AO105" s="16"/>
      <c r="AP105" s="16"/>
      <c r="AQ105" s="16"/>
      <c r="AR105" s="16"/>
    </row>
    <row r="106" spans="1:44" s="11" customFormat="1" hidden="1" x14ac:dyDescent="0.2">
      <c r="A106" s="18"/>
      <c r="B106" s="16"/>
      <c r="C106" s="16"/>
      <c r="D106" s="16"/>
      <c r="E106" s="16"/>
      <c r="F106" s="16"/>
      <c r="G106" s="16"/>
      <c r="H106" s="16"/>
      <c r="I106" s="16"/>
      <c r="J106" s="16"/>
      <c r="K106" s="16"/>
      <c r="L106" s="16"/>
      <c r="M106" s="16"/>
      <c r="N106" s="16"/>
      <c r="O106" s="16"/>
      <c r="P106" s="16"/>
      <c r="Q106" s="16"/>
      <c r="R106" s="16"/>
      <c r="S106" s="16"/>
      <c r="T106" s="16"/>
      <c r="Y106" s="19"/>
      <c r="Z106" s="19"/>
      <c r="AB106" s="16"/>
      <c r="AC106" s="16"/>
      <c r="AD106" s="16"/>
      <c r="AE106" s="16"/>
      <c r="AF106" s="16"/>
      <c r="AG106" s="16"/>
      <c r="AH106" s="16"/>
      <c r="AI106" s="16"/>
      <c r="AJ106" s="16"/>
      <c r="AK106" s="16"/>
      <c r="AL106" s="16"/>
      <c r="AM106" s="16"/>
      <c r="AN106" s="16"/>
      <c r="AO106" s="16"/>
      <c r="AP106" s="16"/>
      <c r="AQ106" s="16"/>
      <c r="AR106" s="16"/>
    </row>
    <row r="107" spans="1:44" s="11" customFormat="1" hidden="1" x14ac:dyDescent="0.2">
      <c r="A107" s="18"/>
      <c r="B107" s="16"/>
      <c r="C107" s="16"/>
      <c r="D107" s="16"/>
      <c r="E107" s="16"/>
      <c r="F107" s="16"/>
      <c r="G107" s="16"/>
      <c r="H107" s="16"/>
      <c r="I107" s="16"/>
      <c r="J107" s="16"/>
      <c r="K107" s="16"/>
      <c r="L107" s="16"/>
      <c r="M107" s="16"/>
      <c r="N107" s="16"/>
      <c r="O107" s="16"/>
      <c r="P107" s="16"/>
      <c r="Q107" s="16"/>
      <c r="R107" s="16"/>
      <c r="S107" s="16"/>
      <c r="T107" s="16"/>
      <c r="Y107" s="19"/>
      <c r="Z107" s="19"/>
      <c r="AB107" s="16"/>
      <c r="AC107" s="16"/>
      <c r="AD107" s="16"/>
      <c r="AE107" s="16"/>
      <c r="AF107" s="16"/>
      <c r="AG107" s="16"/>
      <c r="AH107" s="16"/>
      <c r="AI107" s="16"/>
      <c r="AJ107" s="16"/>
      <c r="AK107" s="16"/>
      <c r="AL107" s="16"/>
      <c r="AM107" s="16"/>
      <c r="AN107" s="16"/>
      <c r="AO107" s="16"/>
      <c r="AP107" s="16"/>
      <c r="AQ107" s="16"/>
      <c r="AR107" s="16"/>
    </row>
    <row r="108" spans="1:44" s="11" customFormat="1" hidden="1" x14ac:dyDescent="0.2">
      <c r="A108" s="18"/>
      <c r="B108" s="16"/>
      <c r="C108" s="16"/>
      <c r="D108" s="16"/>
      <c r="E108" s="16"/>
      <c r="F108" s="16"/>
      <c r="G108" s="16"/>
      <c r="H108" s="16"/>
      <c r="I108" s="16"/>
      <c r="J108" s="16"/>
      <c r="K108" s="16"/>
      <c r="L108" s="16"/>
      <c r="M108" s="16"/>
      <c r="N108" s="16"/>
      <c r="O108" s="16"/>
      <c r="P108" s="16"/>
      <c r="Q108" s="16"/>
      <c r="R108" s="16"/>
      <c r="S108" s="16"/>
      <c r="T108" s="16"/>
      <c r="Y108" s="19"/>
      <c r="Z108" s="19"/>
      <c r="AB108" s="16"/>
      <c r="AC108" s="16"/>
      <c r="AD108" s="16"/>
      <c r="AE108" s="16"/>
      <c r="AF108" s="16"/>
      <c r="AG108" s="16"/>
      <c r="AH108" s="16"/>
      <c r="AI108" s="16"/>
      <c r="AJ108" s="16"/>
      <c r="AK108" s="16"/>
      <c r="AL108" s="16"/>
      <c r="AM108" s="16"/>
      <c r="AN108" s="16"/>
      <c r="AO108" s="16"/>
      <c r="AP108" s="16"/>
      <c r="AQ108" s="16"/>
      <c r="AR108" s="16"/>
    </row>
    <row r="109" spans="1:44" s="11" customFormat="1" hidden="1" x14ac:dyDescent="0.2">
      <c r="A109" s="18"/>
      <c r="B109" s="16"/>
      <c r="C109" s="16"/>
      <c r="D109" s="16"/>
      <c r="E109" s="16"/>
      <c r="F109" s="16"/>
      <c r="G109" s="16"/>
      <c r="H109" s="16"/>
      <c r="I109" s="16"/>
      <c r="J109" s="16"/>
      <c r="K109" s="16"/>
      <c r="L109" s="16"/>
      <c r="M109" s="16"/>
      <c r="N109" s="16"/>
      <c r="O109" s="16"/>
      <c r="P109" s="16"/>
      <c r="Q109" s="16"/>
      <c r="R109" s="16"/>
      <c r="S109" s="16"/>
      <c r="T109" s="16"/>
      <c r="Y109" s="19"/>
      <c r="Z109" s="19"/>
      <c r="AB109" s="16"/>
      <c r="AC109" s="16"/>
      <c r="AD109" s="16"/>
      <c r="AE109" s="16"/>
      <c r="AF109" s="16"/>
      <c r="AG109" s="16"/>
      <c r="AH109" s="16"/>
      <c r="AI109" s="16"/>
      <c r="AJ109" s="16"/>
      <c r="AK109" s="16"/>
      <c r="AL109" s="16"/>
      <c r="AM109" s="16"/>
      <c r="AN109" s="16"/>
      <c r="AO109" s="16"/>
      <c r="AP109" s="16"/>
      <c r="AQ109" s="16"/>
      <c r="AR109" s="16"/>
    </row>
    <row r="110" spans="1:44" s="11" customFormat="1" hidden="1" x14ac:dyDescent="0.2">
      <c r="A110" s="18"/>
      <c r="B110" s="16"/>
      <c r="C110" s="16"/>
      <c r="D110" s="16"/>
      <c r="E110" s="16"/>
      <c r="F110" s="16"/>
      <c r="G110" s="16"/>
      <c r="H110" s="16"/>
      <c r="I110" s="16"/>
      <c r="J110" s="16"/>
      <c r="K110" s="16"/>
      <c r="L110" s="16"/>
      <c r="M110" s="16"/>
      <c r="N110" s="16"/>
      <c r="O110" s="16"/>
      <c r="P110" s="16"/>
      <c r="Q110" s="16"/>
      <c r="R110" s="16"/>
      <c r="S110" s="16"/>
      <c r="T110" s="16"/>
      <c r="Y110" s="19"/>
      <c r="Z110" s="19"/>
      <c r="AB110" s="16"/>
      <c r="AC110" s="16"/>
      <c r="AD110" s="16"/>
      <c r="AE110" s="16"/>
      <c r="AF110" s="16"/>
      <c r="AG110" s="16"/>
      <c r="AH110" s="16"/>
      <c r="AI110" s="16"/>
      <c r="AJ110" s="16"/>
      <c r="AK110" s="16"/>
      <c r="AL110" s="16"/>
      <c r="AM110" s="16"/>
      <c r="AN110" s="16"/>
      <c r="AO110" s="16"/>
      <c r="AP110" s="16"/>
      <c r="AQ110" s="16"/>
      <c r="AR110" s="16"/>
    </row>
    <row r="111" spans="1:44" s="11" customFormat="1" hidden="1" x14ac:dyDescent="0.2">
      <c r="A111" s="18"/>
      <c r="B111" s="16"/>
      <c r="C111" s="16"/>
      <c r="D111" s="16"/>
      <c r="E111" s="16"/>
      <c r="F111" s="16"/>
      <c r="G111" s="16"/>
      <c r="H111" s="16"/>
      <c r="I111" s="16"/>
      <c r="J111" s="16"/>
      <c r="K111" s="16"/>
      <c r="L111" s="16"/>
      <c r="M111" s="16"/>
      <c r="N111" s="16"/>
      <c r="O111" s="16"/>
      <c r="P111" s="16"/>
      <c r="Q111" s="16"/>
      <c r="R111" s="16"/>
      <c r="S111" s="16"/>
      <c r="T111" s="16"/>
      <c r="Y111" s="19"/>
      <c r="Z111" s="19"/>
      <c r="AB111" s="16"/>
      <c r="AC111" s="16"/>
      <c r="AD111" s="16"/>
      <c r="AE111" s="16"/>
      <c r="AF111" s="16"/>
      <c r="AG111" s="16"/>
      <c r="AH111" s="16"/>
      <c r="AI111" s="16"/>
      <c r="AJ111" s="16"/>
      <c r="AK111" s="16"/>
      <c r="AL111" s="16"/>
      <c r="AM111" s="16"/>
      <c r="AN111" s="16"/>
      <c r="AO111" s="16"/>
      <c r="AP111" s="16"/>
      <c r="AQ111" s="16"/>
      <c r="AR111" s="16"/>
    </row>
    <row r="112" spans="1:44" s="11" customFormat="1" hidden="1" x14ac:dyDescent="0.2">
      <c r="A112" s="18"/>
      <c r="B112" s="16"/>
      <c r="C112" s="16"/>
      <c r="D112" s="16"/>
      <c r="E112" s="16"/>
      <c r="F112" s="16"/>
      <c r="G112" s="16"/>
      <c r="H112" s="16"/>
      <c r="I112" s="16"/>
      <c r="J112" s="16"/>
      <c r="K112" s="16"/>
      <c r="L112" s="16"/>
      <c r="M112" s="16"/>
      <c r="N112" s="16"/>
      <c r="O112" s="16"/>
      <c r="P112" s="16"/>
      <c r="Q112" s="16"/>
      <c r="R112" s="16"/>
      <c r="S112" s="16"/>
      <c r="T112" s="16"/>
      <c r="Y112" s="19"/>
      <c r="Z112" s="19"/>
      <c r="AB112" s="16"/>
      <c r="AC112" s="16"/>
      <c r="AD112" s="16"/>
      <c r="AE112" s="16"/>
      <c r="AF112" s="16"/>
      <c r="AG112" s="16"/>
      <c r="AH112" s="16"/>
      <c r="AI112" s="16"/>
      <c r="AJ112" s="16"/>
      <c r="AK112" s="16"/>
      <c r="AL112" s="16"/>
      <c r="AM112" s="16"/>
      <c r="AN112" s="16"/>
      <c r="AO112" s="16"/>
      <c r="AP112" s="16"/>
      <c r="AQ112" s="16"/>
      <c r="AR112" s="16"/>
    </row>
    <row r="113" spans="1:44" s="11" customFormat="1" hidden="1" x14ac:dyDescent="0.2">
      <c r="A113" s="18"/>
      <c r="B113" s="16"/>
      <c r="C113" s="16"/>
      <c r="D113" s="16"/>
      <c r="E113" s="16"/>
      <c r="F113" s="16"/>
      <c r="G113" s="16"/>
      <c r="H113" s="16"/>
      <c r="I113" s="16"/>
      <c r="J113" s="16"/>
      <c r="K113" s="16"/>
      <c r="L113" s="16"/>
      <c r="M113" s="16"/>
      <c r="N113" s="16"/>
      <c r="O113" s="16"/>
      <c r="P113" s="16"/>
      <c r="Q113" s="16"/>
      <c r="R113" s="16"/>
      <c r="S113" s="16"/>
      <c r="T113" s="16"/>
      <c r="Y113" s="19"/>
      <c r="Z113" s="19"/>
      <c r="AB113" s="16"/>
      <c r="AC113" s="16"/>
      <c r="AD113" s="16"/>
      <c r="AE113" s="16"/>
      <c r="AF113" s="16"/>
      <c r="AG113" s="16"/>
      <c r="AH113" s="16"/>
      <c r="AI113" s="16"/>
      <c r="AJ113" s="16"/>
      <c r="AK113" s="16"/>
      <c r="AL113" s="16"/>
      <c r="AM113" s="16"/>
      <c r="AN113" s="16"/>
      <c r="AO113" s="16"/>
      <c r="AP113" s="16"/>
      <c r="AQ113" s="16"/>
      <c r="AR113" s="16"/>
    </row>
    <row r="114" spans="1:44" s="11" customFormat="1" hidden="1" x14ac:dyDescent="0.2">
      <c r="A114" s="18"/>
      <c r="B114" s="16"/>
      <c r="C114" s="16"/>
      <c r="D114" s="16"/>
      <c r="E114" s="16"/>
      <c r="F114" s="16"/>
      <c r="G114" s="16"/>
      <c r="H114" s="16"/>
      <c r="I114" s="16"/>
      <c r="J114" s="16"/>
      <c r="K114" s="16"/>
      <c r="L114" s="16"/>
      <c r="M114" s="16"/>
      <c r="N114" s="16"/>
      <c r="O114" s="16"/>
      <c r="P114" s="16"/>
      <c r="Q114" s="16"/>
      <c r="R114" s="16"/>
      <c r="S114" s="16"/>
      <c r="T114" s="16"/>
      <c r="Y114" s="19"/>
      <c r="Z114" s="19"/>
      <c r="AB114" s="16"/>
      <c r="AC114" s="16"/>
      <c r="AD114" s="16"/>
      <c r="AE114" s="16"/>
      <c r="AF114" s="16"/>
      <c r="AG114" s="16"/>
      <c r="AH114" s="16"/>
      <c r="AI114" s="16"/>
      <c r="AJ114" s="16"/>
      <c r="AK114" s="16"/>
      <c r="AL114" s="16"/>
      <c r="AM114" s="16"/>
      <c r="AN114" s="16"/>
      <c r="AO114" s="16"/>
      <c r="AP114" s="16"/>
      <c r="AQ114" s="16"/>
      <c r="AR114" s="16"/>
    </row>
    <row r="115" spans="1:44" s="11" customFormat="1" hidden="1" x14ac:dyDescent="0.2">
      <c r="A115" s="18"/>
      <c r="B115" s="16"/>
      <c r="C115" s="16"/>
      <c r="D115" s="16"/>
      <c r="E115" s="16"/>
      <c r="F115" s="16"/>
      <c r="G115" s="16"/>
      <c r="H115" s="16"/>
      <c r="I115" s="16"/>
      <c r="J115" s="16"/>
      <c r="K115" s="16"/>
      <c r="L115" s="16"/>
      <c r="M115" s="16"/>
      <c r="N115" s="16"/>
      <c r="O115" s="16"/>
      <c r="P115" s="16"/>
      <c r="Q115" s="16"/>
      <c r="R115" s="16"/>
      <c r="S115" s="16"/>
      <c r="T115" s="16"/>
      <c r="Y115" s="19"/>
      <c r="Z115" s="19"/>
      <c r="AB115" s="16"/>
      <c r="AC115" s="16"/>
      <c r="AD115" s="16"/>
      <c r="AE115" s="16"/>
      <c r="AF115" s="16"/>
      <c r="AG115" s="16"/>
      <c r="AH115" s="16"/>
      <c r="AI115" s="16"/>
      <c r="AJ115" s="16"/>
      <c r="AK115" s="16"/>
      <c r="AL115" s="16"/>
      <c r="AM115" s="16"/>
      <c r="AN115" s="16"/>
      <c r="AO115" s="16"/>
      <c r="AP115" s="16"/>
      <c r="AQ115" s="16"/>
      <c r="AR115" s="16"/>
    </row>
    <row r="116" spans="1:44" s="11" customFormat="1" hidden="1" x14ac:dyDescent="0.2">
      <c r="A116" s="18"/>
      <c r="B116" s="16"/>
      <c r="C116" s="16"/>
      <c r="D116" s="16"/>
      <c r="E116" s="16"/>
      <c r="F116" s="16"/>
      <c r="G116" s="16"/>
      <c r="H116" s="16"/>
      <c r="I116" s="16"/>
      <c r="J116" s="16"/>
      <c r="K116" s="16"/>
      <c r="L116" s="16"/>
      <c r="M116" s="16"/>
      <c r="N116" s="16"/>
      <c r="O116" s="16"/>
      <c r="P116" s="16"/>
      <c r="Q116" s="16"/>
      <c r="R116" s="16"/>
      <c r="S116" s="16"/>
      <c r="T116" s="16"/>
      <c r="Y116" s="19"/>
      <c r="Z116" s="19"/>
      <c r="AB116" s="16"/>
      <c r="AC116" s="16"/>
      <c r="AD116" s="16"/>
      <c r="AE116" s="16"/>
      <c r="AF116" s="16"/>
      <c r="AG116" s="16"/>
      <c r="AH116" s="16"/>
      <c r="AI116" s="16"/>
      <c r="AJ116" s="16"/>
      <c r="AK116" s="16"/>
      <c r="AL116" s="16"/>
      <c r="AM116" s="16"/>
      <c r="AN116" s="16"/>
      <c r="AO116" s="16"/>
      <c r="AP116" s="16"/>
      <c r="AQ116" s="16"/>
      <c r="AR116" s="16"/>
    </row>
    <row r="117" spans="1:44" s="11" customFormat="1" hidden="1" x14ac:dyDescent="0.2">
      <c r="A117" s="18"/>
      <c r="B117" s="16"/>
      <c r="C117" s="16"/>
      <c r="D117" s="16"/>
      <c r="E117" s="16"/>
      <c r="F117" s="16"/>
      <c r="G117" s="16"/>
      <c r="H117" s="16"/>
      <c r="I117" s="16"/>
      <c r="J117" s="16"/>
      <c r="K117" s="16"/>
      <c r="L117" s="16"/>
      <c r="M117" s="16"/>
      <c r="N117" s="16"/>
      <c r="O117" s="16"/>
      <c r="P117" s="16"/>
      <c r="Q117" s="16"/>
      <c r="R117" s="16"/>
      <c r="S117" s="16"/>
      <c r="T117" s="16"/>
      <c r="Y117" s="19"/>
      <c r="Z117" s="19"/>
      <c r="AB117" s="16"/>
      <c r="AC117" s="16"/>
      <c r="AD117" s="16"/>
      <c r="AE117" s="16"/>
      <c r="AF117" s="16"/>
      <c r="AG117" s="16"/>
      <c r="AH117" s="16"/>
      <c r="AI117" s="16"/>
      <c r="AJ117" s="16"/>
      <c r="AK117" s="16"/>
      <c r="AL117" s="16"/>
      <c r="AM117" s="16"/>
      <c r="AN117" s="16"/>
      <c r="AO117" s="16"/>
      <c r="AP117" s="16"/>
      <c r="AQ117" s="16"/>
      <c r="AR117" s="16"/>
    </row>
    <row r="118" spans="1:44" s="11" customFormat="1" hidden="1" x14ac:dyDescent="0.2">
      <c r="A118" s="18"/>
      <c r="B118" s="16"/>
      <c r="C118" s="16"/>
      <c r="D118" s="16"/>
      <c r="E118" s="16"/>
      <c r="F118" s="16"/>
      <c r="G118" s="16"/>
      <c r="H118" s="16"/>
      <c r="I118" s="16"/>
      <c r="J118" s="16"/>
      <c r="K118" s="16"/>
      <c r="L118" s="16"/>
      <c r="M118" s="16"/>
      <c r="N118" s="16"/>
      <c r="O118" s="16"/>
      <c r="P118" s="16"/>
      <c r="Q118" s="16"/>
      <c r="R118" s="16"/>
      <c r="S118" s="16"/>
      <c r="T118" s="16"/>
      <c r="Y118" s="19"/>
      <c r="Z118" s="19"/>
      <c r="AB118" s="16"/>
      <c r="AC118" s="16"/>
      <c r="AD118" s="16"/>
      <c r="AE118" s="16"/>
      <c r="AF118" s="16"/>
      <c r="AG118" s="16"/>
      <c r="AH118" s="16"/>
      <c r="AI118" s="16"/>
      <c r="AJ118" s="16"/>
      <c r="AK118" s="16"/>
      <c r="AL118" s="16"/>
      <c r="AM118" s="16"/>
      <c r="AN118" s="16"/>
      <c r="AO118" s="16"/>
      <c r="AP118" s="16"/>
      <c r="AQ118" s="16"/>
      <c r="AR118" s="16"/>
    </row>
    <row r="119" spans="1:44" s="11" customFormat="1" hidden="1" x14ac:dyDescent="0.2">
      <c r="A119" s="18"/>
      <c r="B119" s="16"/>
      <c r="C119" s="16"/>
      <c r="D119" s="16"/>
      <c r="E119" s="16"/>
      <c r="F119" s="16"/>
      <c r="G119" s="16"/>
      <c r="H119" s="16"/>
      <c r="I119" s="16"/>
      <c r="J119" s="16"/>
      <c r="K119" s="16"/>
      <c r="L119" s="16"/>
      <c r="M119" s="16"/>
      <c r="N119" s="16"/>
      <c r="O119" s="16"/>
      <c r="P119" s="16"/>
      <c r="Q119" s="16"/>
      <c r="R119" s="16"/>
      <c r="S119" s="16"/>
      <c r="T119" s="16"/>
      <c r="Y119" s="19"/>
      <c r="Z119" s="19"/>
      <c r="AB119" s="16"/>
      <c r="AC119" s="16"/>
      <c r="AD119" s="16"/>
      <c r="AE119" s="16"/>
      <c r="AF119" s="16"/>
      <c r="AG119" s="16"/>
      <c r="AH119" s="16"/>
      <c r="AI119" s="16"/>
      <c r="AJ119" s="16"/>
      <c r="AK119" s="16"/>
      <c r="AL119" s="16"/>
      <c r="AM119" s="16"/>
      <c r="AN119" s="16"/>
      <c r="AO119" s="16"/>
      <c r="AP119" s="16"/>
      <c r="AQ119" s="16"/>
      <c r="AR119" s="16"/>
    </row>
    <row r="120" spans="1:44" s="11" customFormat="1" hidden="1" x14ac:dyDescent="0.2">
      <c r="A120" s="18"/>
      <c r="B120" s="16"/>
      <c r="C120" s="16"/>
      <c r="D120" s="16"/>
      <c r="E120" s="16"/>
      <c r="F120" s="16"/>
      <c r="G120" s="16"/>
      <c r="H120" s="16"/>
      <c r="I120" s="16"/>
      <c r="J120" s="16"/>
      <c r="K120" s="16"/>
      <c r="L120" s="16"/>
      <c r="M120" s="16"/>
      <c r="N120" s="16"/>
      <c r="O120" s="16"/>
      <c r="P120" s="16"/>
      <c r="Q120" s="16"/>
      <c r="R120" s="16"/>
      <c r="S120" s="16"/>
      <c r="T120" s="16"/>
      <c r="Y120" s="19"/>
      <c r="Z120" s="19"/>
      <c r="AB120" s="16"/>
      <c r="AC120" s="16"/>
      <c r="AD120" s="16"/>
      <c r="AE120" s="16"/>
      <c r="AF120" s="16"/>
      <c r="AG120" s="16"/>
      <c r="AH120" s="16"/>
      <c r="AI120" s="16"/>
      <c r="AJ120" s="16"/>
      <c r="AK120" s="16"/>
      <c r="AL120" s="16"/>
      <c r="AM120" s="16"/>
      <c r="AN120" s="16"/>
      <c r="AO120" s="16"/>
      <c r="AP120" s="16"/>
      <c r="AQ120" s="16"/>
      <c r="AR120" s="16"/>
    </row>
    <row r="121" spans="1:44" s="11" customFormat="1" hidden="1" x14ac:dyDescent="0.2">
      <c r="A121" s="18"/>
      <c r="B121" s="16"/>
      <c r="C121" s="16"/>
      <c r="D121" s="16"/>
      <c r="E121" s="16"/>
      <c r="F121" s="16"/>
      <c r="G121" s="16"/>
      <c r="H121" s="16"/>
      <c r="I121" s="16"/>
      <c r="J121" s="16"/>
      <c r="K121" s="16"/>
      <c r="L121" s="16"/>
      <c r="M121" s="16"/>
      <c r="N121" s="16"/>
      <c r="O121" s="16"/>
      <c r="P121" s="16"/>
      <c r="Q121" s="16"/>
      <c r="R121" s="16"/>
      <c r="S121" s="16"/>
      <c r="T121" s="16"/>
      <c r="Y121" s="19"/>
      <c r="Z121" s="19"/>
      <c r="AB121" s="16"/>
      <c r="AC121" s="16"/>
      <c r="AD121" s="16"/>
      <c r="AE121" s="16"/>
      <c r="AF121" s="16"/>
      <c r="AG121" s="16"/>
      <c r="AH121" s="16"/>
      <c r="AI121" s="16"/>
      <c r="AJ121" s="16"/>
      <c r="AK121" s="16"/>
      <c r="AL121" s="16"/>
      <c r="AM121" s="16"/>
      <c r="AN121" s="16"/>
      <c r="AO121" s="16"/>
      <c r="AP121" s="16"/>
      <c r="AQ121" s="16"/>
      <c r="AR121" s="16"/>
    </row>
    <row r="122" spans="1:44" s="11" customFormat="1" hidden="1" x14ac:dyDescent="0.2">
      <c r="A122" s="18"/>
      <c r="B122" s="16"/>
      <c r="C122" s="16"/>
      <c r="D122" s="16"/>
      <c r="E122" s="16"/>
      <c r="F122" s="16"/>
      <c r="G122" s="16"/>
      <c r="H122" s="16"/>
      <c r="I122" s="16"/>
      <c r="J122" s="16"/>
      <c r="K122" s="16"/>
      <c r="L122" s="16"/>
      <c r="M122" s="16"/>
      <c r="N122" s="16"/>
      <c r="O122" s="16"/>
      <c r="P122" s="16"/>
      <c r="Q122" s="16"/>
      <c r="R122" s="16"/>
      <c r="S122" s="16"/>
      <c r="T122" s="16"/>
      <c r="Y122" s="19"/>
      <c r="Z122" s="19"/>
      <c r="AB122" s="16"/>
      <c r="AC122" s="16"/>
      <c r="AD122" s="16"/>
      <c r="AE122" s="16"/>
      <c r="AF122" s="16"/>
      <c r="AG122" s="16"/>
      <c r="AH122" s="16"/>
      <c r="AI122" s="16"/>
      <c r="AJ122" s="16"/>
      <c r="AK122" s="16"/>
      <c r="AL122" s="16"/>
      <c r="AM122" s="16"/>
      <c r="AN122" s="16"/>
      <c r="AO122" s="16"/>
      <c r="AP122" s="16"/>
      <c r="AQ122" s="16"/>
      <c r="AR122" s="16"/>
    </row>
    <row r="123" spans="1:44" s="11" customFormat="1" hidden="1" x14ac:dyDescent="0.2">
      <c r="A123" s="18"/>
      <c r="B123" s="16"/>
      <c r="C123" s="16"/>
      <c r="D123" s="16"/>
      <c r="E123" s="16"/>
      <c r="F123" s="16"/>
      <c r="G123" s="16"/>
      <c r="H123" s="16"/>
      <c r="I123" s="16"/>
      <c r="J123" s="16"/>
      <c r="K123" s="16"/>
      <c r="L123" s="16"/>
      <c r="M123" s="16"/>
      <c r="N123" s="16"/>
      <c r="O123" s="16"/>
      <c r="P123" s="16"/>
      <c r="Q123" s="16"/>
      <c r="R123" s="16"/>
      <c r="S123" s="16"/>
      <c r="T123" s="16"/>
      <c r="Y123" s="19"/>
      <c r="Z123" s="19"/>
      <c r="AB123" s="16"/>
      <c r="AC123" s="16"/>
      <c r="AD123" s="16"/>
      <c r="AE123" s="16"/>
      <c r="AF123" s="16"/>
      <c r="AG123" s="16"/>
      <c r="AH123" s="16"/>
      <c r="AI123" s="16"/>
      <c r="AJ123" s="16"/>
      <c r="AK123" s="16"/>
      <c r="AL123" s="16"/>
      <c r="AM123" s="16"/>
      <c r="AN123" s="16"/>
      <c r="AO123" s="16"/>
      <c r="AP123" s="16"/>
      <c r="AQ123" s="16"/>
      <c r="AR123" s="16"/>
    </row>
    <row r="124" spans="1:44" s="11" customFormat="1" hidden="1" x14ac:dyDescent="0.2">
      <c r="A124" s="18"/>
      <c r="B124" s="16"/>
      <c r="C124" s="16"/>
      <c r="D124" s="16"/>
      <c r="E124" s="16"/>
      <c r="F124" s="16"/>
      <c r="G124" s="16"/>
      <c r="H124" s="16"/>
      <c r="I124" s="16"/>
      <c r="J124" s="16"/>
      <c r="K124" s="16"/>
      <c r="L124" s="16"/>
      <c r="M124" s="16"/>
      <c r="N124" s="16"/>
      <c r="O124" s="16"/>
      <c r="P124" s="16"/>
      <c r="Q124" s="16"/>
      <c r="R124" s="16"/>
      <c r="S124" s="16"/>
      <c r="T124" s="16"/>
      <c r="Y124" s="19"/>
      <c r="Z124" s="19"/>
      <c r="AB124" s="16"/>
      <c r="AC124" s="16"/>
      <c r="AD124" s="16"/>
      <c r="AE124" s="16"/>
      <c r="AF124" s="16"/>
      <c r="AG124" s="16"/>
      <c r="AH124" s="16"/>
      <c r="AI124" s="16"/>
      <c r="AJ124" s="16"/>
      <c r="AK124" s="16"/>
      <c r="AL124" s="16"/>
      <c r="AM124" s="16"/>
      <c r="AN124" s="16"/>
      <c r="AO124" s="16"/>
      <c r="AP124" s="16"/>
      <c r="AQ124" s="16"/>
      <c r="AR124" s="16"/>
    </row>
    <row r="125" spans="1:44" s="11" customFormat="1" hidden="1" x14ac:dyDescent="0.2">
      <c r="A125" s="18"/>
      <c r="B125" s="16"/>
      <c r="C125" s="16"/>
      <c r="D125" s="16"/>
      <c r="E125" s="16"/>
      <c r="F125" s="16"/>
      <c r="G125" s="16"/>
      <c r="H125" s="16"/>
      <c r="I125" s="16"/>
      <c r="J125" s="16"/>
      <c r="K125" s="16"/>
      <c r="L125" s="16"/>
      <c r="M125" s="16"/>
      <c r="N125" s="16"/>
      <c r="O125" s="16"/>
      <c r="P125" s="16"/>
      <c r="Q125" s="16"/>
      <c r="R125" s="16"/>
      <c r="S125" s="16"/>
      <c r="T125" s="16"/>
      <c r="Y125" s="19"/>
      <c r="Z125" s="19"/>
      <c r="AB125" s="16"/>
      <c r="AC125" s="16"/>
      <c r="AD125" s="16"/>
      <c r="AE125" s="16"/>
      <c r="AF125" s="16"/>
      <c r="AG125" s="16"/>
      <c r="AH125" s="16"/>
      <c r="AI125" s="16"/>
      <c r="AJ125" s="16"/>
      <c r="AK125" s="16"/>
      <c r="AL125" s="16"/>
      <c r="AM125" s="16"/>
      <c r="AN125" s="16"/>
      <c r="AO125" s="16"/>
      <c r="AP125" s="16"/>
      <c r="AQ125" s="16"/>
      <c r="AR125" s="16"/>
    </row>
    <row r="126" spans="1:44" s="11" customFormat="1" hidden="1" x14ac:dyDescent="0.2">
      <c r="A126" s="18"/>
      <c r="B126" s="16"/>
      <c r="C126" s="16"/>
      <c r="D126" s="16"/>
      <c r="E126" s="16"/>
      <c r="F126" s="16"/>
      <c r="G126" s="16"/>
      <c r="H126" s="16"/>
      <c r="I126" s="16"/>
      <c r="J126" s="16"/>
      <c r="K126" s="16"/>
      <c r="L126" s="16"/>
      <c r="M126" s="16"/>
      <c r="N126" s="16"/>
      <c r="O126" s="16"/>
      <c r="P126" s="16"/>
      <c r="Q126" s="16"/>
      <c r="R126" s="16"/>
      <c r="S126" s="16"/>
      <c r="T126" s="16"/>
      <c r="Y126" s="19"/>
      <c r="Z126" s="19"/>
      <c r="AB126" s="16"/>
      <c r="AC126" s="16"/>
      <c r="AD126" s="16"/>
      <c r="AE126" s="16"/>
      <c r="AF126" s="16"/>
      <c r="AG126" s="16"/>
      <c r="AH126" s="16"/>
      <c r="AI126" s="16"/>
      <c r="AJ126" s="16"/>
      <c r="AK126" s="16"/>
      <c r="AL126" s="16"/>
      <c r="AM126" s="16"/>
      <c r="AN126" s="16"/>
      <c r="AO126" s="16"/>
      <c r="AP126" s="16"/>
      <c r="AQ126" s="16"/>
      <c r="AR126" s="16"/>
    </row>
    <row r="127" spans="1:44" s="11" customFormat="1" hidden="1" x14ac:dyDescent="0.2">
      <c r="A127" s="18"/>
      <c r="B127" s="16"/>
      <c r="C127" s="16"/>
      <c r="D127" s="16"/>
      <c r="E127" s="16"/>
      <c r="F127" s="16"/>
      <c r="G127" s="16"/>
      <c r="H127" s="16"/>
      <c r="I127" s="16"/>
      <c r="J127" s="16"/>
      <c r="K127" s="16"/>
      <c r="L127" s="16"/>
      <c r="M127" s="16"/>
      <c r="N127" s="16"/>
      <c r="O127" s="16"/>
      <c r="P127" s="16"/>
      <c r="Q127" s="16"/>
      <c r="R127" s="16"/>
      <c r="S127" s="16"/>
      <c r="T127" s="16"/>
      <c r="Y127" s="19"/>
      <c r="Z127" s="19"/>
      <c r="AB127" s="16"/>
      <c r="AC127" s="16"/>
      <c r="AD127" s="16"/>
      <c r="AE127" s="16"/>
      <c r="AF127" s="16"/>
      <c r="AG127" s="16"/>
      <c r="AH127" s="16"/>
      <c r="AI127" s="16"/>
      <c r="AJ127" s="16"/>
      <c r="AK127" s="16"/>
      <c r="AL127" s="16"/>
      <c r="AM127" s="16"/>
      <c r="AN127" s="16"/>
      <c r="AO127" s="16"/>
      <c r="AP127" s="16"/>
      <c r="AQ127" s="16"/>
      <c r="AR127" s="16"/>
    </row>
    <row r="128" spans="1:44" s="11" customFormat="1" hidden="1" x14ac:dyDescent="0.2">
      <c r="A128" s="18"/>
      <c r="B128" s="16"/>
      <c r="C128" s="16"/>
      <c r="D128" s="16"/>
      <c r="E128" s="16"/>
      <c r="F128" s="16"/>
      <c r="G128" s="16"/>
      <c r="H128" s="16"/>
      <c r="I128" s="16"/>
      <c r="J128" s="16"/>
      <c r="K128" s="16"/>
      <c r="L128" s="16"/>
      <c r="M128" s="16"/>
      <c r="N128" s="16"/>
      <c r="O128" s="16"/>
      <c r="P128" s="16"/>
      <c r="Q128" s="16"/>
      <c r="R128" s="16"/>
      <c r="S128" s="16"/>
      <c r="T128" s="16"/>
      <c r="Y128" s="19"/>
      <c r="Z128" s="19"/>
      <c r="AB128" s="16"/>
      <c r="AC128" s="16"/>
      <c r="AD128" s="16"/>
      <c r="AE128" s="16"/>
      <c r="AF128" s="16"/>
      <c r="AG128" s="16"/>
      <c r="AH128" s="16"/>
      <c r="AI128" s="16"/>
      <c r="AJ128" s="16"/>
      <c r="AK128" s="16"/>
      <c r="AL128" s="16"/>
      <c r="AM128" s="16"/>
      <c r="AN128" s="16"/>
      <c r="AO128" s="16"/>
      <c r="AP128" s="16"/>
      <c r="AQ128" s="16"/>
      <c r="AR128" s="16"/>
    </row>
    <row r="129" spans="1:44" s="11" customFormat="1" hidden="1" x14ac:dyDescent="0.2">
      <c r="A129" s="18"/>
      <c r="B129" s="16"/>
      <c r="C129" s="16"/>
      <c r="D129" s="16"/>
      <c r="E129" s="16"/>
      <c r="F129" s="16"/>
      <c r="G129" s="16"/>
      <c r="H129" s="16"/>
      <c r="I129" s="16"/>
      <c r="J129" s="16"/>
      <c r="K129" s="16"/>
      <c r="L129" s="16"/>
      <c r="M129" s="16"/>
      <c r="N129" s="16"/>
      <c r="O129" s="16"/>
      <c r="P129" s="16"/>
      <c r="Q129" s="16"/>
      <c r="R129" s="16"/>
      <c r="S129" s="16"/>
      <c r="T129" s="16"/>
      <c r="Y129" s="19"/>
      <c r="Z129" s="19"/>
      <c r="AB129" s="16"/>
      <c r="AC129" s="16"/>
      <c r="AD129" s="16"/>
      <c r="AE129" s="16"/>
      <c r="AF129" s="16"/>
      <c r="AG129" s="16"/>
      <c r="AH129" s="16"/>
      <c r="AI129" s="16"/>
      <c r="AJ129" s="16"/>
      <c r="AK129" s="16"/>
      <c r="AL129" s="16"/>
      <c r="AM129" s="16"/>
      <c r="AN129" s="16"/>
      <c r="AO129" s="16"/>
      <c r="AP129" s="16"/>
      <c r="AQ129" s="16"/>
      <c r="AR129" s="16"/>
    </row>
    <row r="130" spans="1:44" s="11" customFormat="1" hidden="1" x14ac:dyDescent="0.2">
      <c r="A130" s="18"/>
      <c r="B130" s="16"/>
      <c r="C130" s="16"/>
      <c r="D130" s="16"/>
      <c r="E130" s="16"/>
      <c r="F130" s="16"/>
      <c r="G130" s="16"/>
      <c r="H130" s="16"/>
      <c r="I130" s="16"/>
      <c r="J130" s="16"/>
      <c r="K130" s="16"/>
      <c r="L130" s="16"/>
      <c r="M130" s="16"/>
      <c r="N130" s="16"/>
      <c r="O130" s="16"/>
      <c r="P130" s="16"/>
      <c r="Q130" s="16"/>
      <c r="R130" s="16"/>
      <c r="S130" s="16"/>
      <c r="T130" s="16"/>
      <c r="Y130" s="19"/>
      <c r="Z130" s="19"/>
      <c r="AB130" s="16"/>
      <c r="AC130" s="16"/>
      <c r="AD130" s="16"/>
      <c r="AE130" s="16"/>
      <c r="AF130" s="16"/>
      <c r="AG130" s="16"/>
      <c r="AH130" s="16"/>
      <c r="AI130" s="16"/>
      <c r="AJ130" s="16"/>
      <c r="AK130" s="16"/>
      <c r="AL130" s="16"/>
      <c r="AM130" s="16"/>
      <c r="AN130" s="16"/>
      <c r="AO130" s="16"/>
      <c r="AP130" s="16"/>
      <c r="AQ130" s="16"/>
      <c r="AR130" s="16"/>
    </row>
    <row r="131" spans="1:44" s="11" customFormat="1" hidden="1" x14ac:dyDescent="0.2">
      <c r="A131" s="18"/>
      <c r="B131" s="16"/>
      <c r="C131" s="16"/>
      <c r="D131" s="16"/>
      <c r="E131" s="16"/>
      <c r="F131" s="16"/>
      <c r="G131" s="16"/>
      <c r="H131" s="16"/>
      <c r="I131" s="16"/>
      <c r="J131" s="16"/>
      <c r="K131" s="16"/>
      <c r="L131" s="16"/>
      <c r="M131" s="16"/>
      <c r="N131" s="16"/>
      <c r="O131" s="16"/>
      <c r="P131" s="16"/>
      <c r="Q131" s="16"/>
      <c r="R131" s="16"/>
      <c r="S131" s="16"/>
      <c r="T131" s="16"/>
      <c r="Y131" s="19"/>
      <c r="Z131" s="19"/>
      <c r="AB131" s="16"/>
      <c r="AC131" s="16"/>
      <c r="AD131" s="16"/>
      <c r="AE131" s="16"/>
      <c r="AF131" s="16"/>
      <c r="AG131" s="16"/>
      <c r="AH131" s="16"/>
      <c r="AI131" s="16"/>
      <c r="AJ131" s="16"/>
      <c r="AK131" s="16"/>
      <c r="AL131" s="16"/>
      <c r="AM131" s="16"/>
      <c r="AN131" s="16"/>
      <c r="AO131" s="16"/>
      <c r="AP131" s="16"/>
      <c r="AQ131" s="16"/>
      <c r="AR131" s="16"/>
    </row>
    <row r="132" spans="1:44" s="11" customFormat="1" hidden="1" x14ac:dyDescent="0.2">
      <c r="A132" s="18"/>
      <c r="B132" s="16"/>
      <c r="C132" s="16"/>
      <c r="D132" s="16"/>
      <c r="E132" s="16"/>
      <c r="F132" s="16"/>
      <c r="G132" s="16"/>
      <c r="H132" s="16"/>
      <c r="I132" s="16"/>
      <c r="J132" s="16"/>
      <c r="K132" s="16"/>
      <c r="L132" s="16"/>
      <c r="M132" s="16"/>
      <c r="N132" s="16"/>
      <c r="O132" s="16"/>
      <c r="P132" s="16"/>
      <c r="Q132" s="16"/>
      <c r="R132" s="16"/>
      <c r="S132" s="16"/>
      <c r="T132" s="16"/>
      <c r="Y132" s="19"/>
      <c r="Z132" s="19"/>
      <c r="AB132" s="16"/>
      <c r="AC132" s="16"/>
      <c r="AD132" s="16"/>
      <c r="AE132" s="16"/>
      <c r="AF132" s="16"/>
      <c r="AG132" s="16"/>
      <c r="AH132" s="16"/>
      <c r="AI132" s="16"/>
      <c r="AJ132" s="16"/>
      <c r="AK132" s="16"/>
      <c r="AL132" s="16"/>
      <c r="AM132" s="16"/>
      <c r="AN132" s="16"/>
      <c r="AO132" s="16"/>
      <c r="AP132" s="16"/>
      <c r="AQ132" s="16"/>
      <c r="AR132" s="16"/>
    </row>
    <row r="133" spans="1:44" s="11" customFormat="1" hidden="1" x14ac:dyDescent="0.2">
      <c r="A133" s="18"/>
      <c r="B133" s="16"/>
      <c r="C133" s="16"/>
      <c r="D133" s="16"/>
      <c r="E133" s="16"/>
      <c r="F133" s="16"/>
      <c r="G133" s="16"/>
      <c r="H133" s="16"/>
      <c r="I133" s="16"/>
      <c r="J133" s="16"/>
      <c r="K133" s="16"/>
      <c r="L133" s="16"/>
      <c r="M133" s="16"/>
      <c r="N133" s="16"/>
      <c r="O133" s="16"/>
      <c r="P133" s="16"/>
      <c r="Q133" s="16"/>
      <c r="R133" s="16"/>
      <c r="S133" s="16"/>
      <c r="T133" s="16"/>
      <c r="Y133" s="19"/>
      <c r="Z133" s="19"/>
      <c r="AB133" s="16"/>
      <c r="AC133" s="16"/>
      <c r="AD133" s="16"/>
      <c r="AE133" s="16"/>
      <c r="AF133" s="16"/>
      <c r="AG133" s="16"/>
      <c r="AH133" s="16"/>
      <c r="AI133" s="16"/>
      <c r="AJ133" s="16"/>
      <c r="AK133" s="16"/>
      <c r="AL133" s="16"/>
      <c r="AM133" s="16"/>
      <c r="AN133" s="16"/>
      <c r="AO133" s="16"/>
      <c r="AP133" s="16"/>
      <c r="AQ133" s="16"/>
      <c r="AR133" s="16"/>
    </row>
    <row r="134" spans="1:44" s="11" customFormat="1" hidden="1" x14ac:dyDescent="0.2">
      <c r="A134" s="18"/>
      <c r="B134" s="16"/>
      <c r="C134" s="16"/>
      <c r="D134" s="16"/>
      <c r="E134" s="16"/>
      <c r="F134" s="16"/>
      <c r="G134" s="16"/>
      <c r="H134" s="16"/>
      <c r="I134" s="16"/>
      <c r="J134" s="16"/>
      <c r="K134" s="16"/>
      <c r="L134" s="16"/>
      <c r="M134" s="16"/>
      <c r="N134" s="16"/>
      <c r="O134" s="16"/>
      <c r="P134" s="16"/>
      <c r="Q134" s="16"/>
      <c r="R134" s="16"/>
      <c r="S134" s="16"/>
      <c r="T134" s="16"/>
      <c r="Y134" s="19"/>
      <c r="Z134" s="19"/>
      <c r="AB134" s="16"/>
      <c r="AC134" s="16"/>
      <c r="AD134" s="16"/>
      <c r="AE134" s="16"/>
      <c r="AF134" s="16"/>
      <c r="AG134" s="16"/>
      <c r="AH134" s="16"/>
      <c r="AI134" s="16"/>
      <c r="AJ134" s="16"/>
      <c r="AK134" s="16"/>
      <c r="AL134" s="16"/>
      <c r="AM134" s="16"/>
      <c r="AN134" s="16"/>
      <c r="AO134" s="16"/>
      <c r="AP134" s="16"/>
      <c r="AQ134" s="16"/>
      <c r="AR134" s="16"/>
    </row>
    <row r="135" spans="1:44" s="11" customFormat="1" hidden="1" x14ac:dyDescent="0.2">
      <c r="A135" s="18"/>
      <c r="B135" s="16"/>
      <c r="C135" s="16"/>
      <c r="D135" s="16"/>
      <c r="E135" s="16"/>
      <c r="F135" s="16"/>
      <c r="G135" s="16"/>
      <c r="H135" s="16"/>
      <c r="I135" s="16"/>
      <c r="J135" s="16"/>
      <c r="K135" s="16"/>
      <c r="L135" s="16"/>
      <c r="M135" s="16"/>
      <c r="N135" s="16"/>
      <c r="O135" s="16"/>
      <c r="P135" s="16"/>
      <c r="Q135" s="16"/>
      <c r="R135" s="16"/>
      <c r="S135" s="16"/>
      <c r="T135" s="16"/>
      <c r="Y135" s="19"/>
      <c r="Z135" s="19"/>
      <c r="AB135" s="16"/>
      <c r="AC135" s="16"/>
      <c r="AD135" s="16"/>
      <c r="AE135" s="16"/>
      <c r="AF135" s="16"/>
      <c r="AG135" s="16"/>
      <c r="AH135" s="16"/>
      <c r="AI135" s="16"/>
      <c r="AJ135" s="16"/>
      <c r="AK135" s="16"/>
      <c r="AL135" s="16"/>
      <c r="AM135" s="16"/>
      <c r="AN135" s="16"/>
      <c r="AO135" s="16"/>
      <c r="AP135" s="16"/>
      <c r="AQ135" s="16"/>
      <c r="AR135" s="16"/>
    </row>
    <row r="136" spans="1:44" s="11" customFormat="1" hidden="1" x14ac:dyDescent="0.2">
      <c r="A136" s="18"/>
      <c r="B136" s="16"/>
      <c r="C136" s="16"/>
      <c r="D136" s="16"/>
      <c r="E136" s="16"/>
      <c r="F136" s="16"/>
      <c r="G136" s="16"/>
      <c r="H136" s="16"/>
      <c r="I136" s="16"/>
      <c r="J136" s="16"/>
      <c r="K136" s="16"/>
      <c r="L136" s="16"/>
      <c r="M136" s="16"/>
      <c r="N136" s="16"/>
      <c r="O136" s="16"/>
      <c r="P136" s="16"/>
      <c r="Q136" s="16"/>
      <c r="R136" s="16"/>
      <c r="S136" s="16"/>
      <c r="T136" s="16"/>
      <c r="Y136" s="19"/>
      <c r="Z136" s="19"/>
      <c r="AB136" s="16"/>
      <c r="AC136" s="16"/>
      <c r="AD136" s="16"/>
      <c r="AE136" s="16"/>
      <c r="AF136" s="16"/>
      <c r="AG136" s="16"/>
      <c r="AH136" s="16"/>
      <c r="AI136" s="16"/>
      <c r="AJ136" s="16"/>
      <c r="AK136" s="16"/>
      <c r="AL136" s="16"/>
      <c r="AM136" s="16"/>
      <c r="AN136" s="16"/>
      <c r="AO136" s="16"/>
      <c r="AP136" s="16"/>
      <c r="AQ136" s="16"/>
      <c r="AR136" s="16"/>
    </row>
    <row r="137" spans="1:44" s="11" customFormat="1" hidden="1" x14ac:dyDescent="0.2">
      <c r="A137" s="18"/>
      <c r="B137" s="16"/>
      <c r="C137" s="16"/>
      <c r="D137" s="16"/>
      <c r="E137" s="16"/>
      <c r="F137" s="16"/>
      <c r="G137" s="16"/>
      <c r="H137" s="16"/>
      <c r="I137" s="16"/>
      <c r="J137" s="16"/>
      <c r="K137" s="16"/>
      <c r="L137" s="16"/>
      <c r="M137" s="16"/>
      <c r="N137" s="16"/>
      <c r="O137" s="16"/>
      <c r="P137" s="16"/>
      <c r="Q137" s="16"/>
      <c r="R137" s="16"/>
      <c r="S137" s="16"/>
      <c r="T137" s="16"/>
      <c r="Y137" s="19"/>
      <c r="Z137" s="19"/>
      <c r="AB137" s="16"/>
      <c r="AC137" s="16"/>
      <c r="AD137" s="16"/>
      <c r="AE137" s="16"/>
      <c r="AF137" s="16"/>
      <c r="AG137" s="16"/>
      <c r="AH137" s="16"/>
      <c r="AI137" s="16"/>
      <c r="AJ137" s="16"/>
      <c r="AK137" s="16"/>
      <c r="AL137" s="16"/>
      <c r="AM137" s="16"/>
      <c r="AN137" s="16"/>
      <c r="AO137" s="16"/>
      <c r="AP137" s="16"/>
      <c r="AQ137" s="16"/>
      <c r="AR137" s="16"/>
    </row>
    <row r="138" spans="1:44" s="11" customFormat="1" hidden="1" x14ac:dyDescent="0.2">
      <c r="A138" s="18"/>
      <c r="B138" s="16"/>
      <c r="C138" s="16"/>
      <c r="D138" s="16"/>
      <c r="E138" s="16"/>
      <c r="F138" s="16"/>
      <c r="G138" s="16"/>
      <c r="H138" s="16"/>
      <c r="I138" s="16"/>
      <c r="J138" s="16"/>
      <c r="K138" s="16"/>
      <c r="L138" s="16"/>
      <c r="M138" s="16"/>
      <c r="N138" s="16"/>
      <c r="O138" s="16"/>
      <c r="P138" s="16"/>
      <c r="Q138" s="16"/>
      <c r="R138" s="16"/>
      <c r="S138" s="16"/>
      <c r="T138" s="16"/>
      <c r="Y138" s="19"/>
      <c r="Z138" s="19"/>
      <c r="AB138" s="16"/>
      <c r="AC138" s="16"/>
      <c r="AD138" s="16"/>
      <c r="AE138" s="16"/>
      <c r="AF138" s="16"/>
      <c r="AG138" s="16"/>
      <c r="AH138" s="16"/>
      <c r="AI138" s="16"/>
      <c r="AJ138" s="16"/>
      <c r="AK138" s="16"/>
      <c r="AL138" s="16"/>
      <c r="AM138" s="16"/>
      <c r="AN138" s="16"/>
      <c r="AO138" s="16"/>
      <c r="AP138" s="16"/>
      <c r="AQ138" s="16"/>
      <c r="AR138" s="16"/>
    </row>
    <row r="139" spans="1:44" s="11" customFormat="1" hidden="1" x14ac:dyDescent="0.2">
      <c r="A139" s="18"/>
      <c r="B139" s="16"/>
      <c r="C139" s="16"/>
      <c r="D139" s="16"/>
      <c r="E139" s="16"/>
      <c r="F139" s="16"/>
      <c r="G139" s="16"/>
      <c r="H139" s="16"/>
      <c r="I139" s="16"/>
      <c r="J139" s="16"/>
      <c r="K139" s="16"/>
      <c r="L139" s="16"/>
      <c r="M139" s="16"/>
      <c r="N139" s="16"/>
      <c r="O139" s="16"/>
      <c r="P139" s="16"/>
      <c r="Q139" s="16"/>
      <c r="R139" s="16"/>
      <c r="S139" s="16"/>
      <c r="T139" s="16"/>
      <c r="Y139" s="19"/>
      <c r="Z139" s="19"/>
      <c r="AB139" s="16"/>
      <c r="AC139" s="16"/>
      <c r="AD139" s="16"/>
      <c r="AE139" s="16"/>
      <c r="AF139" s="16"/>
      <c r="AG139" s="16"/>
      <c r="AH139" s="16"/>
      <c r="AI139" s="16"/>
      <c r="AJ139" s="16"/>
      <c r="AK139" s="16"/>
      <c r="AL139" s="16"/>
      <c r="AM139" s="16"/>
      <c r="AN139" s="16"/>
      <c r="AO139" s="16"/>
      <c r="AP139" s="16"/>
      <c r="AQ139" s="16"/>
      <c r="AR139" s="16"/>
    </row>
    <row r="140" spans="1:44" s="11" customFormat="1" hidden="1" x14ac:dyDescent="0.2">
      <c r="A140" s="18"/>
      <c r="B140" s="16"/>
      <c r="C140" s="16"/>
      <c r="D140" s="16"/>
      <c r="E140" s="16"/>
      <c r="F140" s="16"/>
      <c r="G140" s="16"/>
      <c r="H140" s="16"/>
      <c r="I140" s="16"/>
      <c r="J140" s="16"/>
      <c r="K140" s="16"/>
      <c r="L140" s="16"/>
      <c r="M140" s="16"/>
      <c r="N140" s="16"/>
      <c r="O140" s="16"/>
      <c r="P140" s="16"/>
      <c r="Q140" s="16"/>
      <c r="R140" s="16"/>
      <c r="S140" s="16"/>
      <c r="T140" s="16"/>
      <c r="Y140" s="19"/>
      <c r="Z140" s="19"/>
      <c r="AB140" s="16"/>
      <c r="AC140" s="16"/>
      <c r="AD140" s="16"/>
      <c r="AE140" s="16"/>
      <c r="AF140" s="16"/>
      <c r="AG140" s="16"/>
      <c r="AH140" s="16"/>
      <c r="AI140" s="16"/>
      <c r="AJ140" s="16"/>
      <c r="AK140" s="16"/>
      <c r="AL140" s="16"/>
      <c r="AM140" s="16"/>
      <c r="AN140" s="16"/>
      <c r="AO140" s="16"/>
      <c r="AP140" s="16"/>
      <c r="AQ140" s="16"/>
      <c r="AR140" s="16"/>
    </row>
    <row r="141" spans="1:44" s="11" customFormat="1" hidden="1" x14ac:dyDescent="0.2">
      <c r="A141" s="18"/>
      <c r="B141" s="16"/>
      <c r="C141" s="16"/>
      <c r="D141" s="16"/>
      <c r="E141" s="16"/>
      <c r="F141" s="16"/>
      <c r="G141" s="16"/>
      <c r="H141" s="16"/>
      <c r="I141" s="16"/>
      <c r="J141" s="16"/>
      <c r="K141" s="16"/>
      <c r="L141" s="16"/>
      <c r="M141" s="16"/>
      <c r="N141" s="16"/>
      <c r="O141" s="16"/>
      <c r="P141" s="16"/>
      <c r="Q141" s="16"/>
      <c r="R141" s="16"/>
      <c r="S141" s="16"/>
      <c r="T141" s="16"/>
      <c r="Y141" s="19"/>
      <c r="Z141" s="19"/>
      <c r="AB141" s="16"/>
      <c r="AC141" s="16"/>
      <c r="AD141" s="16"/>
      <c r="AE141" s="16"/>
      <c r="AF141" s="16"/>
      <c r="AG141" s="16"/>
      <c r="AH141" s="16"/>
      <c r="AI141" s="16"/>
      <c r="AJ141" s="16"/>
      <c r="AK141" s="16"/>
      <c r="AL141" s="16"/>
      <c r="AM141" s="16"/>
      <c r="AN141" s="16"/>
      <c r="AO141" s="16"/>
      <c r="AP141" s="16"/>
      <c r="AQ141" s="16"/>
      <c r="AR141" s="16"/>
    </row>
    <row r="142" spans="1:44" s="11" customFormat="1" hidden="1" x14ac:dyDescent="0.2">
      <c r="A142" s="18"/>
      <c r="B142" s="16"/>
      <c r="C142" s="16"/>
      <c r="D142" s="16"/>
      <c r="E142" s="16"/>
      <c r="F142" s="16"/>
      <c r="G142" s="16"/>
      <c r="H142" s="16"/>
      <c r="I142" s="16"/>
      <c r="J142" s="16"/>
      <c r="K142" s="16"/>
      <c r="L142" s="16"/>
      <c r="M142" s="16"/>
      <c r="N142" s="16"/>
      <c r="O142" s="16"/>
      <c r="P142" s="16"/>
      <c r="Q142" s="16"/>
      <c r="R142" s="16"/>
      <c r="S142" s="16"/>
      <c r="T142" s="16"/>
      <c r="Y142" s="19"/>
      <c r="Z142" s="19"/>
      <c r="AB142" s="16"/>
      <c r="AC142" s="16"/>
      <c r="AD142" s="16"/>
      <c r="AE142" s="16"/>
      <c r="AF142" s="16"/>
      <c r="AG142" s="16"/>
      <c r="AH142" s="16"/>
      <c r="AI142" s="16"/>
      <c r="AJ142" s="16"/>
      <c r="AK142" s="16"/>
      <c r="AL142" s="16"/>
      <c r="AM142" s="16"/>
      <c r="AN142" s="16"/>
      <c r="AO142" s="16"/>
      <c r="AP142" s="16"/>
      <c r="AQ142" s="16"/>
      <c r="AR142" s="16"/>
    </row>
    <row r="143" spans="1:44" s="11" customFormat="1" hidden="1" x14ac:dyDescent="0.2">
      <c r="A143" s="18"/>
      <c r="B143" s="16"/>
      <c r="C143" s="16"/>
      <c r="D143" s="16"/>
      <c r="E143" s="16"/>
      <c r="F143" s="16"/>
      <c r="G143" s="16"/>
      <c r="H143" s="16"/>
      <c r="I143" s="16"/>
      <c r="J143" s="16"/>
      <c r="K143" s="16"/>
      <c r="L143" s="16"/>
      <c r="M143" s="16"/>
      <c r="N143" s="16"/>
      <c r="O143" s="16"/>
      <c r="P143" s="16"/>
      <c r="Q143" s="16"/>
      <c r="R143" s="16"/>
      <c r="S143" s="16"/>
      <c r="T143" s="16"/>
      <c r="Y143" s="19"/>
      <c r="Z143" s="19"/>
      <c r="AB143" s="16"/>
      <c r="AC143" s="16"/>
      <c r="AD143" s="16"/>
      <c r="AE143" s="16"/>
      <c r="AF143" s="16"/>
      <c r="AG143" s="16"/>
      <c r="AH143" s="16"/>
      <c r="AI143" s="16"/>
      <c r="AJ143" s="16"/>
      <c r="AK143" s="16"/>
      <c r="AL143" s="16"/>
      <c r="AM143" s="16"/>
      <c r="AN143" s="16"/>
      <c r="AO143" s="16"/>
      <c r="AP143" s="16"/>
      <c r="AQ143" s="16"/>
      <c r="AR143" s="16"/>
    </row>
    <row r="144" spans="1:44" s="11" customFormat="1" hidden="1" x14ac:dyDescent="0.2">
      <c r="A144" s="18"/>
      <c r="B144" s="16"/>
      <c r="C144" s="16"/>
      <c r="D144" s="16"/>
      <c r="E144" s="16"/>
      <c r="F144" s="16"/>
      <c r="G144" s="16"/>
      <c r="H144" s="16"/>
      <c r="I144" s="16"/>
      <c r="J144" s="16"/>
      <c r="K144" s="16"/>
      <c r="L144" s="16"/>
      <c r="M144" s="16"/>
      <c r="N144" s="16"/>
      <c r="O144" s="16"/>
      <c r="P144" s="16"/>
      <c r="Q144" s="16"/>
      <c r="R144" s="16"/>
      <c r="S144" s="16"/>
      <c r="T144" s="16"/>
      <c r="Y144" s="19"/>
      <c r="Z144" s="19"/>
      <c r="AB144" s="16"/>
      <c r="AC144" s="16"/>
      <c r="AD144" s="16"/>
      <c r="AE144" s="16"/>
      <c r="AF144" s="16"/>
      <c r="AG144" s="16"/>
      <c r="AH144" s="16"/>
      <c r="AI144" s="16"/>
      <c r="AJ144" s="16"/>
      <c r="AK144" s="16"/>
      <c r="AL144" s="16"/>
      <c r="AM144" s="16"/>
      <c r="AN144" s="16"/>
      <c r="AO144" s="16"/>
      <c r="AP144" s="16"/>
      <c r="AQ144" s="16"/>
      <c r="AR144" s="16"/>
    </row>
    <row r="145" spans="1:44" s="11" customFormat="1" hidden="1" x14ac:dyDescent="0.2">
      <c r="A145" s="18"/>
      <c r="B145" s="16"/>
      <c r="C145" s="16"/>
      <c r="D145" s="16"/>
      <c r="E145" s="16"/>
      <c r="F145" s="16"/>
      <c r="G145" s="16"/>
      <c r="H145" s="16"/>
      <c r="I145" s="16"/>
      <c r="J145" s="16"/>
      <c r="K145" s="16"/>
      <c r="L145" s="16"/>
      <c r="M145" s="16"/>
      <c r="N145" s="16"/>
      <c r="O145" s="16"/>
      <c r="P145" s="16"/>
      <c r="Q145" s="16"/>
      <c r="R145" s="16"/>
      <c r="S145" s="16"/>
      <c r="T145" s="16"/>
      <c r="Y145" s="19"/>
      <c r="Z145" s="19"/>
      <c r="AB145" s="16"/>
      <c r="AC145" s="16"/>
      <c r="AD145" s="16"/>
      <c r="AE145" s="16"/>
      <c r="AF145" s="16"/>
      <c r="AG145" s="16"/>
      <c r="AH145" s="16"/>
      <c r="AI145" s="16"/>
      <c r="AJ145" s="16"/>
      <c r="AK145" s="16"/>
      <c r="AL145" s="16"/>
      <c r="AM145" s="16"/>
      <c r="AN145" s="16"/>
      <c r="AO145" s="16"/>
      <c r="AP145" s="16"/>
      <c r="AQ145" s="16"/>
      <c r="AR145" s="16"/>
    </row>
    <row r="146" spans="1:44" s="11" customFormat="1" hidden="1" x14ac:dyDescent="0.2">
      <c r="A146" s="18"/>
      <c r="B146" s="16"/>
      <c r="C146" s="16"/>
      <c r="D146" s="16"/>
      <c r="E146" s="16"/>
      <c r="F146" s="16"/>
      <c r="G146" s="16"/>
      <c r="H146" s="16"/>
      <c r="I146" s="16"/>
      <c r="J146" s="16"/>
      <c r="K146" s="16"/>
      <c r="L146" s="16"/>
      <c r="M146" s="16"/>
      <c r="N146" s="16"/>
      <c r="O146" s="16"/>
      <c r="P146" s="16"/>
      <c r="Q146" s="16"/>
      <c r="R146" s="16"/>
      <c r="S146" s="16"/>
      <c r="T146" s="16"/>
      <c r="Y146" s="19"/>
      <c r="Z146" s="19"/>
      <c r="AB146" s="16"/>
      <c r="AC146" s="16"/>
      <c r="AD146" s="16"/>
      <c r="AE146" s="16"/>
      <c r="AF146" s="16"/>
      <c r="AG146" s="16"/>
      <c r="AH146" s="16"/>
      <c r="AI146" s="16"/>
      <c r="AJ146" s="16"/>
      <c r="AK146" s="16"/>
      <c r="AL146" s="16"/>
      <c r="AM146" s="16"/>
      <c r="AN146" s="16"/>
      <c r="AO146" s="16"/>
      <c r="AP146" s="16"/>
      <c r="AQ146" s="16"/>
      <c r="AR146" s="16"/>
    </row>
    <row r="147" spans="1:44" s="11" customFormat="1" hidden="1" x14ac:dyDescent="0.2">
      <c r="A147" s="18"/>
      <c r="B147" s="16"/>
      <c r="C147" s="16"/>
      <c r="D147" s="16"/>
      <c r="E147" s="16"/>
      <c r="F147" s="16"/>
      <c r="G147" s="16"/>
      <c r="H147" s="16"/>
      <c r="I147" s="16"/>
      <c r="J147" s="16"/>
      <c r="K147" s="16"/>
      <c r="L147" s="16"/>
      <c r="M147" s="16"/>
      <c r="N147" s="16"/>
      <c r="O147" s="16"/>
      <c r="P147" s="16"/>
      <c r="Q147" s="16"/>
      <c r="R147" s="16"/>
      <c r="S147" s="16"/>
      <c r="T147" s="16"/>
      <c r="Y147" s="19"/>
      <c r="Z147" s="19"/>
      <c r="AB147" s="16"/>
      <c r="AC147" s="16"/>
      <c r="AD147" s="16"/>
      <c r="AE147" s="16"/>
      <c r="AF147" s="16"/>
      <c r="AG147" s="16"/>
      <c r="AH147" s="16"/>
      <c r="AI147" s="16"/>
      <c r="AJ147" s="16"/>
      <c r="AK147" s="16"/>
      <c r="AL147" s="16"/>
      <c r="AM147" s="16"/>
      <c r="AN147" s="16"/>
      <c r="AO147" s="16"/>
      <c r="AP147" s="16"/>
      <c r="AQ147" s="16"/>
      <c r="AR147" s="16"/>
    </row>
    <row r="148" spans="1:44" s="11" customFormat="1" hidden="1" x14ac:dyDescent="0.2">
      <c r="A148" s="18"/>
      <c r="B148" s="16"/>
      <c r="C148" s="16"/>
      <c r="D148" s="16"/>
      <c r="E148" s="16"/>
      <c r="F148" s="16"/>
      <c r="G148" s="16"/>
      <c r="H148" s="16"/>
      <c r="I148" s="16"/>
      <c r="J148" s="16"/>
      <c r="K148" s="16"/>
      <c r="L148" s="16"/>
      <c r="M148" s="16"/>
      <c r="N148" s="16"/>
      <c r="O148" s="16"/>
      <c r="P148" s="16"/>
      <c r="Q148" s="16"/>
      <c r="R148" s="16"/>
      <c r="S148" s="16"/>
      <c r="T148" s="16"/>
      <c r="Y148" s="19"/>
      <c r="Z148" s="19"/>
      <c r="AB148" s="16"/>
      <c r="AC148" s="16"/>
      <c r="AD148" s="16"/>
      <c r="AE148" s="16"/>
      <c r="AF148" s="16"/>
      <c r="AG148" s="16"/>
      <c r="AH148" s="16"/>
      <c r="AI148" s="16"/>
      <c r="AJ148" s="16"/>
      <c r="AK148" s="16"/>
      <c r="AL148" s="16"/>
      <c r="AM148" s="16"/>
      <c r="AN148" s="16"/>
      <c r="AO148" s="16"/>
      <c r="AP148" s="16"/>
      <c r="AQ148" s="16"/>
      <c r="AR148" s="16"/>
    </row>
    <row r="149" spans="1:44" s="11" customFormat="1" hidden="1" x14ac:dyDescent="0.2">
      <c r="A149" s="18"/>
      <c r="B149" s="16"/>
      <c r="C149" s="16"/>
      <c r="D149" s="16"/>
      <c r="E149" s="16"/>
      <c r="F149" s="16"/>
      <c r="G149" s="16"/>
      <c r="H149" s="16"/>
      <c r="I149" s="16"/>
      <c r="J149" s="16"/>
      <c r="K149" s="16"/>
      <c r="L149" s="16"/>
      <c r="M149" s="16"/>
      <c r="N149" s="16"/>
      <c r="O149" s="16"/>
      <c r="P149" s="16"/>
      <c r="Q149" s="16"/>
      <c r="R149" s="16"/>
      <c r="S149" s="16"/>
      <c r="T149" s="16"/>
      <c r="Y149" s="19"/>
      <c r="Z149" s="19"/>
      <c r="AB149" s="16"/>
      <c r="AC149" s="16"/>
      <c r="AD149" s="16"/>
      <c r="AE149" s="16"/>
      <c r="AF149" s="16"/>
      <c r="AG149" s="16"/>
      <c r="AH149" s="16"/>
      <c r="AI149" s="16"/>
      <c r="AJ149" s="16"/>
      <c r="AK149" s="16"/>
      <c r="AL149" s="16"/>
      <c r="AM149" s="16"/>
      <c r="AN149" s="16"/>
      <c r="AO149" s="16"/>
      <c r="AP149" s="16"/>
      <c r="AQ149" s="16"/>
      <c r="AR149" s="16"/>
    </row>
    <row r="150" spans="1:44" s="11" customFormat="1" hidden="1" x14ac:dyDescent="0.2">
      <c r="A150" s="18"/>
      <c r="B150" s="16"/>
      <c r="C150" s="16"/>
      <c r="D150" s="16"/>
      <c r="E150" s="16"/>
      <c r="F150" s="16"/>
      <c r="G150" s="16"/>
      <c r="H150" s="16"/>
      <c r="I150" s="16"/>
      <c r="J150" s="16"/>
      <c r="K150" s="16"/>
      <c r="L150" s="16"/>
      <c r="M150" s="16"/>
      <c r="N150" s="16"/>
      <c r="O150" s="16"/>
      <c r="P150" s="16"/>
      <c r="Q150" s="16"/>
      <c r="R150" s="16"/>
      <c r="S150" s="16"/>
      <c r="T150" s="16"/>
      <c r="Y150" s="19"/>
      <c r="Z150" s="19"/>
      <c r="AB150" s="16"/>
      <c r="AC150" s="16"/>
      <c r="AD150" s="16"/>
      <c r="AE150" s="16"/>
      <c r="AF150" s="16"/>
      <c r="AG150" s="16"/>
      <c r="AH150" s="16"/>
      <c r="AI150" s="16"/>
      <c r="AJ150" s="16"/>
      <c r="AK150" s="16"/>
      <c r="AL150" s="16"/>
      <c r="AM150" s="16"/>
      <c r="AN150" s="16"/>
      <c r="AO150" s="16"/>
      <c r="AP150" s="16"/>
      <c r="AQ150" s="16"/>
      <c r="AR150" s="16"/>
    </row>
    <row r="151" spans="1:44" s="11" customFormat="1" hidden="1" x14ac:dyDescent="0.2">
      <c r="A151" s="18"/>
      <c r="B151" s="16"/>
      <c r="C151" s="16"/>
      <c r="D151" s="16"/>
      <c r="E151" s="16"/>
      <c r="F151" s="16"/>
      <c r="G151" s="16"/>
      <c r="H151" s="16"/>
      <c r="I151" s="16"/>
      <c r="J151" s="16"/>
      <c r="K151" s="16"/>
      <c r="L151" s="16"/>
      <c r="M151" s="16"/>
      <c r="N151" s="16"/>
      <c r="O151" s="16"/>
      <c r="P151" s="16"/>
      <c r="Q151" s="16"/>
      <c r="R151" s="16"/>
      <c r="S151" s="16"/>
      <c r="T151" s="16"/>
      <c r="Y151" s="19"/>
      <c r="Z151" s="19"/>
      <c r="AB151" s="16"/>
      <c r="AC151" s="16"/>
      <c r="AD151" s="16"/>
      <c r="AE151" s="16"/>
      <c r="AF151" s="16"/>
      <c r="AG151" s="16"/>
      <c r="AH151" s="16"/>
      <c r="AI151" s="16"/>
      <c r="AJ151" s="16"/>
      <c r="AK151" s="16"/>
      <c r="AL151" s="16"/>
      <c r="AM151" s="16"/>
      <c r="AN151" s="16"/>
      <c r="AO151" s="16"/>
      <c r="AP151" s="16"/>
      <c r="AQ151" s="16"/>
      <c r="AR151" s="16"/>
    </row>
    <row r="152" spans="1:44" s="11" customFormat="1" hidden="1" x14ac:dyDescent="0.2">
      <c r="A152" s="18"/>
      <c r="B152" s="16"/>
      <c r="C152" s="16"/>
      <c r="D152" s="16"/>
      <c r="E152" s="16"/>
      <c r="F152" s="16"/>
      <c r="G152" s="16"/>
      <c r="H152" s="16"/>
      <c r="I152" s="16"/>
      <c r="J152" s="16"/>
      <c r="K152" s="16"/>
      <c r="L152" s="16"/>
      <c r="M152" s="16"/>
      <c r="N152" s="16"/>
      <c r="O152" s="16"/>
      <c r="P152" s="16"/>
      <c r="Q152" s="16"/>
      <c r="R152" s="16"/>
      <c r="S152" s="16"/>
      <c r="T152" s="16"/>
      <c r="Y152" s="19"/>
      <c r="Z152" s="19"/>
      <c r="AB152" s="16"/>
      <c r="AC152" s="16"/>
      <c r="AD152" s="16"/>
      <c r="AE152" s="16"/>
      <c r="AF152" s="16"/>
      <c r="AG152" s="16"/>
      <c r="AH152" s="16"/>
      <c r="AI152" s="16"/>
      <c r="AJ152" s="16"/>
      <c r="AK152" s="16"/>
      <c r="AL152" s="16"/>
      <c r="AM152" s="16"/>
      <c r="AN152" s="16"/>
      <c r="AO152" s="16"/>
      <c r="AP152" s="16"/>
      <c r="AQ152" s="16"/>
      <c r="AR152" s="16"/>
    </row>
    <row r="153" spans="1:44" s="11" customFormat="1" hidden="1" x14ac:dyDescent="0.2">
      <c r="A153" s="18"/>
      <c r="B153" s="16"/>
      <c r="C153" s="16"/>
      <c r="D153" s="16"/>
      <c r="E153" s="16"/>
      <c r="F153" s="16"/>
      <c r="G153" s="16"/>
      <c r="H153" s="16"/>
      <c r="I153" s="16"/>
      <c r="J153" s="16"/>
      <c r="K153" s="16"/>
      <c r="L153" s="16"/>
      <c r="M153" s="16"/>
      <c r="N153" s="16"/>
      <c r="O153" s="16"/>
      <c r="P153" s="16"/>
      <c r="Q153" s="16"/>
      <c r="R153" s="16"/>
      <c r="S153" s="16"/>
      <c r="T153" s="16"/>
      <c r="Y153" s="19"/>
      <c r="Z153" s="19"/>
      <c r="AB153" s="16"/>
      <c r="AC153" s="16"/>
      <c r="AD153" s="16"/>
      <c r="AE153" s="16"/>
      <c r="AF153" s="16"/>
      <c r="AG153" s="16"/>
      <c r="AH153" s="16"/>
      <c r="AI153" s="16"/>
      <c r="AJ153" s="16"/>
      <c r="AK153" s="16"/>
      <c r="AL153" s="16"/>
      <c r="AM153" s="16"/>
      <c r="AN153" s="16"/>
      <c r="AO153" s="16"/>
      <c r="AP153" s="16"/>
      <c r="AQ153" s="16"/>
      <c r="AR153" s="16"/>
    </row>
    <row r="154" spans="1:44" s="11" customFormat="1" hidden="1" x14ac:dyDescent="0.2">
      <c r="A154" s="18"/>
      <c r="B154" s="16"/>
      <c r="C154" s="16"/>
      <c r="D154" s="16"/>
      <c r="E154" s="16"/>
      <c r="F154" s="16"/>
      <c r="G154" s="16"/>
      <c r="H154" s="16"/>
      <c r="I154" s="16"/>
      <c r="J154" s="16"/>
      <c r="K154" s="16"/>
      <c r="L154" s="16"/>
      <c r="M154" s="16"/>
      <c r="N154" s="16"/>
      <c r="O154" s="16"/>
      <c r="P154" s="16"/>
      <c r="Q154" s="16"/>
      <c r="R154" s="16"/>
      <c r="S154" s="16"/>
      <c r="T154" s="16"/>
      <c r="Y154" s="19"/>
      <c r="Z154" s="19"/>
      <c r="AB154" s="16"/>
      <c r="AC154" s="16"/>
      <c r="AD154" s="16"/>
      <c r="AE154" s="16"/>
      <c r="AF154" s="16"/>
      <c r="AG154" s="16"/>
      <c r="AH154" s="16"/>
      <c r="AI154" s="16"/>
      <c r="AJ154" s="16"/>
      <c r="AK154" s="16"/>
      <c r="AL154" s="16"/>
      <c r="AM154" s="16"/>
      <c r="AN154" s="16"/>
      <c r="AO154" s="16"/>
      <c r="AP154" s="16"/>
      <c r="AQ154" s="16"/>
      <c r="AR154" s="16"/>
    </row>
    <row r="155" spans="1:44" s="11" customFormat="1" hidden="1" x14ac:dyDescent="0.2">
      <c r="A155" s="18"/>
      <c r="B155" s="16"/>
      <c r="C155" s="16"/>
      <c r="D155" s="16"/>
      <c r="E155" s="16"/>
      <c r="F155" s="16"/>
      <c r="G155" s="16"/>
      <c r="H155" s="16"/>
      <c r="I155" s="16"/>
      <c r="J155" s="16"/>
      <c r="K155" s="16"/>
      <c r="L155" s="16"/>
      <c r="M155" s="16"/>
      <c r="N155" s="16"/>
      <c r="O155" s="16"/>
      <c r="P155" s="16"/>
      <c r="Q155" s="16"/>
      <c r="R155" s="16"/>
      <c r="S155" s="16"/>
      <c r="T155" s="16"/>
      <c r="Y155" s="19"/>
      <c r="Z155" s="19"/>
      <c r="AB155" s="16"/>
      <c r="AC155" s="16"/>
      <c r="AD155" s="16"/>
      <c r="AE155" s="16"/>
      <c r="AF155" s="16"/>
      <c r="AG155" s="16"/>
      <c r="AH155" s="16"/>
      <c r="AI155" s="16"/>
      <c r="AJ155" s="16"/>
      <c r="AK155" s="16"/>
      <c r="AL155" s="16"/>
      <c r="AM155" s="16"/>
      <c r="AN155" s="16"/>
      <c r="AO155" s="16"/>
      <c r="AP155" s="16"/>
      <c r="AQ155" s="16"/>
      <c r="AR155" s="16"/>
    </row>
    <row r="156" spans="1:44" s="11" customFormat="1" hidden="1" x14ac:dyDescent="0.2">
      <c r="A156" s="18"/>
      <c r="B156" s="16"/>
      <c r="C156" s="16"/>
      <c r="D156" s="16"/>
      <c r="E156" s="16"/>
      <c r="F156" s="16"/>
      <c r="G156" s="16"/>
      <c r="H156" s="16"/>
      <c r="I156" s="16"/>
      <c r="J156" s="16"/>
      <c r="K156" s="16"/>
      <c r="L156" s="16"/>
      <c r="M156" s="16"/>
      <c r="N156" s="16"/>
      <c r="O156" s="16"/>
      <c r="P156" s="16"/>
      <c r="Q156" s="16"/>
      <c r="R156" s="16"/>
      <c r="S156" s="16"/>
      <c r="T156" s="16"/>
      <c r="Y156" s="19"/>
      <c r="Z156" s="19"/>
      <c r="AB156" s="16"/>
      <c r="AC156" s="16"/>
      <c r="AD156" s="16"/>
      <c r="AE156" s="16"/>
      <c r="AF156" s="16"/>
      <c r="AG156" s="16"/>
      <c r="AH156" s="16"/>
      <c r="AI156" s="16"/>
      <c r="AJ156" s="16"/>
      <c r="AK156" s="16"/>
      <c r="AL156" s="16"/>
      <c r="AM156" s="16"/>
      <c r="AN156" s="16"/>
      <c r="AO156" s="16"/>
      <c r="AP156" s="16"/>
      <c r="AQ156" s="16"/>
      <c r="AR156" s="16"/>
    </row>
    <row r="157" spans="1:44" s="11" customFormat="1" hidden="1" x14ac:dyDescent="0.2">
      <c r="A157" s="18"/>
      <c r="B157" s="16"/>
      <c r="C157" s="16"/>
      <c r="D157" s="16"/>
      <c r="E157" s="16"/>
      <c r="F157" s="16"/>
      <c r="G157" s="16"/>
      <c r="H157" s="16"/>
      <c r="I157" s="16"/>
      <c r="J157" s="16"/>
      <c r="K157" s="16"/>
      <c r="L157" s="16"/>
      <c r="M157" s="16"/>
      <c r="N157" s="16"/>
      <c r="O157" s="16"/>
      <c r="P157" s="16"/>
      <c r="Q157" s="16"/>
      <c r="R157" s="16"/>
      <c r="S157" s="16"/>
      <c r="T157" s="16"/>
      <c r="Y157" s="19"/>
      <c r="Z157" s="19"/>
      <c r="AB157" s="16"/>
      <c r="AC157" s="16"/>
      <c r="AD157" s="16"/>
      <c r="AE157" s="16"/>
      <c r="AF157" s="16"/>
      <c r="AG157" s="16"/>
      <c r="AH157" s="16"/>
      <c r="AI157" s="16"/>
      <c r="AJ157" s="16"/>
      <c r="AK157" s="16"/>
      <c r="AL157" s="16"/>
      <c r="AM157" s="16"/>
      <c r="AN157" s="16"/>
      <c r="AO157" s="16"/>
      <c r="AP157" s="16"/>
      <c r="AQ157" s="16"/>
      <c r="AR157" s="16"/>
    </row>
    <row r="158" spans="1:44" s="11" customFormat="1" hidden="1" x14ac:dyDescent="0.2">
      <c r="A158" s="18"/>
      <c r="B158" s="16"/>
      <c r="C158" s="16"/>
      <c r="D158" s="16"/>
      <c r="E158" s="16"/>
      <c r="F158" s="16"/>
      <c r="G158" s="16"/>
      <c r="H158" s="16"/>
      <c r="I158" s="16"/>
      <c r="J158" s="16"/>
      <c r="K158" s="16"/>
      <c r="L158" s="16"/>
      <c r="M158" s="16"/>
      <c r="N158" s="16"/>
      <c r="O158" s="16"/>
      <c r="P158" s="16"/>
      <c r="Q158" s="16"/>
      <c r="R158" s="16"/>
      <c r="S158" s="16"/>
      <c r="T158" s="16"/>
      <c r="Y158" s="19"/>
      <c r="Z158" s="19"/>
      <c r="AB158" s="16"/>
      <c r="AC158" s="16"/>
      <c r="AD158" s="16"/>
      <c r="AE158" s="16"/>
      <c r="AF158" s="16"/>
      <c r="AG158" s="16"/>
      <c r="AH158" s="16"/>
      <c r="AI158" s="16"/>
      <c r="AJ158" s="16"/>
      <c r="AK158" s="16"/>
      <c r="AL158" s="16"/>
      <c r="AM158" s="16"/>
      <c r="AN158" s="16"/>
      <c r="AO158" s="16"/>
      <c r="AP158" s="16"/>
      <c r="AQ158" s="16"/>
      <c r="AR158" s="16"/>
    </row>
    <row r="159" spans="1:44" s="11" customFormat="1" hidden="1" x14ac:dyDescent="0.2">
      <c r="A159" s="18"/>
      <c r="B159" s="16"/>
      <c r="C159" s="16"/>
      <c r="D159" s="16"/>
      <c r="E159" s="16"/>
      <c r="F159" s="16"/>
      <c r="G159" s="16"/>
      <c r="H159" s="16"/>
      <c r="I159" s="16"/>
      <c r="J159" s="16"/>
      <c r="K159" s="16"/>
      <c r="L159" s="16"/>
      <c r="M159" s="16"/>
      <c r="N159" s="16"/>
      <c r="O159" s="16"/>
      <c r="P159" s="16"/>
      <c r="Q159" s="16"/>
      <c r="R159" s="16"/>
      <c r="S159" s="16"/>
      <c r="T159" s="16"/>
      <c r="Y159" s="19"/>
      <c r="Z159" s="19"/>
      <c r="AB159" s="16"/>
      <c r="AC159" s="16"/>
      <c r="AD159" s="16"/>
      <c r="AE159" s="16"/>
      <c r="AF159" s="16"/>
      <c r="AG159" s="16"/>
      <c r="AH159" s="16"/>
      <c r="AI159" s="16"/>
      <c r="AJ159" s="16"/>
      <c r="AK159" s="16"/>
      <c r="AL159" s="16"/>
      <c r="AM159" s="16"/>
      <c r="AN159" s="16"/>
      <c r="AO159" s="16"/>
      <c r="AP159" s="16"/>
      <c r="AQ159" s="16"/>
      <c r="AR159" s="16"/>
    </row>
    <row r="160" spans="1:44" s="11" customFormat="1" hidden="1" x14ac:dyDescent="0.2">
      <c r="A160" s="18"/>
      <c r="B160" s="16"/>
      <c r="C160" s="16"/>
      <c r="D160" s="16"/>
      <c r="E160" s="16"/>
      <c r="F160" s="16"/>
      <c r="G160" s="16"/>
      <c r="H160" s="16"/>
      <c r="I160" s="16"/>
      <c r="J160" s="16"/>
      <c r="K160" s="16"/>
      <c r="L160" s="16"/>
      <c r="M160" s="16"/>
      <c r="N160" s="16"/>
      <c r="O160" s="16"/>
      <c r="P160" s="16"/>
      <c r="Q160" s="16"/>
      <c r="R160" s="16"/>
      <c r="S160" s="16"/>
      <c r="T160" s="16"/>
      <c r="Y160" s="19"/>
      <c r="Z160" s="19"/>
      <c r="AB160" s="16"/>
      <c r="AC160" s="16"/>
      <c r="AD160" s="16"/>
      <c r="AE160" s="16"/>
      <c r="AF160" s="16"/>
      <c r="AG160" s="16"/>
      <c r="AH160" s="16"/>
      <c r="AI160" s="16"/>
      <c r="AJ160" s="16"/>
      <c r="AK160" s="16"/>
      <c r="AL160" s="16"/>
      <c r="AM160" s="16"/>
      <c r="AN160" s="16"/>
      <c r="AO160" s="16"/>
      <c r="AP160" s="16"/>
      <c r="AQ160" s="16"/>
      <c r="AR160" s="16"/>
    </row>
    <row r="161" spans="1:44" s="11" customFormat="1" hidden="1" x14ac:dyDescent="0.2">
      <c r="A161" s="18"/>
      <c r="B161" s="16"/>
      <c r="C161" s="16"/>
      <c r="D161" s="16"/>
      <c r="E161" s="16"/>
      <c r="F161" s="16"/>
      <c r="G161" s="16"/>
      <c r="H161" s="16"/>
      <c r="I161" s="16"/>
      <c r="J161" s="16"/>
      <c r="K161" s="16"/>
      <c r="L161" s="16"/>
      <c r="M161" s="16"/>
      <c r="N161" s="16"/>
      <c r="O161" s="16"/>
      <c r="P161" s="16"/>
      <c r="Q161" s="16"/>
      <c r="R161" s="16"/>
      <c r="S161" s="16"/>
      <c r="T161" s="16"/>
      <c r="Y161" s="19"/>
      <c r="Z161" s="19"/>
      <c r="AB161" s="16"/>
      <c r="AC161" s="16"/>
      <c r="AD161" s="16"/>
      <c r="AE161" s="16"/>
      <c r="AF161" s="16"/>
      <c r="AG161" s="16"/>
      <c r="AH161" s="16"/>
      <c r="AI161" s="16"/>
      <c r="AJ161" s="16"/>
      <c r="AK161" s="16"/>
      <c r="AL161" s="16"/>
      <c r="AM161" s="16"/>
      <c r="AN161" s="16"/>
      <c r="AO161" s="16"/>
      <c r="AP161" s="16"/>
      <c r="AQ161" s="16"/>
      <c r="AR161" s="16"/>
    </row>
    <row r="162" spans="1:44" s="11" customFormat="1" hidden="1" x14ac:dyDescent="0.2">
      <c r="A162" s="18"/>
      <c r="B162" s="16"/>
      <c r="C162" s="16"/>
      <c r="D162" s="16"/>
      <c r="E162" s="16"/>
      <c r="F162" s="16"/>
      <c r="G162" s="16"/>
      <c r="H162" s="16"/>
      <c r="I162" s="16"/>
      <c r="J162" s="16"/>
      <c r="K162" s="16"/>
      <c r="L162" s="16"/>
      <c r="M162" s="16"/>
      <c r="N162" s="16"/>
      <c r="O162" s="16"/>
      <c r="P162" s="16"/>
      <c r="Q162" s="16"/>
      <c r="R162" s="16"/>
      <c r="S162" s="16"/>
      <c r="T162" s="16"/>
      <c r="Y162" s="19"/>
      <c r="Z162" s="19"/>
      <c r="AB162" s="16"/>
      <c r="AC162" s="16"/>
      <c r="AD162" s="16"/>
      <c r="AE162" s="16"/>
      <c r="AF162" s="16"/>
      <c r="AG162" s="16"/>
      <c r="AH162" s="16"/>
      <c r="AI162" s="16"/>
      <c r="AJ162" s="16"/>
      <c r="AK162" s="16"/>
      <c r="AL162" s="16"/>
      <c r="AM162" s="16"/>
      <c r="AN162" s="16"/>
      <c r="AO162" s="16"/>
      <c r="AP162" s="16"/>
      <c r="AQ162" s="16"/>
      <c r="AR162" s="16"/>
    </row>
    <row r="163" spans="1:44" s="11" customFormat="1" hidden="1" x14ac:dyDescent="0.2">
      <c r="A163" s="18"/>
      <c r="B163" s="16"/>
      <c r="C163" s="16"/>
      <c r="D163" s="16"/>
      <c r="E163" s="16"/>
      <c r="F163" s="16"/>
      <c r="G163" s="16"/>
      <c r="H163" s="16"/>
      <c r="I163" s="16"/>
      <c r="J163" s="16"/>
      <c r="K163" s="16"/>
      <c r="L163" s="16"/>
      <c r="M163" s="16"/>
      <c r="N163" s="16"/>
      <c r="O163" s="16"/>
      <c r="P163" s="16"/>
      <c r="Q163" s="16"/>
      <c r="R163" s="16"/>
      <c r="S163" s="16"/>
      <c r="T163" s="16"/>
      <c r="Y163" s="19"/>
      <c r="Z163" s="19"/>
      <c r="AB163" s="16"/>
      <c r="AC163" s="16"/>
      <c r="AD163" s="16"/>
      <c r="AE163" s="16"/>
      <c r="AF163" s="16"/>
      <c r="AG163" s="16"/>
      <c r="AH163" s="16"/>
      <c r="AI163" s="16"/>
      <c r="AJ163" s="16"/>
      <c r="AK163" s="16"/>
      <c r="AL163" s="16"/>
      <c r="AM163" s="16"/>
      <c r="AN163" s="16"/>
      <c r="AO163" s="16"/>
      <c r="AP163" s="16"/>
      <c r="AQ163" s="16"/>
      <c r="AR163" s="16"/>
    </row>
    <row r="164" spans="1:44" s="11" customFormat="1" hidden="1" x14ac:dyDescent="0.2">
      <c r="A164" s="18"/>
      <c r="B164" s="16"/>
      <c r="C164" s="16"/>
      <c r="D164" s="16"/>
      <c r="E164" s="16"/>
      <c r="F164" s="16"/>
      <c r="G164" s="16"/>
      <c r="H164" s="16"/>
      <c r="I164" s="16"/>
      <c r="J164" s="16"/>
      <c r="K164" s="16"/>
      <c r="L164" s="16"/>
      <c r="M164" s="16"/>
      <c r="N164" s="16"/>
      <c r="O164" s="16"/>
      <c r="P164" s="16"/>
      <c r="Q164" s="16"/>
      <c r="R164" s="16"/>
      <c r="S164" s="16"/>
      <c r="T164" s="16"/>
      <c r="Y164" s="19"/>
      <c r="Z164" s="19"/>
      <c r="AB164" s="16"/>
      <c r="AC164" s="16"/>
      <c r="AD164" s="16"/>
      <c r="AE164" s="16"/>
      <c r="AF164" s="16"/>
      <c r="AG164" s="16"/>
      <c r="AH164" s="16"/>
      <c r="AI164" s="16"/>
      <c r="AJ164" s="16"/>
      <c r="AK164" s="16"/>
      <c r="AL164" s="16"/>
      <c r="AM164" s="16"/>
      <c r="AN164" s="16"/>
      <c r="AO164" s="16"/>
      <c r="AP164" s="16"/>
      <c r="AQ164" s="16"/>
      <c r="AR164" s="16"/>
    </row>
    <row r="165" spans="1:44" s="11" customFormat="1" hidden="1" x14ac:dyDescent="0.2">
      <c r="A165" s="18"/>
      <c r="B165" s="16"/>
      <c r="C165" s="16"/>
      <c r="D165" s="16"/>
      <c r="E165" s="16"/>
      <c r="F165" s="16"/>
      <c r="G165" s="16"/>
      <c r="H165" s="16"/>
      <c r="I165" s="16"/>
      <c r="J165" s="16"/>
      <c r="K165" s="16"/>
      <c r="L165" s="16"/>
      <c r="M165" s="16"/>
      <c r="N165" s="16"/>
      <c r="O165" s="16"/>
      <c r="P165" s="16"/>
      <c r="Q165" s="16"/>
      <c r="R165" s="16"/>
      <c r="S165" s="16"/>
      <c r="T165" s="16"/>
      <c r="Y165" s="19"/>
      <c r="Z165" s="19"/>
      <c r="AB165" s="16"/>
      <c r="AC165" s="16"/>
      <c r="AD165" s="16"/>
      <c r="AE165" s="16"/>
      <c r="AF165" s="16"/>
      <c r="AG165" s="16"/>
      <c r="AH165" s="16"/>
      <c r="AI165" s="16"/>
      <c r="AJ165" s="16"/>
      <c r="AK165" s="16"/>
      <c r="AL165" s="16"/>
      <c r="AM165" s="16"/>
      <c r="AN165" s="16"/>
      <c r="AO165" s="16"/>
      <c r="AP165" s="16"/>
      <c r="AQ165" s="16"/>
      <c r="AR165" s="16"/>
    </row>
    <row r="166" spans="1:44" s="11" customFormat="1" hidden="1" x14ac:dyDescent="0.2">
      <c r="A166" s="18"/>
      <c r="B166" s="16"/>
      <c r="C166" s="16"/>
      <c r="D166" s="16"/>
      <c r="E166" s="16"/>
      <c r="F166" s="16"/>
      <c r="G166" s="16"/>
      <c r="H166" s="16"/>
      <c r="I166" s="16"/>
      <c r="J166" s="16"/>
      <c r="K166" s="16"/>
      <c r="L166" s="16"/>
      <c r="M166" s="16"/>
      <c r="N166" s="16"/>
      <c r="O166" s="16"/>
      <c r="P166" s="16"/>
      <c r="Q166" s="16"/>
      <c r="R166" s="16"/>
      <c r="S166" s="16"/>
      <c r="T166" s="16"/>
      <c r="Y166" s="19"/>
      <c r="Z166" s="19"/>
      <c r="AB166" s="16"/>
      <c r="AC166" s="16"/>
      <c r="AD166" s="16"/>
      <c r="AE166" s="16"/>
      <c r="AF166" s="16"/>
      <c r="AG166" s="16"/>
      <c r="AH166" s="16"/>
      <c r="AI166" s="16"/>
      <c r="AJ166" s="16"/>
      <c r="AK166" s="16"/>
      <c r="AL166" s="16"/>
      <c r="AM166" s="16"/>
      <c r="AN166" s="16"/>
      <c r="AO166" s="16"/>
      <c r="AP166" s="16"/>
      <c r="AQ166" s="16"/>
      <c r="AR166" s="16"/>
    </row>
    <row r="167" spans="1:44" s="11" customFormat="1" hidden="1" x14ac:dyDescent="0.2">
      <c r="A167" s="18"/>
      <c r="B167" s="16"/>
      <c r="C167" s="16"/>
      <c r="D167" s="16"/>
      <c r="E167" s="16"/>
      <c r="F167" s="16"/>
      <c r="G167" s="16"/>
      <c r="H167" s="16"/>
      <c r="I167" s="16"/>
      <c r="J167" s="16"/>
      <c r="K167" s="16"/>
      <c r="L167" s="16"/>
      <c r="M167" s="16"/>
      <c r="N167" s="16"/>
      <c r="O167" s="16"/>
      <c r="P167" s="16"/>
      <c r="Q167" s="16"/>
      <c r="R167" s="16"/>
      <c r="S167" s="16"/>
      <c r="T167" s="16"/>
      <c r="Y167" s="19"/>
      <c r="Z167" s="19"/>
      <c r="AB167" s="16"/>
      <c r="AC167" s="16"/>
      <c r="AD167" s="16"/>
      <c r="AE167" s="16"/>
      <c r="AF167" s="16"/>
      <c r="AG167" s="16"/>
      <c r="AH167" s="16"/>
      <c r="AI167" s="16"/>
      <c r="AJ167" s="16"/>
      <c r="AK167" s="16"/>
      <c r="AL167" s="16"/>
      <c r="AM167" s="16"/>
      <c r="AN167" s="16"/>
      <c r="AO167" s="16"/>
      <c r="AP167" s="16"/>
      <c r="AQ167" s="16"/>
      <c r="AR167" s="16"/>
    </row>
    <row r="168" spans="1:44" s="11" customFormat="1" hidden="1" x14ac:dyDescent="0.2">
      <c r="A168" s="18"/>
      <c r="B168" s="16"/>
      <c r="C168" s="16"/>
      <c r="D168" s="16"/>
      <c r="E168" s="16"/>
      <c r="F168" s="16"/>
      <c r="G168" s="16"/>
      <c r="H168" s="16"/>
      <c r="I168" s="16"/>
      <c r="J168" s="16"/>
      <c r="K168" s="16"/>
      <c r="L168" s="16"/>
      <c r="M168" s="16"/>
      <c r="N168" s="16"/>
      <c r="O168" s="16"/>
      <c r="P168" s="16"/>
      <c r="Q168" s="16"/>
      <c r="R168" s="16"/>
      <c r="S168" s="16"/>
      <c r="T168" s="16"/>
      <c r="Y168" s="19"/>
      <c r="Z168" s="19"/>
      <c r="AB168" s="16"/>
      <c r="AC168" s="16"/>
      <c r="AD168" s="16"/>
      <c r="AE168" s="16"/>
      <c r="AF168" s="16"/>
      <c r="AG168" s="16"/>
      <c r="AH168" s="16"/>
      <c r="AI168" s="16"/>
      <c r="AJ168" s="16"/>
      <c r="AK168" s="16"/>
      <c r="AL168" s="16"/>
      <c r="AM168" s="16"/>
      <c r="AN168" s="16"/>
      <c r="AO168" s="16"/>
      <c r="AP168" s="16"/>
      <c r="AQ168" s="16"/>
      <c r="AR168" s="16"/>
    </row>
    <row r="169" spans="1:44" s="11" customFormat="1" hidden="1" x14ac:dyDescent="0.2">
      <c r="A169" s="18"/>
      <c r="B169" s="16"/>
      <c r="C169" s="16"/>
      <c r="D169" s="16"/>
      <c r="E169" s="16"/>
      <c r="F169" s="16"/>
      <c r="G169" s="16"/>
      <c r="H169" s="16"/>
      <c r="I169" s="16"/>
      <c r="J169" s="16"/>
      <c r="K169" s="16"/>
      <c r="L169" s="16"/>
      <c r="M169" s="16"/>
      <c r="N169" s="16"/>
      <c r="O169" s="16"/>
      <c r="P169" s="16"/>
      <c r="Q169" s="16"/>
      <c r="R169" s="16"/>
      <c r="S169" s="16"/>
      <c r="T169" s="16"/>
      <c r="Y169" s="19"/>
      <c r="Z169" s="19"/>
      <c r="AB169" s="16"/>
      <c r="AC169" s="16"/>
      <c r="AD169" s="16"/>
      <c r="AE169" s="16"/>
      <c r="AF169" s="16"/>
      <c r="AG169" s="16"/>
      <c r="AH169" s="16"/>
      <c r="AI169" s="16"/>
      <c r="AJ169" s="16"/>
      <c r="AK169" s="16"/>
      <c r="AL169" s="16"/>
      <c r="AM169" s="16"/>
      <c r="AN169" s="16"/>
      <c r="AO169" s="16"/>
      <c r="AP169" s="16"/>
      <c r="AQ169" s="16"/>
      <c r="AR169" s="16"/>
    </row>
    <row r="170" spans="1:44" s="11" customFormat="1" hidden="1" x14ac:dyDescent="0.2">
      <c r="A170" s="18"/>
      <c r="B170" s="16"/>
      <c r="C170" s="16"/>
      <c r="D170" s="16"/>
      <c r="E170" s="16"/>
      <c r="F170" s="16"/>
      <c r="G170" s="16"/>
      <c r="H170" s="16"/>
      <c r="I170" s="16"/>
      <c r="J170" s="16"/>
      <c r="K170" s="16"/>
      <c r="L170" s="16"/>
      <c r="M170" s="16"/>
      <c r="N170" s="16"/>
      <c r="O170" s="16"/>
      <c r="P170" s="16"/>
      <c r="Q170" s="16"/>
      <c r="R170" s="16"/>
      <c r="S170" s="16"/>
      <c r="T170" s="16"/>
      <c r="Y170" s="19"/>
      <c r="Z170" s="19"/>
      <c r="AB170" s="16"/>
      <c r="AC170" s="16"/>
      <c r="AD170" s="16"/>
      <c r="AE170" s="16"/>
      <c r="AF170" s="16"/>
      <c r="AG170" s="16"/>
      <c r="AH170" s="16"/>
      <c r="AI170" s="16"/>
      <c r="AJ170" s="16"/>
      <c r="AK170" s="16"/>
      <c r="AL170" s="16"/>
      <c r="AM170" s="16"/>
      <c r="AN170" s="16"/>
      <c r="AO170" s="16"/>
      <c r="AP170" s="16"/>
      <c r="AQ170" s="16"/>
      <c r="AR170" s="16"/>
    </row>
    <row r="171" spans="1:44" s="11" customFormat="1" hidden="1" x14ac:dyDescent="0.2">
      <c r="A171" s="18"/>
      <c r="B171" s="16"/>
      <c r="C171" s="16"/>
      <c r="D171" s="16"/>
      <c r="E171" s="16"/>
      <c r="F171" s="16"/>
      <c r="G171" s="16"/>
      <c r="H171" s="16"/>
      <c r="I171" s="16"/>
      <c r="J171" s="16"/>
      <c r="K171" s="16"/>
      <c r="L171" s="16"/>
      <c r="M171" s="16"/>
      <c r="N171" s="16"/>
      <c r="O171" s="16"/>
      <c r="P171" s="16"/>
      <c r="Q171" s="16"/>
      <c r="R171" s="16"/>
      <c r="S171" s="16"/>
      <c r="T171" s="16"/>
      <c r="Y171" s="19"/>
      <c r="Z171" s="19"/>
      <c r="AB171" s="16"/>
      <c r="AC171" s="16"/>
      <c r="AD171" s="16"/>
      <c r="AE171" s="16"/>
      <c r="AF171" s="16"/>
      <c r="AG171" s="16"/>
      <c r="AH171" s="16"/>
      <c r="AI171" s="16"/>
      <c r="AJ171" s="16"/>
      <c r="AK171" s="16"/>
      <c r="AL171" s="16"/>
      <c r="AM171" s="16"/>
      <c r="AN171" s="16"/>
      <c r="AO171" s="16"/>
      <c r="AP171" s="16"/>
      <c r="AQ171" s="16"/>
      <c r="AR171" s="16"/>
    </row>
    <row r="172" spans="1:44" s="11" customFormat="1" hidden="1" x14ac:dyDescent="0.2">
      <c r="A172" s="18"/>
      <c r="B172" s="16"/>
      <c r="C172" s="16"/>
      <c r="D172" s="16"/>
      <c r="E172" s="16"/>
      <c r="F172" s="16"/>
      <c r="G172" s="16"/>
      <c r="H172" s="16"/>
      <c r="I172" s="16"/>
      <c r="J172" s="16"/>
      <c r="K172" s="16"/>
      <c r="L172" s="16"/>
      <c r="M172" s="16"/>
      <c r="N172" s="16"/>
      <c r="O172" s="16"/>
      <c r="P172" s="16"/>
      <c r="Q172" s="16"/>
      <c r="R172" s="16"/>
      <c r="S172" s="16"/>
      <c r="T172" s="16"/>
      <c r="Y172" s="19"/>
      <c r="Z172" s="19"/>
      <c r="AB172" s="16"/>
      <c r="AC172" s="16"/>
      <c r="AD172" s="16"/>
      <c r="AE172" s="16"/>
      <c r="AF172" s="16"/>
      <c r="AG172" s="16"/>
      <c r="AH172" s="16"/>
      <c r="AI172" s="16"/>
      <c r="AJ172" s="16"/>
      <c r="AK172" s="16"/>
      <c r="AL172" s="16"/>
      <c r="AM172" s="16"/>
      <c r="AN172" s="16"/>
      <c r="AO172" s="16"/>
      <c r="AP172" s="16"/>
      <c r="AQ172" s="16"/>
      <c r="AR172" s="16"/>
    </row>
    <row r="173" spans="1:44" s="11" customFormat="1" hidden="1" x14ac:dyDescent="0.2">
      <c r="A173" s="18"/>
      <c r="B173" s="16"/>
      <c r="C173" s="16"/>
      <c r="D173" s="16"/>
      <c r="E173" s="16"/>
      <c r="F173" s="16"/>
      <c r="G173" s="16"/>
      <c r="H173" s="16"/>
      <c r="I173" s="16"/>
      <c r="J173" s="16"/>
      <c r="K173" s="16"/>
      <c r="L173" s="16"/>
      <c r="M173" s="16"/>
      <c r="N173" s="16"/>
      <c r="O173" s="16"/>
      <c r="P173" s="16"/>
      <c r="Q173" s="16"/>
      <c r="R173" s="16"/>
      <c r="S173" s="16"/>
      <c r="T173" s="16"/>
      <c r="Y173" s="19"/>
      <c r="Z173" s="19"/>
      <c r="AB173" s="16"/>
      <c r="AC173" s="16"/>
      <c r="AD173" s="16"/>
      <c r="AE173" s="16"/>
      <c r="AF173" s="16"/>
      <c r="AG173" s="16"/>
      <c r="AH173" s="16"/>
      <c r="AI173" s="16"/>
      <c r="AJ173" s="16"/>
      <c r="AK173" s="16"/>
      <c r="AL173" s="16"/>
      <c r="AM173" s="16"/>
      <c r="AN173" s="16"/>
      <c r="AO173" s="16"/>
      <c r="AP173" s="16"/>
      <c r="AQ173" s="16"/>
      <c r="AR173" s="16"/>
    </row>
    <row r="174" spans="1:44" s="11" customFormat="1" hidden="1" x14ac:dyDescent="0.2">
      <c r="A174" s="18"/>
      <c r="B174" s="16"/>
      <c r="C174" s="16"/>
      <c r="D174" s="16"/>
      <c r="E174" s="16"/>
      <c r="F174" s="16"/>
      <c r="G174" s="16"/>
      <c r="H174" s="16"/>
      <c r="I174" s="16"/>
      <c r="J174" s="16"/>
      <c r="K174" s="16"/>
      <c r="L174" s="16"/>
      <c r="M174" s="16"/>
      <c r="N174" s="16"/>
      <c r="O174" s="16"/>
      <c r="P174" s="16"/>
      <c r="Q174" s="16"/>
      <c r="R174" s="16"/>
      <c r="S174" s="16"/>
      <c r="T174" s="16"/>
      <c r="Y174" s="19"/>
      <c r="Z174" s="19"/>
      <c r="AB174" s="16"/>
      <c r="AC174" s="16"/>
      <c r="AD174" s="16"/>
      <c r="AE174" s="16"/>
      <c r="AF174" s="16"/>
      <c r="AG174" s="16"/>
      <c r="AH174" s="16"/>
      <c r="AI174" s="16"/>
      <c r="AJ174" s="16"/>
      <c r="AK174" s="16"/>
      <c r="AL174" s="16"/>
      <c r="AM174" s="16"/>
      <c r="AN174" s="16"/>
      <c r="AO174" s="16"/>
      <c r="AP174" s="16"/>
      <c r="AQ174" s="16"/>
      <c r="AR174" s="16"/>
    </row>
    <row r="175" spans="1:44" s="11" customFormat="1" hidden="1" x14ac:dyDescent="0.2">
      <c r="A175" s="18"/>
      <c r="B175" s="16"/>
      <c r="C175" s="16"/>
      <c r="D175" s="16"/>
      <c r="E175" s="16"/>
      <c r="F175" s="16"/>
      <c r="G175" s="16"/>
      <c r="H175" s="16"/>
      <c r="I175" s="16"/>
      <c r="J175" s="16"/>
      <c r="K175" s="16"/>
      <c r="L175" s="16"/>
      <c r="M175" s="16"/>
      <c r="N175" s="16"/>
      <c r="O175" s="16"/>
      <c r="P175" s="16"/>
      <c r="Q175" s="16"/>
      <c r="R175" s="16"/>
      <c r="S175" s="16"/>
      <c r="T175" s="16"/>
      <c r="Y175" s="19"/>
      <c r="Z175" s="19"/>
      <c r="AB175" s="16"/>
      <c r="AC175" s="16"/>
      <c r="AD175" s="16"/>
      <c r="AE175" s="16"/>
      <c r="AF175" s="16"/>
      <c r="AG175" s="16"/>
      <c r="AH175" s="16"/>
      <c r="AI175" s="16"/>
      <c r="AJ175" s="16"/>
      <c r="AK175" s="16"/>
      <c r="AL175" s="16"/>
      <c r="AM175" s="16"/>
      <c r="AN175" s="16"/>
      <c r="AO175" s="16"/>
      <c r="AP175" s="16"/>
      <c r="AQ175" s="16"/>
      <c r="AR175" s="16"/>
    </row>
    <row r="176" spans="1:44" hidden="1" x14ac:dyDescent="0.2">
      <c r="A176" s="18"/>
      <c r="B176" s="16"/>
      <c r="C176" s="16"/>
      <c r="D176" s="16"/>
      <c r="E176" s="16"/>
      <c r="F176" s="16"/>
      <c r="G176" s="16"/>
      <c r="H176" s="16"/>
      <c r="I176" s="16"/>
      <c r="J176" s="16"/>
      <c r="K176" s="16"/>
      <c r="L176" s="16"/>
      <c r="M176" s="16"/>
      <c r="N176" s="16"/>
      <c r="O176" s="16"/>
      <c r="P176" s="16"/>
      <c r="Q176" s="16"/>
      <c r="R176" s="16"/>
      <c r="S176" s="16"/>
      <c r="T176" s="16"/>
    </row>
    <row r="177" spans="1:20" hidden="1" x14ac:dyDescent="0.2">
      <c r="A177" s="18"/>
      <c r="B177" s="16"/>
      <c r="C177" s="16"/>
      <c r="D177" s="16"/>
      <c r="E177" s="16"/>
      <c r="F177" s="16"/>
      <c r="G177" s="16"/>
      <c r="H177" s="16"/>
      <c r="I177" s="16"/>
      <c r="J177" s="16"/>
      <c r="K177" s="16"/>
      <c r="L177" s="16"/>
      <c r="M177" s="16"/>
      <c r="N177" s="16"/>
      <c r="O177" s="16"/>
      <c r="P177" s="16"/>
      <c r="Q177" s="16"/>
      <c r="R177" s="16"/>
      <c r="S177" s="16"/>
      <c r="T177" s="16"/>
    </row>
    <row r="178" spans="1:20" hidden="1" x14ac:dyDescent="0.2">
      <c r="A178" s="18"/>
      <c r="B178" s="16"/>
      <c r="C178" s="16"/>
      <c r="D178" s="16"/>
      <c r="E178" s="16"/>
      <c r="F178" s="16"/>
      <c r="G178" s="16"/>
      <c r="H178" s="16"/>
      <c r="I178" s="16"/>
      <c r="J178" s="16"/>
      <c r="K178" s="16"/>
      <c r="L178" s="16"/>
      <c r="M178" s="16"/>
      <c r="N178" s="16"/>
      <c r="O178" s="16"/>
      <c r="P178" s="16"/>
      <c r="Q178" s="16"/>
      <c r="R178" s="16"/>
      <c r="S178" s="16"/>
      <c r="T178" s="16"/>
    </row>
    <row r="179" spans="1:20" hidden="1" x14ac:dyDescent="0.2">
      <c r="A179" s="18"/>
      <c r="B179" s="16"/>
      <c r="C179" s="16"/>
      <c r="D179" s="16"/>
      <c r="E179" s="16"/>
      <c r="F179" s="16"/>
      <c r="G179" s="16"/>
      <c r="H179" s="16"/>
      <c r="I179" s="16"/>
      <c r="J179" s="16"/>
      <c r="K179" s="16"/>
      <c r="L179" s="16"/>
      <c r="M179" s="16"/>
      <c r="N179" s="16"/>
      <c r="O179" s="16"/>
      <c r="P179" s="16"/>
      <c r="Q179" s="16"/>
      <c r="R179" s="16"/>
      <c r="S179" s="16"/>
      <c r="T179" s="16"/>
    </row>
    <row r="180" spans="1:20" hidden="1" x14ac:dyDescent="0.2">
      <c r="A180" s="18"/>
      <c r="B180" s="16"/>
      <c r="C180" s="16"/>
      <c r="D180" s="16"/>
      <c r="E180" s="16"/>
      <c r="F180" s="16"/>
      <c r="G180" s="16"/>
      <c r="H180" s="16"/>
      <c r="I180" s="16"/>
      <c r="J180" s="16"/>
      <c r="K180" s="16"/>
      <c r="L180" s="16"/>
      <c r="M180" s="16"/>
      <c r="N180" s="16"/>
      <c r="O180" s="16"/>
      <c r="P180" s="16"/>
      <c r="Q180" s="16"/>
      <c r="R180" s="16"/>
      <c r="S180" s="16"/>
      <c r="T180" s="16"/>
    </row>
    <row r="181" spans="1:20" hidden="1" x14ac:dyDescent="0.2">
      <c r="A181" s="18"/>
      <c r="B181" s="16"/>
      <c r="C181" s="16"/>
      <c r="D181" s="16"/>
      <c r="E181" s="16"/>
      <c r="F181" s="16"/>
      <c r="G181" s="16"/>
      <c r="H181" s="16"/>
      <c r="I181" s="16"/>
      <c r="J181" s="16"/>
      <c r="K181" s="16"/>
      <c r="L181" s="16"/>
      <c r="M181" s="16"/>
      <c r="N181" s="16"/>
      <c r="O181" s="16"/>
      <c r="P181" s="16"/>
      <c r="Q181" s="16"/>
      <c r="R181" s="16"/>
      <c r="S181" s="16"/>
      <c r="T181" s="16"/>
    </row>
    <row r="182" spans="1:20" hidden="1" x14ac:dyDescent="0.2">
      <c r="A182" s="18"/>
      <c r="B182" s="16"/>
      <c r="C182" s="16"/>
      <c r="D182" s="16"/>
      <c r="E182" s="16"/>
      <c r="F182" s="16"/>
      <c r="G182" s="16"/>
      <c r="H182" s="16"/>
      <c r="I182" s="16"/>
      <c r="J182" s="16"/>
      <c r="K182" s="16"/>
      <c r="L182" s="16"/>
      <c r="M182" s="16"/>
      <c r="N182" s="16"/>
      <c r="O182" s="16"/>
      <c r="P182" s="16"/>
      <c r="Q182" s="16"/>
      <c r="R182" s="16"/>
      <c r="S182" s="16"/>
      <c r="T182" s="16"/>
    </row>
    <row r="183" spans="1:20" hidden="1" x14ac:dyDescent="0.2">
      <c r="A183" s="18"/>
      <c r="B183" s="16"/>
      <c r="C183" s="16"/>
      <c r="D183" s="16"/>
      <c r="E183" s="16"/>
      <c r="F183" s="16"/>
      <c r="G183" s="16"/>
      <c r="H183" s="16"/>
      <c r="I183" s="16"/>
      <c r="J183" s="16"/>
      <c r="K183" s="16"/>
      <c r="L183" s="16"/>
      <c r="M183" s="16"/>
      <c r="N183" s="16"/>
      <c r="O183" s="16"/>
      <c r="P183" s="16"/>
      <c r="Q183" s="16"/>
      <c r="R183" s="16"/>
      <c r="S183" s="16"/>
      <c r="T183" s="16"/>
    </row>
    <row r="184" spans="1:20" hidden="1" x14ac:dyDescent="0.2">
      <c r="A184" s="18"/>
      <c r="B184" s="16"/>
      <c r="C184" s="16"/>
      <c r="D184" s="16"/>
      <c r="E184" s="16"/>
      <c r="F184" s="16"/>
      <c r="G184" s="16"/>
      <c r="H184" s="16"/>
      <c r="I184" s="16"/>
      <c r="J184" s="16"/>
      <c r="K184" s="16"/>
      <c r="L184" s="16"/>
      <c r="M184" s="16"/>
      <c r="N184" s="16"/>
      <c r="O184" s="16"/>
      <c r="P184" s="16"/>
      <c r="Q184" s="16"/>
      <c r="R184" s="16"/>
      <c r="S184" s="16"/>
      <c r="T184" s="16"/>
    </row>
    <row r="185" spans="1:20" hidden="1" x14ac:dyDescent="0.2">
      <c r="A185" s="18"/>
      <c r="B185" s="16"/>
      <c r="C185" s="16"/>
      <c r="D185" s="16"/>
      <c r="E185" s="16"/>
      <c r="F185" s="16"/>
      <c r="G185" s="16"/>
      <c r="H185" s="16"/>
      <c r="I185" s="16"/>
      <c r="J185" s="16"/>
      <c r="K185" s="16"/>
      <c r="L185" s="16"/>
      <c r="M185" s="16"/>
      <c r="N185" s="16"/>
      <c r="O185" s="16"/>
      <c r="P185" s="16"/>
      <c r="Q185" s="16"/>
      <c r="R185" s="16"/>
      <c r="S185" s="16"/>
      <c r="T185" s="16"/>
    </row>
    <row r="186" spans="1:20" hidden="1" x14ac:dyDescent="0.2">
      <c r="A186" s="18"/>
      <c r="B186" s="16"/>
      <c r="C186" s="16"/>
      <c r="D186" s="16"/>
      <c r="E186" s="16"/>
      <c r="F186" s="16"/>
      <c r="G186" s="16"/>
      <c r="H186" s="16"/>
      <c r="I186" s="16"/>
      <c r="J186" s="16"/>
      <c r="K186" s="16"/>
      <c r="L186" s="16"/>
      <c r="M186" s="16"/>
      <c r="N186" s="16"/>
      <c r="O186" s="16"/>
      <c r="P186" s="16"/>
      <c r="Q186" s="16"/>
      <c r="R186" s="16"/>
      <c r="S186" s="16"/>
      <c r="T186" s="16"/>
    </row>
    <row r="187" spans="1:20" hidden="1" x14ac:dyDescent="0.2">
      <c r="A187" s="18"/>
      <c r="B187" s="16"/>
      <c r="C187" s="16"/>
      <c r="D187" s="16"/>
      <c r="E187" s="16"/>
      <c r="F187" s="16"/>
      <c r="G187" s="16"/>
      <c r="H187" s="16"/>
      <c r="I187" s="16"/>
      <c r="J187" s="16"/>
      <c r="K187" s="16"/>
      <c r="L187" s="16"/>
      <c r="M187" s="16"/>
      <c r="N187" s="16"/>
      <c r="O187" s="16"/>
      <c r="P187" s="16"/>
      <c r="Q187" s="16"/>
      <c r="R187" s="16"/>
      <c r="S187" s="16"/>
      <c r="T187" s="16"/>
    </row>
    <row r="188" spans="1:20" hidden="1" x14ac:dyDescent="0.2">
      <c r="A188" s="18"/>
      <c r="B188" s="16"/>
      <c r="C188" s="16"/>
      <c r="D188" s="16"/>
      <c r="E188" s="16"/>
      <c r="F188" s="16"/>
      <c r="G188" s="16"/>
      <c r="H188" s="16"/>
      <c r="I188" s="16"/>
      <c r="J188" s="16"/>
      <c r="K188" s="16"/>
      <c r="L188" s="16"/>
      <c r="M188" s="16"/>
      <c r="N188" s="16"/>
      <c r="O188" s="16"/>
      <c r="P188" s="16"/>
      <c r="Q188" s="16"/>
      <c r="R188" s="16"/>
      <c r="S188" s="16"/>
      <c r="T188" s="16"/>
    </row>
    <row r="189" spans="1:20" hidden="1" x14ac:dyDescent="0.2">
      <c r="A189" s="18"/>
      <c r="B189" s="16"/>
      <c r="C189" s="16"/>
      <c r="D189" s="16"/>
      <c r="E189" s="16"/>
      <c r="F189" s="16"/>
      <c r="G189" s="16"/>
      <c r="H189" s="16"/>
      <c r="I189" s="16"/>
      <c r="J189" s="16"/>
      <c r="K189" s="16"/>
      <c r="L189" s="16"/>
      <c r="M189" s="16"/>
      <c r="N189" s="16"/>
      <c r="O189" s="16"/>
      <c r="P189" s="16"/>
      <c r="Q189" s="16"/>
      <c r="R189" s="16"/>
      <c r="S189" s="16"/>
      <c r="T189" s="16"/>
    </row>
    <row r="190" spans="1:20" hidden="1" x14ac:dyDescent="0.2">
      <c r="A190" s="18"/>
      <c r="B190" s="16"/>
      <c r="C190" s="16"/>
      <c r="D190" s="16"/>
      <c r="E190" s="16"/>
      <c r="F190" s="16"/>
      <c r="G190" s="16"/>
      <c r="H190" s="16"/>
      <c r="I190" s="16"/>
      <c r="J190" s="16"/>
      <c r="K190" s="16"/>
      <c r="L190" s="16"/>
      <c r="M190" s="16"/>
      <c r="N190" s="16"/>
      <c r="O190" s="16"/>
      <c r="P190" s="16"/>
      <c r="Q190" s="16"/>
      <c r="R190" s="16"/>
      <c r="S190" s="16"/>
      <c r="T190" s="16"/>
    </row>
    <row r="191" spans="1:20" hidden="1" x14ac:dyDescent="0.2">
      <c r="A191" s="18"/>
      <c r="B191" s="16"/>
      <c r="C191" s="16"/>
      <c r="D191" s="16"/>
      <c r="E191" s="16"/>
      <c r="F191" s="16"/>
      <c r="G191" s="16"/>
      <c r="H191" s="16"/>
      <c r="I191" s="16"/>
      <c r="J191" s="16"/>
      <c r="K191" s="16"/>
      <c r="L191" s="16"/>
      <c r="M191" s="16"/>
      <c r="N191" s="16"/>
      <c r="O191" s="16"/>
      <c r="P191" s="16"/>
      <c r="Q191" s="16"/>
      <c r="R191" s="16"/>
      <c r="S191" s="16"/>
      <c r="T191" s="16"/>
    </row>
    <row r="192" spans="1:20" hidden="1" x14ac:dyDescent="0.2">
      <c r="A192" s="18"/>
      <c r="B192" s="16"/>
      <c r="C192" s="16"/>
      <c r="D192" s="16"/>
      <c r="E192" s="16"/>
      <c r="F192" s="16"/>
      <c r="G192" s="16"/>
      <c r="H192" s="16"/>
      <c r="I192" s="16"/>
      <c r="J192" s="16"/>
      <c r="K192" s="16"/>
      <c r="L192" s="16"/>
      <c r="M192" s="16"/>
      <c r="N192" s="16"/>
      <c r="O192" s="16"/>
      <c r="P192" s="16"/>
      <c r="Q192" s="16"/>
      <c r="R192" s="16"/>
      <c r="S192" s="16"/>
      <c r="T192" s="16"/>
    </row>
    <row r="193" spans="1:20" hidden="1" x14ac:dyDescent="0.2">
      <c r="A193" s="18"/>
      <c r="B193" s="16"/>
      <c r="C193" s="16"/>
      <c r="D193" s="16"/>
      <c r="E193" s="16"/>
      <c r="F193" s="16"/>
      <c r="G193" s="16"/>
      <c r="H193" s="16"/>
      <c r="I193" s="16"/>
      <c r="J193" s="16"/>
      <c r="K193" s="16"/>
      <c r="L193" s="16"/>
      <c r="M193" s="16"/>
      <c r="N193" s="16"/>
      <c r="O193" s="16"/>
      <c r="P193" s="16"/>
      <c r="Q193" s="16"/>
      <c r="R193" s="16"/>
      <c r="S193" s="16"/>
      <c r="T193" s="16"/>
    </row>
    <row r="194" spans="1:20" hidden="1" x14ac:dyDescent="0.2">
      <c r="A194" s="18"/>
      <c r="B194" s="16"/>
      <c r="C194" s="16"/>
      <c r="D194" s="16"/>
      <c r="E194" s="16"/>
      <c r="F194" s="16"/>
      <c r="G194" s="16"/>
      <c r="H194" s="16"/>
      <c r="I194" s="16"/>
      <c r="J194" s="16"/>
      <c r="K194" s="16"/>
      <c r="L194" s="16"/>
      <c r="M194" s="16"/>
      <c r="N194" s="16"/>
      <c r="O194" s="16"/>
      <c r="P194" s="16"/>
      <c r="Q194" s="16"/>
      <c r="R194" s="16"/>
      <c r="S194" s="16"/>
      <c r="T194" s="16"/>
    </row>
    <row r="195" spans="1:20" hidden="1" x14ac:dyDescent="0.2">
      <c r="A195" s="18"/>
      <c r="B195" s="16"/>
      <c r="C195" s="16"/>
      <c r="D195" s="16"/>
      <c r="E195" s="16"/>
      <c r="F195" s="16"/>
      <c r="G195" s="16"/>
      <c r="H195" s="16"/>
      <c r="I195" s="16"/>
      <c r="J195" s="16"/>
      <c r="K195" s="16"/>
      <c r="L195" s="16"/>
      <c r="M195" s="16"/>
      <c r="N195" s="16"/>
      <c r="O195" s="16"/>
      <c r="P195" s="16"/>
      <c r="Q195" s="16"/>
      <c r="R195" s="16"/>
      <c r="S195" s="16"/>
      <c r="T195" s="16"/>
    </row>
    <row r="196" spans="1:20" hidden="1" x14ac:dyDescent="0.2">
      <c r="A196" s="18"/>
      <c r="B196" s="16"/>
      <c r="C196" s="16"/>
      <c r="D196" s="16"/>
      <c r="E196" s="16"/>
      <c r="F196" s="16"/>
      <c r="G196" s="16"/>
      <c r="H196" s="16"/>
      <c r="I196" s="16"/>
      <c r="J196" s="16"/>
      <c r="K196" s="16"/>
      <c r="L196" s="16"/>
      <c r="M196" s="16"/>
      <c r="N196" s="16"/>
      <c r="O196" s="16"/>
      <c r="P196" s="16"/>
      <c r="Q196" s="16"/>
      <c r="R196" s="16"/>
      <c r="S196" s="16"/>
      <c r="T196" s="16"/>
    </row>
    <row r="197" spans="1:20" hidden="1" x14ac:dyDescent="0.2">
      <c r="A197" s="18"/>
      <c r="B197" s="16"/>
      <c r="C197" s="16"/>
      <c r="D197" s="16"/>
      <c r="E197" s="16"/>
      <c r="F197" s="16"/>
      <c r="G197" s="16"/>
      <c r="H197" s="16"/>
      <c r="I197" s="16"/>
      <c r="J197" s="16"/>
      <c r="K197" s="16"/>
      <c r="L197" s="16"/>
      <c r="M197" s="16"/>
      <c r="N197" s="16"/>
      <c r="O197" s="16"/>
      <c r="P197" s="16"/>
      <c r="Q197" s="16"/>
      <c r="R197" s="16"/>
      <c r="S197" s="16"/>
      <c r="T197" s="16"/>
    </row>
    <row r="198" spans="1:20" hidden="1" x14ac:dyDescent="0.2">
      <c r="A198" s="18"/>
      <c r="B198" s="16"/>
      <c r="C198" s="16"/>
      <c r="D198" s="16"/>
      <c r="E198" s="16"/>
      <c r="F198" s="16"/>
      <c r="G198" s="16"/>
      <c r="H198" s="16"/>
      <c r="I198" s="16"/>
      <c r="J198" s="16"/>
      <c r="K198" s="16"/>
      <c r="L198" s="16"/>
      <c r="M198" s="16"/>
      <c r="N198" s="16"/>
      <c r="O198" s="16"/>
      <c r="P198" s="16"/>
      <c r="Q198" s="16"/>
      <c r="R198" s="16"/>
      <c r="S198" s="16"/>
      <c r="T198" s="16"/>
    </row>
    <row r="199" spans="1:20" hidden="1" x14ac:dyDescent="0.2">
      <c r="A199" s="18"/>
      <c r="B199" s="16"/>
      <c r="C199" s="16"/>
      <c r="D199" s="16"/>
      <c r="E199" s="16"/>
      <c r="F199" s="16"/>
      <c r="G199" s="16"/>
      <c r="H199" s="16"/>
      <c r="I199" s="16"/>
      <c r="J199" s="16"/>
      <c r="K199" s="16"/>
      <c r="L199" s="16"/>
      <c r="M199" s="16"/>
      <c r="N199" s="16"/>
      <c r="O199" s="16"/>
      <c r="P199" s="16"/>
      <c r="Q199" s="16"/>
      <c r="R199" s="16"/>
      <c r="S199" s="16"/>
      <c r="T199" s="16"/>
    </row>
    <row r="200" spans="1:20" hidden="1" x14ac:dyDescent="0.2">
      <c r="A200" s="18"/>
      <c r="B200" s="16"/>
      <c r="C200" s="16"/>
      <c r="D200" s="16"/>
      <c r="E200" s="16"/>
      <c r="F200" s="16"/>
      <c r="G200" s="16"/>
      <c r="H200" s="16"/>
      <c r="I200" s="16"/>
      <c r="J200" s="16"/>
      <c r="K200" s="16"/>
      <c r="L200" s="16"/>
      <c r="M200" s="16"/>
      <c r="N200" s="16"/>
      <c r="O200" s="16"/>
      <c r="P200" s="16"/>
      <c r="Q200" s="16"/>
      <c r="R200" s="16"/>
      <c r="S200" s="16"/>
      <c r="T200" s="16"/>
    </row>
    <row r="201" spans="1:20" hidden="1" x14ac:dyDescent="0.2">
      <c r="A201" s="18"/>
      <c r="B201" s="16"/>
      <c r="C201" s="16"/>
      <c r="D201" s="16"/>
      <c r="E201" s="16"/>
      <c r="F201" s="16"/>
      <c r="G201" s="16"/>
      <c r="H201" s="16"/>
      <c r="I201" s="16"/>
      <c r="J201" s="16"/>
      <c r="K201" s="16"/>
      <c r="L201" s="16"/>
      <c r="M201" s="16"/>
      <c r="N201" s="16"/>
      <c r="O201" s="16"/>
      <c r="P201" s="16"/>
      <c r="Q201" s="16"/>
      <c r="R201" s="16"/>
      <c r="S201" s="16"/>
      <c r="T201" s="16"/>
    </row>
    <row r="202" spans="1:20" hidden="1" x14ac:dyDescent="0.2">
      <c r="A202" s="18"/>
      <c r="B202" s="16"/>
      <c r="C202" s="16"/>
      <c r="D202" s="16"/>
      <c r="E202" s="16"/>
      <c r="F202" s="16"/>
      <c r="G202" s="16"/>
      <c r="H202" s="16"/>
      <c r="I202" s="16"/>
      <c r="J202" s="16"/>
      <c r="K202" s="16"/>
      <c r="L202" s="16"/>
      <c r="M202" s="16"/>
      <c r="N202" s="16"/>
      <c r="O202" s="16"/>
      <c r="P202" s="16"/>
      <c r="Q202" s="16"/>
      <c r="R202" s="16"/>
      <c r="S202" s="16"/>
      <c r="T202" s="16"/>
    </row>
    <row r="203" spans="1:20" hidden="1" x14ac:dyDescent="0.2">
      <c r="A203" s="18"/>
      <c r="B203" s="16"/>
      <c r="C203" s="16"/>
      <c r="D203" s="16"/>
      <c r="E203" s="16"/>
      <c r="F203" s="16"/>
      <c r="G203" s="16"/>
      <c r="H203" s="16"/>
      <c r="I203" s="16"/>
      <c r="J203" s="16"/>
      <c r="K203" s="16"/>
      <c r="L203" s="16"/>
      <c r="M203" s="16"/>
      <c r="N203" s="16"/>
      <c r="O203" s="16"/>
      <c r="P203" s="16"/>
      <c r="Q203" s="16"/>
      <c r="R203" s="16"/>
      <c r="S203" s="16"/>
      <c r="T203" s="16"/>
    </row>
    <row r="204" spans="1:20" hidden="1" x14ac:dyDescent="0.2">
      <c r="A204" s="18"/>
      <c r="B204" s="16"/>
      <c r="C204" s="16"/>
      <c r="D204" s="16"/>
      <c r="E204" s="16"/>
      <c r="F204" s="16"/>
      <c r="G204" s="16"/>
      <c r="H204" s="16"/>
      <c r="I204" s="16"/>
      <c r="J204" s="16"/>
      <c r="K204" s="16"/>
      <c r="L204" s="16"/>
      <c r="M204" s="16"/>
      <c r="N204" s="16"/>
      <c r="O204" s="16"/>
      <c r="P204" s="16"/>
      <c r="Q204" s="16"/>
      <c r="R204" s="16"/>
      <c r="S204" s="16"/>
      <c r="T204" s="16"/>
    </row>
    <row r="205" spans="1:20" hidden="1" x14ac:dyDescent="0.2">
      <c r="A205" s="18"/>
      <c r="B205" s="16"/>
      <c r="C205" s="16"/>
      <c r="D205" s="16"/>
      <c r="E205" s="16"/>
      <c r="F205" s="16"/>
      <c r="G205" s="16"/>
      <c r="H205" s="16"/>
      <c r="I205" s="16"/>
      <c r="J205" s="16"/>
      <c r="K205" s="16"/>
      <c r="L205" s="16"/>
      <c r="M205" s="16"/>
      <c r="N205" s="16"/>
      <c r="O205" s="16"/>
      <c r="P205" s="16"/>
      <c r="Q205" s="16"/>
      <c r="R205" s="16"/>
      <c r="S205" s="16"/>
      <c r="T205" s="16"/>
    </row>
    <row r="206" spans="1:20" hidden="1" x14ac:dyDescent="0.2">
      <c r="A206" s="18"/>
      <c r="B206" s="16"/>
      <c r="C206" s="16"/>
      <c r="D206" s="16"/>
      <c r="E206" s="16"/>
      <c r="F206" s="16"/>
      <c r="G206" s="16"/>
      <c r="H206" s="16"/>
      <c r="I206" s="16"/>
      <c r="J206" s="16"/>
      <c r="K206" s="16"/>
      <c r="L206" s="16"/>
      <c r="M206" s="16"/>
      <c r="N206" s="16"/>
      <c r="O206" s="16"/>
      <c r="P206" s="16"/>
      <c r="Q206" s="16"/>
      <c r="R206" s="16"/>
      <c r="S206" s="16"/>
      <c r="T206" s="16"/>
    </row>
    <row r="207" spans="1:20" hidden="1" x14ac:dyDescent="0.2">
      <c r="A207" s="18"/>
      <c r="B207" s="16"/>
      <c r="C207" s="16"/>
      <c r="D207" s="16"/>
      <c r="E207" s="16"/>
      <c r="F207" s="16"/>
      <c r="G207" s="16"/>
      <c r="H207" s="16"/>
      <c r="I207" s="16"/>
      <c r="J207" s="16"/>
      <c r="K207" s="16"/>
      <c r="L207" s="16"/>
      <c r="M207" s="16"/>
      <c r="N207" s="16"/>
      <c r="O207" s="16"/>
      <c r="P207" s="16"/>
      <c r="Q207" s="16"/>
      <c r="R207" s="16"/>
      <c r="S207" s="16"/>
      <c r="T207" s="16"/>
    </row>
    <row r="208" spans="1:20" hidden="1" x14ac:dyDescent="0.2">
      <c r="A208" s="18"/>
      <c r="B208" s="16"/>
      <c r="C208" s="16"/>
      <c r="D208" s="16"/>
      <c r="E208" s="16"/>
      <c r="F208" s="16"/>
      <c r="G208" s="16"/>
      <c r="H208" s="16"/>
      <c r="I208" s="16"/>
      <c r="J208" s="16"/>
      <c r="K208" s="16"/>
      <c r="L208" s="16"/>
      <c r="M208" s="16"/>
      <c r="N208" s="16"/>
      <c r="O208" s="16"/>
      <c r="P208" s="16"/>
      <c r="Q208" s="16"/>
      <c r="R208" s="16"/>
      <c r="S208" s="16"/>
      <c r="T208" s="16"/>
    </row>
    <row r="209" spans="1:20" hidden="1" x14ac:dyDescent="0.2">
      <c r="A209" s="18"/>
      <c r="B209" s="16"/>
      <c r="C209" s="16"/>
      <c r="D209" s="16"/>
      <c r="E209" s="16"/>
      <c r="F209" s="16"/>
      <c r="G209" s="16"/>
      <c r="H209" s="16"/>
      <c r="I209" s="16"/>
      <c r="J209" s="16"/>
      <c r="K209" s="16"/>
      <c r="L209" s="16"/>
      <c r="M209" s="16"/>
      <c r="N209" s="16"/>
      <c r="O209" s="16"/>
      <c r="P209" s="16"/>
      <c r="Q209" s="16"/>
      <c r="R209" s="16"/>
      <c r="S209" s="16"/>
      <c r="T209" s="16"/>
    </row>
    <row r="210" spans="1:20" hidden="1" x14ac:dyDescent="0.2">
      <c r="A210" s="18"/>
      <c r="B210" s="16"/>
      <c r="C210" s="16"/>
      <c r="D210" s="16"/>
      <c r="E210" s="16"/>
      <c r="F210" s="16"/>
      <c r="G210" s="16"/>
      <c r="H210" s="16"/>
      <c r="I210" s="16"/>
      <c r="J210" s="16"/>
      <c r="K210" s="16"/>
      <c r="L210" s="16"/>
      <c r="M210" s="16"/>
      <c r="N210" s="16"/>
      <c r="O210" s="16"/>
      <c r="P210" s="16"/>
      <c r="Q210" s="16"/>
      <c r="R210" s="16"/>
      <c r="S210" s="16"/>
      <c r="T210" s="16"/>
    </row>
    <row r="211" spans="1:20" hidden="1" x14ac:dyDescent="0.2">
      <c r="A211" s="18"/>
      <c r="B211" s="16"/>
      <c r="C211" s="16"/>
      <c r="D211" s="16"/>
      <c r="E211" s="16"/>
      <c r="F211" s="16"/>
      <c r="G211" s="16"/>
      <c r="H211" s="16"/>
      <c r="I211" s="16"/>
      <c r="J211" s="16"/>
      <c r="K211" s="16"/>
      <c r="L211" s="16"/>
      <c r="M211" s="16"/>
      <c r="N211" s="16"/>
      <c r="O211" s="16"/>
      <c r="P211" s="16"/>
      <c r="Q211" s="16"/>
      <c r="R211" s="16"/>
      <c r="S211" s="16"/>
      <c r="T211" s="16"/>
    </row>
    <row r="212" spans="1:20" hidden="1" x14ac:dyDescent="0.2">
      <c r="A212" s="18"/>
      <c r="B212" s="16"/>
      <c r="C212" s="16"/>
      <c r="D212" s="16"/>
      <c r="E212" s="16"/>
      <c r="F212" s="16"/>
      <c r="G212" s="16"/>
      <c r="H212" s="16"/>
      <c r="I212" s="16"/>
      <c r="J212" s="16"/>
      <c r="K212" s="16"/>
      <c r="L212" s="16"/>
      <c r="M212" s="16"/>
      <c r="N212" s="16"/>
      <c r="O212" s="16"/>
      <c r="P212" s="16"/>
      <c r="Q212" s="16"/>
      <c r="R212" s="16"/>
      <c r="S212" s="16"/>
      <c r="T212" s="16"/>
    </row>
    <row r="213" spans="1:20" hidden="1" x14ac:dyDescent="0.2">
      <c r="A213" s="18"/>
      <c r="B213" s="16"/>
      <c r="C213" s="16"/>
      <c r="D213" s="16"/>
      <c r="E213" s="16"/>
      <c r="F213" s="16"/>
      <c r="G213" s="16"/>
      <c r="H213" s="16"/>
      <c r="I213" s="16"/>
      <c r="J213" s="16"/>
      <c r="K213" s="16"/>
      <c r="L213" s="16"/>
      <c r="M213" s="16"/>
      <c r="N213" s="16"/>
      <c r="O213" s="16"/>
      <c r="P213" s="16"/>
      <c r="Q213" s="16"/>
      <c r="R213" s="16"/>
      <c r="S213" s="16"/>
      <c r="T213" s="16"/>
    </row>
    <row r="214" spans="1:20" hidden="1" x14ac:dyDescent="0.2">
      <c r="A214" s="18"/>
      <c r="B214" s="16"/>
      <c r="C214" s="16"/>
      <c r="D214" s="16"/>
      <c r="E214" s="16"/>
      <c r="F214" s="16"/>
      <c r="G214" s="16"/>
      <c r="H214" s="16"/>
      <c r="I214" s="16"/>
      <c r="J214" s="16"/>
      <c r="K214" s="16"/>
      <c r="L214" s="16"/>
      <c r="M214" s="16"/>
      <c r="N214" s="16"/>
      <c r="O214" s="16"/>
      <c r="P214" s="16"/>
      <c r="Q214" s="16"/>
      <c r="R214" s="16"/>
      <c r="S214" s="16"/>
      <c r="T214" s="16"/>
    </row>
    <row r="215" spans="1:20" hidden="1" x14ac:dyDescent="0.2">
      <c r="A215" s="18"/>
      <c r="B215" s="16"/>
      <c r="C215" s="16"/>
      <c r="D215" s="16"/>
      <c r="E215" s="16"/>
      <c r="F215" s="16"/>
      <c r="G215" s="16"/>
      <c r="H215" s="16"/>
      <c r="I215" s="16"/>
      <c r="J215" s="16"/>
      <c r="K215" s="16"/>
      <c r="L215" s="16"/>
      <c r="M215" s="16"/>
      <c r="N215" s="16"/>
      <c r="O215" s="16"/>
      <c r="P215" s="16"/>
      <c r="Q215" s="16"/>
      <c r="R215" s="16"/>
      <c r="S215" s="16"/>
      <c r="T215" s="16"/>
    </row>
    <row r="216" spans="1:20" hidden="1" x14ac:dyDescent="0.2">
      <c r="A216" s="18"/>
      <c r="B216" s="16"/>
      <c r="C216" s="16"/>
      <c r="D216" s="16"/>
      <c r="E216" s="16"/>
      <c r="F216" s="16"/>
      <c r="G216" s="16"/>
      <c r="H216" s="16"/>
      <c r="I216" s="16"/>
      <c r="J216" s="16"/>
      <c r="K216" s="16"/>
      <c r="L216" s="16"/>
      <c r="M216" s="16"/>
      <c r="N216" s="16"/>
      <c r="O216" s="16"/>
      <c r="P216" s="16"/>
      <c r="Q216" s="16"/>
      <c r="R216" s="16"/>
      <c r="S216" s="16"/>
      <c r="T216" s="16"/>
    </row>
    <row r="217" spans="1:20" hidden="1" x14ac:dyDescent="0.2">
      <c r="A217" s="18"/>
      <c r="B217" s="16"/>
      <c r="C217" s="16"/>
      <c r="D217" s="16"/>
      <c r="E217" s="16"/>
      <c r="F217" s="16"/>
      <c r="G217" s="16"/>
      <c r="H217" s="16"/>
      <c r="I217" s="16"/>
      <c r="J217" s="16"/>
      <c r="K217" s="16"/>
      <c r="L217" s="16"/>
      <c r="M217" s="16"/>
      <c r="N217" s="16"/>
      <c r="O217" s="16"/>
      <c r="P217" s="16"/>
      <c r="Q217" s="16"/>
      <c r="R217" s="16"/>
      <c r="S217" s="16"/>
      <c r="T217" s="16"/>
    </row>
    <row r="218" spans="1:20" hidden="1" x14ac:dyDescent="0.2">
      <c r="A218" s="18"/>
      <c r="B218" s="16"/>
      <c r="C218" s="16"/>
      <c r="D218" s="16"/>
      <c r="E218" s="16"/>
      <c r="F218" s="16"/>
      <c r="G218" s="16"/>
      <c r="H218" s="16"/>
      <c r="I218" s="16"/>
      <c r="J218" s="16"/>
      <c r="K218" s="16"/>
      <c r="L218" s="16"/>
      <c r="M218" s="16"/>
      <c r="N218" s="16"/>
      <c r="O218" s="16"/>
      <c r="P218" s="16"/>
      <c r="Q218" s="16"/>
      <c r="R218" s="16"/>
      <c r="S218" s="16"/>
      <c r="T218" s="16"/>
    </row>
    <row r="219" spans="1:20" hidden="1" x14ac:dyDescent="0.2">
      <c r="A219" s="18"/>
      <c r="B219" s="16"/>
      <c r="C219" s="16"/>
      <c r="D219" s="16"/>
      <c r="E219" s="16"/>
      <c r="F219" s="16"/>
      <c r="G219" s="16"/>
      <c r="H219" s="16"/>
      <c r="I219" s="16"/>
      <c r="J219" s="16"/>
      <c r="K219" s="16"/>
      <c r="L219" s="16"/>
      <c r="M219" s="16"/>
      <c r="N219" s="16"/>
      <c r="O219" s="16"/>
      <c r="P219" s="16"/>
      <c r="Q219" s="16"/>
      <c r="R219" s="16"/>
      <c r="S219" s="16"/>
      <c r="T219" s="16"/>
    </row>
    <row r="220" spans="1:20" hidden="1" x14ac:dyDescent="0.2">
      <c r="A220" s="18"/>
      <c r="B220" s="16"/>
      <c r="C220" s="16"/>
      <c r="D220" s="16"/>
      <c r="E220" s="16"/>
      <c r="F220" s="16"/>
      <c r="G220" s="16"/>
      <c r="H220" s="16"/>
      <c r="I220" s="16"/>
      <c r="J220" s="16"/>
      <c r="K220" s="16"/>
      <c r="L220" s="16"/>
      <c r="M220" s="16"/>
      <c r="N220" s="16"/>
      <c r="O220" s="16"/>
      <c r="P220" s="16"/>
      <c r="Q220" s="16"/>
      <c r="R220" s="16"/>
      <c r="S220" s="16"/>
      <c r="T220" s="16"/>
    </row>
    <row r="221" spans="1:20" hidden="1" x14ac:dyDescent="0.2">
      <c r="A221" s="18"/>
      <c r="B221" s="16"/>
      <c r="C221" s="16"/>
      <c r="D221" s="16"/>
      <c r="E221" s="16"/>
      <c r="F221" s="16"/>
      <c r="G221" s="16"/>
      <c r="H221" s="16"/>
      <c r="I221" s="16"/>
      <c r="J221" s="16"/>
      <c r="K221" s="16"/>
      <c r="L221" s="16"/>
      <c r="M221" s="16"/>
      <c r="N221" s="16"/>
      <c r="O221" s="16"/>
      <c r="P221" s="16"/>
      <c r="Q221" s="16"/>
      <c r="R221" s="16"/>
      <c r="S221" s="16"/>
      <c r="T221" s="16"/>
    </row>
    <row r="222" spans="1:20" hidden="1" x14ac:dyDescent="0.2">
      <c r="A222" s="18"/>
      <c r="B222" s="16"/>
      <c r="C222" s="16"/>
      <c r="D222" s="16"/>
      <c r="E222" s="16"/>
      <c r="F222" s="16"/>
      <c r="G222" s="16"/>
      <c r="H222" s="16"/>
      <c r="I222" s="16"/>
      <c r="J222" s="16"/>
      <c r="K222" s="16"/>
      <c r="L222" s="16"/>
      <c r="M222" s="16"/>
      <c r="N222" s="16"/>
      <c r="O222" s="16"/>
      <c r="P222" s="16"/>
      <c r="Q222" s="16"/>
      <c r="R222" s="16"/>
      <c r="S222" s="16"/>
      <c r="T222" s="16"/>
    </row>
    <row r="223" spans="1:20" hidden="1" x14ac:dyDescent="0.2">
      <c r="A223" s="18"/>
      <c r="B223" s="16"/>
      <c r="C223" s="16"/>
      <c r="D223" s="16"/>
      <c r="E223" s="16"/>
      <c r="F223" s="16"/>
      <c r="G223" s="16"/>
      <c r="H223" s="16"/>
      <c r="I223" s="16"/>
      <c r="J223" s="16"/>
      <c r="K223" s="16"/>
      <c r="L223" s="16"/>
      <c r="M223" s="16"/>
      <c r="N223" s="16"/>
      <c r="O223" s="16"/>
      <c r="P223" s="16"/>
      <c r="Q223" s="16"/>
      <c r="R223" s="16"/>
      <c r="S223" s="16"/>
      <c r="T223" s="16"/>
    </row>
    <row r="224" spans="1:20" hidden="1" x14ac:dyDescent="0.2">
      <c r="A224" s="18"/>
      <c r="B224" s="16"/>
      <c r="C224" s="16"/>
      <c r="D224" s="16"/>
      <c r="E224" s="16"/>
      <c r="F224" s="16"/>
      <c r="G224" s="16"/>
      <c r="H224" s="16"/>
      <c r="I224" s="16"/>
      <c r="J224" s="16"/>
      <c r="K224" s="16"/>
      <c r="L224" s="16"/>
      <c r="M224" s="16"/>
      <c r="N224" s="16"/>
      <c r="O224" s="16"/>
      <c r="P224" s="16"/>
      <c r="Q224" s="16"/>
      <c r="R224" s="16"/>
      <c r="S224" s="16"/>
      <c r="T224" s="16"/>
    </row>
    <row r="225" spans="1:20" hidden="1" x14ac:dyDescent="0.2">
      <c r="A225" s="18"/>
      <c r="B225" s="16"/>
      <c r="C225" s="16"/>
      <c r="D225" s="16"/>
      <c r="E225" s="16"/>
      <c r="F225" s="16"/>
      <c r="G225" s="16"/>
      <c r="H225" s="16"/>
      <c r="I225" s="16"/>
      <c r="J225" s="16"/>
      <c r="K225" s="16"/>
      <c r="L225" s="16"/>
      <c r="M225" s="16"/>
      <c r="N225" s="16"/>
      <c r="O225" s="16"/>
      <c r="P225" s="16"/>
      <c r="Q225" s="16"/>
      <c r="R225" s="16"/>
      <c r="S225" s="16"/>
      <c r="T225" s="16"/>
    </row>
    <row r="226" spans="1:20" hidden="1" x14ac:dyDescent="0.2">
      <c r="A226" s="18"/>
      <c r="B226" s="16"/>
      <c r="C226" s="16"/>
      <c r="D226" s="16"/>
      <c r="E226" s="16"/>
      <c r="F226" s="16"/>
      <c r="G226" s="16"/>
      <c r="H226" s="16"/>
      <c r="I226" s="16"/>
      <c r="J226" s="16"/>
      <c r="K226" s="16"/>
      <c r="L226" s="16"/>
      <c r="M226" s="16"/>
      <c r="N226" s="16"/>
      <c r="O226" s="16"/>
      <c r="P226" s="16"/>
      <c r="Q226" s="16"/>
      <c r="R226" s="16"/>
      <c r="S226" s="16"/>
      <c r="T226" s="16"/>
    </row>
    <row r="227" spans="1:20" hidden="1" x14ac:dyDescent="0.2">
      <c r="A227" s="18"/>
      <c r="B227" s="16"/>
      <c r="C227" s="16"/>
      <c r="D227" s="16"/>
      <c r="E227" s="16"/>
      <c r="F227" s="16"/>
      <c r="G227" s="16"/>
      <c r="H227" s="16"/>
      <c r="I227" s="16"/>
      <c r="J227" s="16"/>
      <c r="K227" s="16"/>
      <c r="L227" s="16"/>
      <c r="M227" s="16"/>
      <c r="N227" s="16"/>
      <c r="O227" s="16"/>
      <c r="P227" s="16"/>
      <c r="Q227" s="16"/>
      <c r="R227" s="16"/>
      <c r="S227" s="16"/>
      <c r="T227" s="16"/>
    </row>
    <row r="228" spans="1:20" hidden="1" x14ac:dyDescent="0.2">
      <c r="A228" s="18"/>
      <c r="B228" s="16"/>
      <c r="C228" s="16"/>
      <c r="D228" s="16"/>
      <c r="E228" s="16"/>
      <c r="F228" s="16"/>
      <c r="G228" s="16"/>
      <c r="H228" s="16"/>
      <c r="I228" s="16"/>
      <c r="J228" s="16"/>
      <c r="K228" s="16"/>
      <c r="L228" s="16"/>
      <c r="M228" s="16"/>
      <c r="N228" s="16"/>
      <c r="O228" s="16"/>
      <c r="P228" s="16"/>
      <c r="Q228" s="16"/>
      <c r="R228" s="16"/>
      <c r="S228" s="16"/>
      <c r="T228" s="16"/>
    </row>
    <row r="229" spans="1:20" hidden="1" x14ac:dyDescent="0.2">
      <c r="A229" s="18"/>
      <c r="B229" s="16"/>
      <c r="C229" s="16"/>
      <c r="D229" s="16"/>
      <c r="E229" s="16"/>
      <c r="F229" s="16"/>
      <c r="G229" s="16"/>
      <c r="H229" s="16"/>
      <c r="I229" s="16"/>
      <c r="J229" s="16"/>
      <c r="K229" s="16"/>
      <c r="L229" s="16"/>
      <c r="M229" s="16"/>
      <c r="N229" s="16"/>
      <c r="O229" s="16"/>
      <c r="P229" s="16"/>
      <c r="Q229" s="16"/>
      <c r="R229" s="16"/>
      <c r="S229" s="16"/>
      <c r="T229" s="16"/>
    </row>
    <row r="230" spans="1:20" hidden="1" x14ac:dyDescent="0.2">
      <c r="A230" s="18"/>
      <c r="B230" s="16"/>
      <c r="C230" s="16"/>
      <c r="D230" s="16"/>
      <c r="E230" s="16"/>
      <c r="F230" s="16"/>
      <c r="G230" s="16"/>
      <c r="H230" s="16"/>
      <c r="I230" s="16"/>
      <c r="J230" s="16"/>
      <c r="K230" s="16"/>
      <c r="L230" s="16"/>
      <c r="M230" s="16"/>
      <c r="N230" s="16"/>
      <c r="O230" s="16"/>
      <c r="P230" s="16"/>
      <c r="Q230" s="16"/>
      <c r="R230" s="16"/>
      <c r="S230" s="16"/>
      <c r="T230" s="16"/>
    </row>
    <row r="231" spans="1:20" hidden="1" x14ac:dyDescent="0.2">
      <c r="A231" s="18"/>
      <c r="B231" s="16"/>
      <c r="C231" s="16"/>
      <c r="D231" s="16"/>
      <c r="E231" s="16"/>
      <c r="F231" s="16"/>
      <c r="G231" s="16"/>
      <c r="H231" s="16"/>
      <c r="I231" s="16"/>
      <c r="J231" s="16"/>
      <c r="K231" s="16"/>
      <c r="L231" s="16"/>
      <c r="M231" s="16"/>
      <c r="N231" s="16"/>
      <c r="O231" s="16"/>
      <c r="P231" s="16"/>
      <c r="Q231" s="16"/>
      <c r="R231" s="16"/>
      <c r="S231" s="16"/>
      <c r="T231" s="16"/>
    </row>
    <row r="232" spans="1:20" hidden="1" x14ac:dyDescent="0.2">
      <c r="A232" s="18"/>
      <c r="B232" s="16"/>
      <c r="C232" s="16"/>
      <c r="D232" s="16"/>
      <c r="E232" s="16"/>
      <c r="F232" s="16"/>
      <c r="G232" s="16"/>
      <c r="H232" s="16"/>
      <c r="I232" s="16"/>
      <c r="J232" s="16"/>
      <c r="K232" s="16"/>
      <c r="L232" s="16"/>
      <c r="M232" s="16"/>
      <c r="N232" s="16"/>
      <c r="O232" s="16"/>
      <c r="P232" s="16"/>
      <c r="Q232" s="16"/>
      <c r="R232" s="16"/>
      <c r="S232" s="16"/>
      <c r="T232" s="16"/>
    </row>
    <row r="233" spans="1:20" hidden="1" x14ac:dyDescent="0.2">
      <c r="A233" s="18"/>
      <c r="B233" s="16"/>
      <c r="C233" s="16"/>
      <c r="D233" s="16"/>
      <c r="E233" s="16"/>
      <c r="F233" s="16"/>
      <c r="G233" s="16"/>
      <c r="H233" s="16"/>
      <c r="I233" s="16"/>
      <c r="J233" s="16"/>
      <c r="K233" s="16"/>
      <c r="L233" s="16"/>
      <c r="M233" s="16"/>
      <c r="N233" s="16"/>
      <c r="O233" s="16"/>
      <c r="P233" s="16"/>
      <c r="Q233" s="16"/>
      <c r="R233" s="16"/>
      <c r="S233" s="16"/>
      <c r="T233" s="16"/>
    </row>
    <row r="234" spans="1:20" hidden="1" x14ac:dyDescent="0.2">
      <c r="A234" s="18"/>
      <c r="B234" s="16"/>
      <c r="C234" s="16"/>
      <c r="D234" s="16"/>
      <c r="E234" s="16"/>
      <c r="F234" s="16"/>
      <c r="G234" s="16"/>
      <c r="H234" s="16"/>
      <c r="I234" s="16"/>
      <c r="J234" s="16"/>
      <c r="K234" s="16"/>
      <c r="L234" s="16"/>
      <c r="M234" s="16"/>
      <c r="N234" s="16"/>
      <c r="O234" s="16"/>
      <c r="P234" s="16"/>
      <c r="Q234" s="16"/>
      <c r="R234" s="16"/>
      <c r="S234" s="16"/>
      <c r="T234" s="16"/>
    </row>
    <row r="235" spans="1:20" hidden="1" x14ac:dyDescent="0.2">
      <c r="A235" s="18"/>
      <c r="B235" s="16"/>
      <c r="C235" s="16"/>
      <c r="D235" s="16"/>
      <c r="E235" s="16"/>
      <c r="F235" s="16"/>
      <c r="G235" s="16"/>
      <c r="H235" s="16"/>
      <c r="I235" s="16"/>
      <c r="J235" s="16"/>
      <c r="K235" s="16"/>
      <c r="L235" s="16"/>
      <c r="M235" s="16"/>
      <c r="N235" s="16"/>
      <c r="O235" s="16"/>
      <c r="P235" s="16"/>
      <c r="Q235" s="16"/>
      <c r="R235" s="16"/>
      <c r="S235" s="16"/>
      <c r="T235" s="16"/>
    </row>
    <row r="236" spans="1:20" hidden="1" x14ac:dyDescent="0.2">
      <c r="A236" s="18"/>
      <c r="B236" s="16"/>
      <c r="C236" s="16"/>
      <c r="D236" s="16"/>
      <c r="E236" s="16"/>
      <c r="F236" s="16"/>
      <c r="G236" s="16"/>
      <c r="H236" s="16"/>
      <c r="I236" s="16"/>
      <c r="J236" s="16"/>
      <c r="K236" s="16"/>
      <c r="L236" s="16"/>
      <c r="M236" s="16"/>
      <c r="N236" s="16"/>
      <c r="O236" s="16"/>
      <c r="P236" s="16"/>
      <c r="Q236" s="16"/>
      <c r="R236" s="16"/>
      <c r="S236" s="16"/>
      <c r="T236" s="16"/>
    </row>
    <row r="237" spans="1:20" hidden="1" x14ac:dyDescent="0.2">
      <c r="A237" s="18"/>
      <c r="B237" s="16"/>
      <c r="C237" s="16"/>
      <c r="D237" s="16"/>
      <c r="E237" s="16"/>
      <c r="F237" s="16"/>
      <c r="G237" s="16"/>
      <c r="H237" s="16"/>
      <c r="I237" s="16"/>
      <c r="J237" s="16"/>
      <c r="K237" s="16"/>
      <c r="L237" s="16"/>
      <c r="M237" s="16"/>
      <c r="N237" s="16"/>
      <c r="O237" s="16"/>
      <c r="P237" s="16"/>
      <c r="Q237" s="16"/>
      <c r="R237" s="16"/>
      <c r="S237" s="16"/>
      <c r="T237" s="16"/>
    </row>
    <row r="238" spans="1:20" hidden="1" x14ac:dyDescent="0.2">
      <c r="A238" s="18"/>
      <c r="B238" s="16"/>
      <c r="C238" s="16"/>
      <c r="D238" s="16"/>
      <c r="E238" s="16"/>
      <c r="F238" s="16"/>
      <c r="G238" s="16"/>
      <c r="H238" s="16"/>
      <c r="I238" s="16"/>
      <c r="J238" s="16"/>
      <c r="K238" s="16"/>
      <c r="L238" s="16"/>
      <c r="M238" s="16"/>
      <c r="N238" s="16"/>
      <c r="O238" s="16"/>
      <c r="P238" s="16"/>
      <c r="Q238" s="16"/>
      <c r="R238" s="16"/>
      <c r="S238" s="16"/>
      <c r="T238" s="16"/>
    </row>
    <row r="239" spans="1:20" hidden="1" x14ac:dyDescent="0.2">
      <c r="A239" s="18"/>
      <c r="B239" s="16"/>
      <c r="C239" s="16"/>
      <c r="D239" s="16"/>
      <c r="E239" s="16"/>
      <c r="F239" s="16"/>
      <c r="G239" s="16"/>
      <c r="H239" s="16"/>
      <c r="I239" s="16"/>
      <c r="J239" s="16"/>
      <c r="K239" s="16"/>
      <c r="L239" s="16"/>
      <c r="M239" s="16"/>
      <c r="N239" s="16"/>
      <c r="O239" s="16"/>
      <c r="P239" s="16"/>
      <c r="Q239" s="16"/>
      <c r="R239" s="16"/>
      <c r="S239" s="16"/>
      <c r="T239" s="16"/>
    </row>
    <row r="240" spans="1:20" hidden="1" x14ac:dyDescent="0.2">
      <c r="A240" s="18"/>
      <c r="B240" s="16"/>
      <c r="C240" s="16"/>
      <c r="D240" s="16"/>
      <c r="E240" s="16"/>
      <c r="F240" s="16"/>
      <c r="G240" s="16"/>
      <c r="H240" s="16"/>
      <c r="I240" s="16"/>
      <c r="J240" s="16"/>
      <c r="K240" s="16"/>
      <c r="L240" s="16"/>
      <c r="M240" s="16"/>
      <c r="N240" s="16"/>
      <c r="O240" s="16"/>
      <c r="P240" s="16"/>
      <c r="Q240" s="16"/>
      <c r="R240" s="16"/>
      <c r="S240" s="16"/>
      <c r="T240" s="16"/>
    </row>
    <row r="241" spans="1:20" hidden="1" x14ac:dyDescent="0.2">
      <c r="A241" s="18"/>
      <c r="B241" s="16"/>
      <c r="C241" s="16"/>
      <c r="D241" s="16"/>
      <c r="E241" s="16"/>
      <c r="F241" s="16"/>
      <c r="G241" s="16"/>
      <c r="H241" s="16"/>
      <c r="I241" s="16"/>
      <c r="J241" s="16"/>
      <c r="K241" s="16"/>
      <c r="L241" s="16"/>
      <c r="M241" s="16"/>
      <c r="N241" s="16"/>
      <c r="O241" s="16"/>
      <c r="P241" s="16"/>
      <c r="Q241" s="16"/>
      <c r="R241" s="16"/>
      <c r="S241" s="16"/>
      <c r="T241" s="16"/>
    </row>
    <row r="242" spans="1:20" hidden="1" x14ac:dyDescent="0.2">
      <c r="A242" s="18"/>
      <c r="B242" s="16"/>
      <c r="C242" s="16"/>
      <c r="D242" s="16"/>
      <c r="E242" s="16"/>
      <c r="F242" s="16"/>
      <c r="G242" s="16"/>
      <c r="H242" s="16"/>
      <c r="I242" s="16"/>
      <c r="J242" s="16"/>
      <c r="K242" s="16"/>
      <c r="L242" s="16"/>
      <c r="M242" s="16"/>
      <c r="N242" s="16"/>
      <c r="O242" s="16"/>
      <c r="P242" s="16"/>
      <c r="Q242" s="16"/>
      <c r="R242" s="16"/>
      <c r="S242" s="16"/>
      <c r="T242" s="16"/>
    </row>
    <row r="243" spans="1:20" hidden="1" x14ac:dyDescent="0.2">
      <c r="A243" s="18"/>
      <c r="B243" s="16"/>
      <c r="C243" s="16"/>
      <c r="D243" s="16"/>
      <c r="E243" s="16"/>
      <c r="F243" s="16"/>
      <c r="G243" s="16"/>
      <c r="H243" s="16"/>
      <c r="I243" s="16"/>
      <c r="J243" s="16"/>
      <c r="K243" s="16"/>
      <c r="L243" s="16"/>
      <c r="M243" s="16"/>
      <c r="N243" s="16"/>
      <c r="O243" s="16"/>
      <c r="P243" s="16"/>
      <c r="Q243" s="16"/>
      <c r="R243" s="16"/>
      <c r="S243" s="16"/>
      <c r="T243" s="16"/>
    </row>
    <row r="244" spans="1:20" hidden="1" x14ac:dyDescent="0.2">
      <c r="A244" s="18"/>
      <c r="B244" s="16"/>
      <c r="C244" s="16"/>
      <c r="D244" s="16"/>
      <c r="E244" s="16"/>
      <c r="F244" s="16"/>
      <c r="G244" s="16"/>
      <c r="H244" s="16"/>
      <c r="I244" s="16"/>
      <c r="J244" s="16"/>
      <c r="K244" s="16"/>
      <c r="L244" s="16"/>
      <c r="M244" s="16"/>
      <c r="N244" s="16"/>
      <c r="O244" s="16"/>
      <c r="P244" s="16"/>
      <c r="Q244" s="16"/>
      <c r="R244" s="16"/>
      <c r="S244" s="16"/>
      <c r="T244" s="16"/>
    </row>
    <row r="245" spans="1:20" hidden="1" x14ac:dyDescent="0.2">
      <c r="A245" s="18"/>
      <c r="B245" s="16"/>
      <c r="C245" s="16"/>
      <c r="D245" s="16"/>
      <c r="E245" s="16"/>
      <c r="F245" s="16"/>
      <c r="G245" s="16"/>
      <c r="H245" s="16"/>
      <c r="I245" s="16"/>
      <c r="J245" s="16"/>
      <c r="K245" s="16"/>
      <c r="L245" s="16"/>
      <c r="M245" s="16"/>
      <c r="N245" s="16"/>
      <c r="O245" s="16"/>
      <c r="P245" s="16"/>
      <c r="Q245" s="16"/>
      <c r="R245" s="16"/>
      <c r="S245" s="16"/>
      <c r="T245" s="16"/>
    </row>
    <row r="246" spans="1:20" hidden="1" x14ac:dyDescent="0.2">
      <c r="A246" s="18"/>
      <c r="B246" s="16"/>
      <c r="C246" s="16"/>
      <c r="D246" s="16"/>
      <c r="E246" s="16"/>
      <c r="F246" s="16"/>
      <c r="G246" s="16"/>
      <c r="H246" s="16"/>
      <c r="I246" s="16"/>
      <c r="J246" s="16"/>
      <c r="K246" s="16"/>
      <c r="L246" s="16"/>
      <c r="M246" s="16"/>
      <c r="N246" s="16"/>
      <c r="O246" s="16"/>
      <c r="P246" s="16"/>
      <c r="Q246" s="16"/>
      <c r="R246" s="16"/>
      <c r="S246" s="16"/>
      <c r="T246" s="16"/>
    </row>
    <row r="247" spans="1:20" hidden="1" x14ac:dyDescent="0.2">
      <c r="A247" s="18"/>
      <c r="B247" s="16"/>
      <c r="C247" s="16"/>
      <c r="D247" s="16"/>
      <c r="E247" s="16"/>
      <c r="F247" s="16"/>
      <c r="G247" s="16"/>
      <c r="H247" s="16"/>
      <c r="I247" s="16"/>
      <c r="J247" s="16"/>
      <c r="K247" s="16"/>
      <c r="L247" s="16"/>
      <c r="M247" s="16"/>
      <c r="N247" s="16"/>
      <c r="O247" s="16"/>
      <c r="P247" s="16"/>
      <c r="Q247" s="16"/>
      <c r="R247" s="16"/>
      <c r="S247" s="16"/>
      <c r="T247" s="16"/>
    </row>
    <row r="248" spans="1:20" hidden="1" x14ac:dyDescent="0.2">
      <c r="A248" s="18"/>
      <c r="B248" s="16"/>
      <c r="C248" s="16"/>
      <c r="D248" s="16"/>
      <c r="E248" s="16"/>
      <c r="F248" s="16"/>
      <c r="G248" s="16"/>
      <c r="H248" s="16"/>
      <c r="I248" s="16"/>
      <c r="J248" s="16"/>
      <c r="K248" s="16"/>
      <c r="L248" s="16"/>
      <c r="M248" s="16"/>
      <c r="N248" s="16"/>
      <c r="O248" s="16"/>
      <c r="P248" s="16"/>
      <c r="Q248" s="16"/>
      <c r="R248" s="16"/>
      <c r="S248" s="16"/>
      <c r="T248" s="16"/>
    </row>
    <row r="249" spans="1:20" hidden="1" x14ac:dyDescent="0.2">
      <c r="A249" s="18"/>
      <c r="B249" s="16"/>
      <c r="C249" s="16"/>
      <c r="D249" s="16"/>
      <c r="E249" s="16"/>
      <c r="F249" s="16"/>
      <c r="G249" s="16"/>
      <c r="H249" s="16"/>
      <c r="I249" s="16"/>
      <c r="J249" s="16"/>
      <c r="K249" s="16"/>
      <c r="L249" s="16"/>
      <c r="M249" s="16"/>
      <c r="N249" s="16"/>
      <c r="O249" s="16"/>
      <c r="P249" s="16"/>
      <c r="Q249" s="16"/>
      <c r="R249" s="16"/>
      <c r="S249" s="16"/>
      <c r="T249" s="16"/>
    </row>
    <row r="250" spans="1:20" hidden="1" x14ac:dyDescent="0.2">
      <c r="A250" s="18"/>
      <c r="B250" s="16"/>
      <c r="C250" s="16"/>
      <c r="D250" s="16"/>
      <c r="E250" s="16"/>
      <c r="F250" s="16"/>
      <c r="G250" s="16"/>
      <c r="H250" s="16"/>
      <c r="I250" s="16"/>
      <c r="J250" s="16"/>
      <c r="K250" s="16"/>
      <c r="L250" s="16"/>
      <c r="M250" s="16"/>
      <c r="N250" s="16"/>
      <c r="O250" s="16"/>
      <c r="P250" s="16"/>
      <c r="Q250" s="16"/>
      <c r="R250" s="16"/>
      <c r="S250" s="16"/>
      <c r="T250" s="16"/>
    </row>
    <row r="251" spans="1:20" hidden="1" x14ac:dyDescent="0.2">
      <c r="A251" s="18"/>
      <c r="B251" s="16"/>
      <c r="C251" s="16"/>
      <c r="D251" s="16"/>
      <c r="E251" s="16"/>
      <c r="F251" s="16"/>
      <c r="G251" s="16"/>
      <c r="H251" s="16"/>
      <c r="I251" s="16"/>
      <c r="J251" s="16"/>
      <c r="K251" s="16"/>
      <c r="L251" s="16"/>
      <c r="M251" s="16"/>
      <c r="N251" s="16"/>
      <c r="O251" s="16"/>
      <c r="P251" s="16"/>
      <c r="Q251" s="16"/>
      <c r="R251" s="16"/>
      <c r="S251" s="16"/>
      <c r="T251" s="16"/>
    </row>
    <row r="252" spans="1:20" hidden="1" x14ac:dyDescent="0.2">
      <c r="A252" s="18"/>
      <c r="B252" s="16"/>
      <c r="C252" s="16"/>
      <c r="D252" s="16"/>
      <c r="E252" s="16"/>
      <c r="F252" s="16"/>
      <c r="G252" s="16"/>
      <c r="H252" s="16"/>
      <c r="I252" s="16"/>
      <c r="J252" s="16"/>
      <c r="K252" s="16"/>
      <c r="L252" s="16"/>
      <c r="M252" s="16"/>
      <c r="N252" s="16"/>
      <c r="O252" s="16"/>
      <c r="P252" s="16"/>
      <c r="Q252" s="16"/>
      <c r="R252" s="16"/>
      <c r="S252" s="16"/>
      <c r="T252" s="16"/>
    </row>
  </sheetData>
  <sheetProtection algorithmName="SHA-512" hashValue="mI+rnTfL0phynYf8Ezzb9T+0sgp1r1S3Mf4bn0JLQBE5+QohhTlTqJtt68e9fN8dQAq6BsJm7rgGkq3nbL/sug==" saltValue="wXGfCKqYVVOdQJCfQF+NFw==" spinCount="100000" sheet="1" selectLockedCells="1"/>
  <dataConsolidate/>
  <mergeCells count="46">
    <mergeCell ref="R9:T9"/>
    <mergeCell ref="M7:O7"/>
    <mergeCell ref="Q7:S7"/>
    <mergeCell ref="P9:Q9"/>
    <mergeCell ref="G8:O8"/>
    <mergeCell ref="G9:O9"/>
    <mergeCell ref="A44:XFD44"/>
    <mergeCell ref="H37:N37"/>
    <mergeCell ref="A37:G37"/>
    <mergeCell ref="H35:T35"/>
    <mergeCell ref="A20:T20"/>
    <mergeCell ref="A21:T21"/>
    <mergeCell ref="A27:T27"/>
    <mergeCell ref="E32:G32"/>
    <mergeCell ref="H32:N32"/>
    <mergeCell ref="O36:S36"/>
    <mergeCell ref="A36:G36"/>
    <mergeCell ref="H36:N36"/>
    <mergeCell ref="A34:G34"/>
    <mergeCell ref="H34:N34"/>
    <mergeCell ref="A9:F9"/>
    <mergeCell ref="A46:T46"/>
    <mergeCell ref="A45:XFD45"/>
    <mergeCell ref="A10:T10"/>
    <mergeCell ref="A11:T11"/>
    <mergeCell ref="A12:T12"/>
    <mergeCell ref="A13:T13"/>
    <mergeCell ref="A30:T30"/>
    <mergeCell ref="A14:T14"/>
    <mergeCell ref="A28:T28"/>
    <mergeCell ref="A29:T29"/>
    <mergeCell ref="A15:T15"/>
    <mergeCell ref="A16:T16"/>
    <mergeCell ref="A17:T17"/>
    <mergeCell ref="A18:T18"/>
    <mergeCell ref="A19:T19"/>
    <mergeCell ref="G5:S5"/>
    <mergeCell ref="G7:L7"/>
    <mergeCell ref="A8:F8"/>
    <mergeCell ref="A7:F7"/>
    <mergeCell ref="P8:Q8"/>
    <mergeCell ref="A2:F5"/>
    <mergeCell ref="G2:S2"/>
    <mergeCell ref="G3:S3"/>
    <mergeCell ref="A6:T6"/>
    <mergeCell ref="R8:T8"/>
  </mergeCells>
  <phoneticPr fontId="11" type="noConversion"/>
  <dataValidations count="2">
    <dataValidation type="list" showInputMessage="1" showErrorMessage="1" sqref="H34" xr:uid="{00000000-0002-0000-0000-000000000000}">
      <formula1>$Q$31:$Q$33</formula1>
    </dataValidation>
    <dataValidation type="whole" allowBlank="1" showInputMessage="1" showErrorMessage="1" error="Enter 6 digit district code. All numbers." sqref="P7" xr:uid="{00000000-0002-0000-0000-000001000000}">
      <formula1>1001</formula1>
      <formula2>200200</formula2>
    </dataValidation>
  </dataValidations>
  <pageMargins left="0.75" right="0.75" top="0.5" bottom="0.5" header="0.5" footer="0"/>
  <pageSetup scale="86"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74"/>
  <sheetViews>
    <sheetView showGridLines="0" showRowColHeaders="0" zoomScaleNormal="100" zoomScaleSheetLayoutView="100" workbookViewId="0">
      <selection activeCell="I21" sqref="I21:J21"/>
    </sheetView>
  </sheetViews>
  <sheetFormatPr defaultColWidth="0" defaultRowHeight="12.75" zeroHeight="1" x14ac:dyDescent="0.2"/>
  <cols>
    <col min="1" max="1" width="2.7109375" customWidth="1"/>
    <col min="2" max="9" width="9.140625" customWidth="1"/>
    <col min="10" max="10" width="21.7109375" customWidth="1"/>
    <col min="11" max="11" width="0.140625" customWidth="1"/>
    <col min="12" max="28" width="0" hidden="1" customWidth="1"/>
    <col min="29" max="16384" width="9.140625" hidden="1"/>
  </cols>
  <sheetData>
    <row r="1" spans="1:28" s="1" customFormat="1" ht="15.6" customHeight="1" x14ac:dyDescent="0.2">
      <c r="A1" s="244" t="s">
        <v>66</v>
      </c>
      <c r="B1" s="244"/>
      <c r="C1" s="244"/>
      <c r="D1" s="244"/>
      <c r="E1" s="244"/>
      <c r="F1" s="244"/>
      <c r="G1" s="244"/>
      <c r="H1" s="244"/>
      <c r="I1" s="244"/>
      <c r="J1" s="244"/>
      <c r="K1" s="113"/>
      <c r="L1" s="16"/>
      <c r="M1" s="16"/>
      <c r="N1" s="16"/>
      <c r="O1" s="16"/>
      <c r="P1" s="16"/>
      <c r="Q1" s="16"/>
      <c r="R1" s="16"/>
      <c r="S1" s="16"/>
      <c r="T1" s="16"/>
      <c r="U1" s="16"/>
      <c r="V1" s="16"/>
      <c r="W1" s="16"/>
      <c r="X1" s="16"/>
      <c r="Y1" s="16"/>
      <c r="Z1" s="16"/>
      <c r="AA1" s="16"/>
      <c r="AB1" s="11"/>
    </row>
    <row r="2" spans="1:28" s="1" customFormat="1" ht="15.6" customHeight="1" x14ac:dyDescent="0.2">
      <c r="A2" s="73">
        <v>1</v>
      </c>
      <c r="B2" s="361" t="s">
        <v>603</v>
      </c>
      <c r="C2" s="362"/>
      <c r="D2" s="362"/>
      <c r="E2" s="362"/>
      <c r="F2" s="362"/>
      <c r="G2" s="362"/>
      <c r="H2" s="363"/>
      <c r="I2" s="323">
        <f>IF('PPF Application'!P7="",0,(VLOOKUP('PPF Application'!P7,'Supporting Documentation'!A4:D568,4,FALSE)))</f>
        <v>0</v>
      </c>
      <c r="J2" s="323"/>
      <c r="K2" s="120"/>
      <c r="L2" s="16"/>
      <c r="M2" s="16"/>
      <c r="N2" s="16"/>
      <c r="O2" s="16"/>
      <c r="P2" s="16"/>
      <c r="Q2" s="16"/>
      <c r="R2" s="16"/>
      <c r="S2" s="16"/>
      <c r="T2" s="16"/>
      <c r="U2" s="16"/>
      <c r="V2" s="16"/>
      <c r="W2" s="16"/>
      <c r="X2" s="16"/>
      <c r="Y2" s="16"/>
      <c r="Z2" s="16"/>
      <c r="AA2" s="16"/>
      <c r="AB2" s="11"/>
    </row>
    <row r="3" spans="1:28" s="1" customFormat="1" ht="15.6" customHeight="1" x14ac:dyDescent="0.2">
      <c r="A3" s="74">
        <v>2</v>
      </c>
      <c r="B3" s="318" t="s">
        <v>660</v>
      </c>
      <c r="C3" s="320"/>
      <c r="D3" s="320"/>
      <c r="E3" s="320"/>
      <c r="F3" s="320"/>
      <c r="G3" s="320"/>
      <c r="H3" s="321"/>
      <c r="I3" s="364">
        <f>'Student Information'!R4</f>
        <v>0</v>
      </c>
      <c r="J3" s="364"/>
      <c r="K3" s="121"/>
      <c r="L3" s="16"/>
      <c r="M3" s="16"/>
      <c r="N3" s="16"/>
      <c r="O3" s="16"/>
      <c r="P3" s="16"/>
      <c r="Q3" s="16"/>
      <c r="R3" s="16"/>
      <c r="S3" s="16"/>
      <c r="T3" s="16"/>
      <c r="U3" s="16"/>
      <c r="V3" s="16"/>
      <c r="W3" s="16"/>
      <c r="X3" s="16"/>
      <c r="Y3" s="16"/>
      <c r="Z3" s="16"/>
      <c r="AA3" s="16"/>
      <c r="AB3" s="11"/>
    </row>
    <row r="4" spans="1:28" s="1" customFormat="1" ht="15.6" customHeight="1" x14ac:dyDescent="0.2">
      <c r="A4" s="76">
        <v>3</v>
      </c>
      <c r="B4" s="355" t="s">
        <v>67</v>
      </c>
      <c r="C4" s="356"/>
      <c r="D4" s="356"/>
      <c r="E4" s="356"/>
      <c r="F4" s="356"/>
      <c r="G4" s="356"/>
      <c r="H4" s="357"/>
      <c r="I4" s="296">
        <f>I2*I3</f>
        <v>0</v>
      </c>
      <c r="J4" s="296"/>
      <c r="K4" s="120"/>
      <c r="L4" s="16"/>
      <c r="M4" s="16"/>
      <c r="N4" s="16"/>
      <c r="O4" s="16"/>
      <c r="P4" s="16"/>
      <c r="Q4" s="16"/>
      <c r="R4" s="16"/>
      <c r="S4" s="16"/>
      <c r="T4" s="16"/>
      <c r="U4" s="16"/>
      <c r="V4" s="16"/>
      <c r="W4" s="16"/>
      <c r="X4" s="16"/>
      <c r="Y4" s="16"/>
      <c r="Z4" s="16"/>
      <c r="AA4" s="16"/>
      <c r="AB4" s="11"/>
    </row>
    <row r="5" spans="1:28" s="1" customFormat="1" ht="15.6" customHeight="1" x14ac:dyDescent="0.2">
      <c r="A5" s="244" t="s">
        <v>55</v>
      </c>
      <c r="B5" s="244"/>
      <c r="C5" s="244"/>
      <c r="D5" s="244"/>
      <c r="E5" s="244"/>
      <c r="F5" s="244"/>
      <c r="G5" s="244"/>
      <c r="H5" s="244"/>
      <c r="I5" s="244"/>
      <c r="J5" s="244"/>
      <c r="K5" s="113"/>
      <c r="L5" s="16"/>
      <c r="M5" s="16"/>
      <c r="N5" s="16"/>
      <c r="O5" s="16"/>
      <c r="P5" s="16"/>
      <c r="Q5" s="16"/>
      <c r="R5" s="16"/>
      <c r="S5" s="16"/>
      <c r="T5" s="16"/>
      <c r="U5" s="16"/>
      <c r="V5" s="16"/>
      <c r="W5" s="16"/>
      <c r="X5" s="16"/>
      <c r="Y5" s="16"/>
      <c r="Z5" s="16"/>
      <c r="AA5" s="16"/>
      <c r="AB5" s="11"/>
    </row>
    <row r="6" spans="1:28" s="1" customFormat="1" ht="15.6" customHeight="1" x14ac:dyDescent="0.2">
      <c r="A6" s="75">
        <v>4</v>
      </c>
      <c r="B6" s="358" t="s">
        <v>42</v>
      </c>
      <c r="C6" s="359"/>
      <c r="D6" s="359"/>
      <c r="E6" s="359"/>
      <c r="F6" s="359"/>
      <c r="G6" s="359"/>
      <c r="H6" s="360"/>
      <c r="I6" s="296">
        <f>'Student Information'!S4</f>
        <v>0</v>
      </c>
      <c r="J6" s="296"/>
      <c r="K6" s="120"/>
      <c r="L6" s="16"/>
      <c r="M6" s="16"/>
      <c r="N6" s="16"/>
      <c r="O6" s="16"/>
      <c r="P6" s="16"/>
      <c r="Q6" s="16"/>
      <c r="R6" s="16"/>
      <c r="S6" s="16"/>
      <c r="T6" s="16"/>
      <c r="U6" s="16"/>
      <c r="V6" s="16"/>
      <c r="W6" s="16"/>
      <c r="X6" s="16"/>
      <c r="Y6" s="16"/>
      <c r="Z6" s="16"/>
      <c r="AA6" s="16"/>
      <c r="AB6" s="11"/>
    </row>
    <row r="7" spans="1:28" s="1" customFormat="1" ht="15.6" customHeight="1" x14ac:dyDescent="0.2">
      <c r="A7" s="244" t="s">
        <v>56</v>
      </c>
      <c r="B7" s="244"/>
      <c r="C7" s="244"/>
      <c r="D7" s="244"/>
      <c r="E7" s="244"/>
      <c r="F7" s="244"/>
      <c r="G7" s="244"/>
      <c r="H7" s="244"/>
      <c r="I7" s="244"/>
      <c r="J7" s="244"/>
      <c r="K7" s="113"/>
      <c r="L7" s="16"/>
      <c r="M7" s="16"/>
      <c r="N7" s="16"/>
      <c r="O7" s="16"/>
      <c r="P7" s="16"/>
      <c r="Q7" s="16"/>
      <c r="R7" s="16"/>
      <c r="S7" s="16"/>
      <c r="T7" s="16"/>
      <c r="U7" s="16"/>
      <c r="V7" s="16"/>
      <c r="W7" s="16"/>
      <c r="X7" s="16"/>
      <c r="Y7" s="16"/>
      <c r="Z7" s="16"/>
      <c r="AA7" s="16"/>
      <c r="AB7" s="11"/>
    </row>
    <row r="8" spans="1:28" s="1" customFormat="1" ht="15.6" customHeight="1" x14ac:dyDescent="0.2">
      <c r="A8" s="73">
        <v>5</v>
      </c>
      <c r="B8" s="361" t="s">
        <v>602</v>
      </c>
      <c r="C8" s="362"/>
      <c r="D8" s="362"/>
      <c r="E8" s="362"/>
      <c r="F8" s="362"/>
      <c r="G8" s="362"/>
      <c r="H8" s="363"/>
      <c r="I8" s="323">
        <f>VLOOKUP('PPF Application'!P7,'Supporting Documentation'!A4:E568,5,FALSE)</f>
        <v>0</v>
      </c>
      <c r="J8" s="323"/>
      <c r="K8" s="120"/>
      <c r="L8" s="16"/>
      <c r="M8" s="16"/>
      <c r="N8" s="16"/>
      <c r="O8" s="16"/>
      <c r="P8" s="16"/>
      <c r="Q8" s="16"/>
      <c r="R8" s="16"/>
      <c r="S8" s="16"/>
      <c r="T8" s="16"/>
      <c r="U8" s="16"/>
      <c r="V8" s="16"/>
      <c r="W8" s="16"/>
      <c r="X8" s="16"/>
      <c r="Y8" s="16"/>
      <c r="Z8" s="16"/>
      <c r="AA8" s="16"/>
      <c r="AB8" s="11"/>
    </row>
    <row r="9" spans="1:28" s="1" customFormat="1" ht="15.6" customHeight="1" x14ac:dyDescent="0.2">
      <c r="A9" s="74">
        <v>6</v>
      </c>
      <c r="B9" s="300" t="s">
        <v>601</v>
      </c>
      <c r="C9" s="301"/>
      <c r="D9" s="301"/>
      <c r="E9" s="301"/>
      <c r="F9" s="301"/>
      <c r="G9" s="301"/>
      <c r="H9" s="302"/>
      <c r="I9" s="353">
        <f>VLOOKUP('PPF Application'!P7,'Supporting Documentation'!A4:F568,6,FALSE)</f>
        <v>0</v>
      </c>
      <c r="J9" s="353"/>
      <c r="K9" s="121"/>
      <c r="L9" s="16"/>
      <c r="M9" s="16"/>
      <c r="N9" s="16"/>
      <c r="O9" s="16"/>
      <c r="P9" s="16"/>
      <c r="Q9" s="16"/>
      <c r="R9" s="16"/>
      <c r="S9" s="16"/>
      <c r="T9" s="16"/>
      <c r="U9" s="16"/>
      <c r="V9" s="16"/>
      <c r="W9" s="16"/>
      <c r="X9" s="16"/>
      <c r="Y9" s="16"/>
      <c r="Z9" s="16"/>
      <c r="AA9" s="16"/>
      <c r="AB9" s="11"/>
    </row>
    <row r="10" spans="1:28" s="1" customFormat="1" ht="15.6" customHeight="1" x14ac:dyDescent="0.2">
      <c r="A10" s="74">
        <v>7</v>
      </c>
      <c r="B10" s="319" t="s">
        <v>19</v>
      </c>
      <c r="C10" s="320"/>
      <c r="D10" s="320"/>
      <c r="E10" s="320"/>
      <c r="F10" s="320"/>
      <c r="G10" s="320"/>
      <c r="H10" s="321"/>
      <c r="I10" s="296">
        <f>IF(I9=0,0,(I8/I9))</f>
        <v>0</v>
      </c>
      <c r="J10" s="296"/>
      <c r="K10" s="120"/>
      <c r="L10" s="16"/>
      <c r="M10" s="16"/>
      <c r="N10" s="16"/>
      <c r="O10" s="16"/>
      <c r="P10" s="16"/>
      <c r="Q10" s="16"/>
      <c r="R10" s="16"/>
      <c r="S10" s="16"/>
      <c r="T10" s="16"/>
      <c r="U10" s="16"/>
      <c r="V10" s="16"/>
      <c r="W10" s="16"/>
      <c r="X10" s="16"/>
      <c r="Y10" s="16"/>
      <c r="Z10" s="16"/>
      <c r="AA10" s="16"/>
      <c r="AB10" s="11"/>
    </row>
    <row r="11" spans="1:28" s="1" customFormat="1" ht="15.6" customHeight="1" x14ac:dyDescent="0.2">
      <c r="A11" s="74">
        <v>8</v>
      </c>
      <c r="B11" s="300" t="s">
        <v>43</v>
      </c>
      <c r="C11" s="301"/>
      <c r="D11" s="301"/>
      <c r="E11" s="301"/>
      <c r="F11" s="301"/>
      <c r="G11" s="301"/>
      <c r="H11" s="302"/>
      <c r="I11" s="296">
        <f>I10*'Student Information'!AE1006</f>
        <v>0</v>
      </c>
      <c r="J11" s="296"/>
      <c r="K11" s="120"/>
      <c r="L11" s="16"/>
      <c r="M11" s="16"/>
      <c r="N11" s="16"/>
      <c r="O11" s="16"/>
      <c r="P11" s="16"/>
      <c r="Q11" s="16"/>
      <c r="R11" s="16"/>
      <c r="S11" s="16"/>
      <c r="T11" s="16"/>
      <c r="U11" s="16"/>
      <c r="V11" s="16"/>
      <c r="W11" s="16"/>
      <c r="X11" s="16"/>
      <c r="Y11" s="16"/>
      <c r="Z11" s="16"/>
      <c r="AA11" s="16"/>
      <c r="AB11" s="11"/>
    </row>
    <row r="12" spans="1:28" s="1" customFormat="1" ht="15.6" customHeight="1" x14ac:dyDescent="0.2">
      <c r="A12" s="354" t="s">
        <v>57</v>
      </c>
      <c r="B12" s="354"/>
      <c r="C12" s="354"/>
      <c r="D12" s="354"/>
      <c r="E12" s="354"/>
      <c r="F12" s="354"/>
      <c r="G12" s="354"/>
      <c r="H12" s="354"/>
      <c r="I12" s="354"/>
      <c r="J12" s="354"/>
      <c r="K12" s="113"/>
      <c r="L12" s="16"/>
      <c r="M12" s="16"/>
      <c r="N12" s="16"/>
      <c r="O12" s="16"/>
      <c r="P12" s="16"/>
      <c r="Q12" s="16"/>
      <c r="R12" s="16"/>
      <c r="S12" s="16"/>
      <c r="T12" s="16"/>
      <c r="U12" s="16"/>
      <c r="V12" s="16"/>
      <c r="W12" s="16"/>
      <c r="X12" s="16"/>
      <c r="Y12" s="16"/>
      <c r="Z12" s="16"/>
      <c r="AA12" s="16"/>
      <c r="AB12" s="11"/>
    </row>
    <row r="13" spans="1:28" s="1" customFormat="1" ht="15.6" customHeight="1" x14ac:dyDescent="0.2">
      <c r="A13" s="73">
        <v>9</v>
      </c>
      <c r="B13" s="361" t="s">
        <v>604</v>
      </c>
      <c r="C13" s="362"/>
      <c r="D13" s="362"/>
      <c r="E13" s="362"/>
      <c r="F13" s="362"/>
      <c r="G13" s="362"/>
      <c r="H13" s="363"/>
      <c r="I13" s="323">
        <f>VLOOKUP('PPF Application'!P7,'Supporting Documentation'!A4:G568,7,FALSE)</f>
        <v>0</v>
      </c>
      <c r="J13" s="323"/>
      <c r="K13" s="120"/>
      <c r="L13" s="16"/>
      <c r="M13" s="16"/>
      <c r="N13" s="16"/>
      <c r="O13" s="16"/>
      <c r="P13" s="16"/>
      <c r="Q13" s="16"/>
      <c r="R13" s="16"/>
      <c r="S13" s="16"/>
      <c r="T13" s="16"/>
      <c r="U13" s="16"/>
      <c r="V13" s="16"/>
      <c r="W13" s="16"/>
      <c r="X13" s="16"/>
      <c r="Y13" s="16"/>
      <c r="Z13" s="16"/>
      <c r="AA13" s="16"/>
      <c r="AB13" s="11"/>
    </row>
    <row r="14" spans="1:28" s="1" customFormat="1" ht="15.6" customHeight="1" x14ac:dyDescent="0.2">
      <c r="A14" s="74">
        <v>10</v>
      </c>
      <c r="B14" s="318" t="s">
        <v>661</v>
      </c>
      <c r="C14" s="301"/>
      <c r="D14" s="301"/>
      <c r="E14" s="301"/>
      <c r="F14" s="301"/>
      <c r="G14" s="301"/>
      <c r="H14" s="302"/>
      <c r="I14" s="324">
        <f>VLOOKUP('PPF Application'!P7,'Supporting Documentation'!A4:H568,8,FALSE)</f>
        <v>0</v>
      </c>
      <c r="J14" s="324"/>
      <c r="K14" s="121"/>
      <c r="L14" s="16"/>
      <c r="M14" s="16"/>
      <c r="N14" s="16"/>
      <c r="O14" s="16"/>
      <c r="P14" s="16"/>
      <c r="Q14" s="16"/>
      <c r="R14" s="16"/>
      <c r="S14" s="16"/>
      <c r="T14" s="16"/>
      <c r="U14" s="16"/>
      <c r="V14" s="16"/>
      <c r="W14" s="16"/>
      <c r="X14" s="16"/>
      <c r="Y14" s="16"/>
      <c r="Z14" s="16"/>
      <c r="AA14" s="16"/>
      <c r="AB14" s="11"/>
    </row>
    <row r="15" spans="1:28" s="1" customFormat="1" ht="15.6" customHeight="1" x14ac:dyDescent="0.2">
      <c r="A15" s="74">
        <v>11</v>
      </c>
      <c r="B15" s="319" t="s">
        <v>10</v>
      </c>
      <c r="C15" s="320"/>
      <c r="D15" s="320"/>
      <c r="E15" s="320"/>
      <c r="F15" s="320"/>
      <c r="G15" s="320"/>
      <c r="H15" s="321"/>
      <c r="I15" s="296">
        <f>IF(I14=0,0,(I13/I14))</f>
        <v>0</v>
      </c>
      <c r="J15" s="296"/>
      <c r="K15" s="120"/>
      <c r="L15" s="16"/>
      <c r="M15" s="16"/>
      <c r="N15" s="16"/>
      <c r="O15" s="16"/>
      <c r="P15" s="16"/>
      <c r="Q15" s="16"/>
      <c r="R15" s="16"/>
      <c r="S15" s="16"/>
      <c r="T15" s="16"/>
      <c r="U15" s="16"/>
      <c r="V15" s="16"/>
      <c r="W15" s="16"/>
      <c r="X15" s="16"/>
      <c r="Y15" s="16"/>
      <c r="Z15" s="16"/>
      <c r="AA15" s="16"/>
      <c r="AB15" s="11"/>
    </row>
    <row r="16" spans="1:28" s="1" customFormat="1" ht="15.6" customHeight="1" x14ac:dyDescent="0.2">
      <c r="A16" s="74">
        <v>12</v>
      </c>
      <c r="B16" s="300" t="s">
        <v>44</v>
      </c>
      <c r="C16" s="301"/>
      <c r="D16" s="301"/>
      <c r="E16" s="301"/>
      <c r="F16" s="301"/>
      <c r="G16" s="301"/>
      <c r="H16" s="302"/>
      <c r="I16" s="325">
        <f>'Student Information'!AB1006</f>
        <v>0</v>
      </c>
      <c r="J16" s="325"/>
      <c r="K16" s="121"/>
      <c r="L16" s="16"/>
      <c r="M16" s="16"/>
      <c r="N16" s="16"/>
      <c r="O16" s="16"/>
      <c r="P16" s="16"/>
      <c r="Q16" s="16"/>
      <c r="R16" s="16"/>
      <c r="S16" s="16"/>
      <c r="T16" s="16"/>
      <c r="U16" s="16"/>
      <c r="V16" s="16"/>
      <c r="W16" s="16"/>
      <c r="X16" s="16"/>
      <c r="Y16" s="16"/>
      <c r="Z16" s="16"/>
      <c r="AA16" s="16"/>
      <c r="AB16" s="11"/>
    </row>
    <row r="17" spans="1:28" s="1" customFormat="1" ht="15.6" customHeight="1" x14ac:dyDescent="0.2">
      <c r="A17" s="74">
        <v>13</v>
      </c>
      <c r="B17" s="300" t="s">
        <v>45</v>
      </c>
      <c r="C17" s="301"/>
      <c r="D17" s="301"/>
      <c r="E17" s="301"/>
      <c r="F17" s="301"/>
      <c r="G17" s="301"/>
      <c r="H17" s="302"/>
      <c r="I17" s="296">
        <f>I15*I16</f>
        <v>0</v>
      </c>
      <c r="J17" s="296"/>
      <c r="K17" s="120"/>
      <c r="L17" s="16"/>
      <c r="M17" s="16"/>
      <c r="N17" s="16"/>
      <c r="O17" s="16"/>
      <c r="P17" s="16"/>
      <c r="Q17" s="16"/>
      <c r="R17" s="16"/>
      <c r="S17" s="16"/>
      <c r="T17" s="16"/>
      <c r="U17" s="16"/>
      <c r="V17" s="16"/>
      <c r="W17" s="16"/>
      <c r="X17" s="16"/>
      <c r="Y17" s="16"/>
      <c r="Z17" s="16"/>
      <c r="AA17" s="16"/>
      <c r="AB17" s="11"/>
    </row>
    <row r="18" spans="1:28" s="1" customFormat="1" ht="15.6" customHeight="1" x14ac:dyDescent="0.2">
      <c r="A18" s="244" t="s">
        <v>58</v>
      </c>
      <c r="B18" s="244"/>
      <c r="C18" s="244"/>
      <c r="D18" s="244"/>
      <c r="E18" s="244"/>
      <c r="F18" s="244"/>
      <c r="G18" s="244"/>
      <c r="H18" s="244"/>
      <c r="I18" s="244"/>
      <c r="J18" s="244"/>
      <c r="K18" s="113"/>
      <c r="L18" s="16"/>
      <c r="M18" s="16"/>
      <c r="N18" s="16"/>
      <c r="O18" s="16"/>
      <c r="P18" s="16"/>
      <c r="Q18" s="16"/>
      <c r="R18" s="16"/>
      <c r="S18" s="16"/>
      <c r="T18" s="16"/>
      <c r="U18" s="16"/>
      <c r="V18" s="16"/>
      <c r="W18" s="16"/>
      <c r="X18" s="16"/>
      <c r="Y18" s="16"/>
      <c r="Z18" s="16"/>
      <c r="AA18" s="16"/>
      <c r="AB18" s="11"/>
    </row>
    <row r="19" spans="1:28" s="1" customFormat="1" ht="13.7" customHeight="1" x14ac:dyDescent="0.2">
      <c r="A19" s="63"/>
      <c r="B19" s="322" t="s">
        <v>614</v>
      </c>
      <c r="C19" s="322"/>
      <c r="D19" s="322"/>
      <c r="E19" s="322"/>
      <c r="F19" s="322"/>
      <c r="G19" s="322"/>
      <c r="H19" s="322"/>
      <c r="I19" s="322"/>
      <c r="J19" s="322"/>
      <c r="K19" s="111"/>
      <c r="L19" s="16"/>
      <c r="M19" s="16"/>
      <c r="N19" s="16"/>
      <c r="O19" s="16"/>
      <c r="P19" s="16"/>
      <c r="Q19" s="16"/>
      <c r="R19" s="16"/>
      <c r="S19" s="16"/>
      <c r="T19" s="16"/>
      <c r="U19" s="16"/>
      <c r="V19" s="16"/>
      <c r="W19" s="16"/>
      <c r="X19" s="16"/>
      <c r="Y19" s="16"/>
      <c r="Z19" s="16"/>
      <c r="AA19" s="16"/>
      <c r="AB19" s="11"/>
    </row>
    <row r="20" spans="1:28" s="1" customFormat="1" ht="15.6" customHeight="1" x14ac:dyDescent="0.2">
      <c r="A20" s="72"/>
      <c r="B20" s="322"/>
      <c r="C20" s="322"/>
      <c r="D20" s="322"/>
      <c r="E20" s="322"/>
      <c r="F20" s="322"/>
      <c r="G20" s="322"/>
      <c r="H20" s="322"/>
      <c r="I20" s="322"/>
      <c r="J20" s="322"/>
      <c r="K20" s="111"/>
      <c r="L20" s="16"/>
      <c r="M20" s="16"/>
      <c r="N20" s="16"/>
      <c r="O20" s="16"/>
      <c r="P20" s="16"/>
      <c r="Q20" s="16"/>
      <c r="R20" s="16"/>
      <c r="S20" s="16"/>
      <c r="T20" s="16"/>
      <c r="U20" s="16"/>
      <c r="V20" s="16"/>
      <c r="W20" s="16"/>
      <c r="X20" s="16"/>
      <c r="Y20" s="16"/>
      <c r="Z20" s="16"/>
      <c r="AA20" s="16"/>
      <c r="AB20" s="11"/>
    </row>
    <row r="21" spans="1:28" s="1" customFormat="1" ht="15.6" customHeight="1" x14ac:dyDescent="0.2">
      <c r="A21" s="74">
        <v>14</v>
      </c>
      <c r="B21" s="310"/>
      <c r="C21" s="311"/>
      <c r="D21" s="311"/>
      <c r="E21" s="311"/>
      <c r="F21" s="311"/>
      <c r="G21" s="311"/>
      <c r="H21" s="312"/>
      <c r="I21" s="297"/>
      <c r="J21" s="297"/>
      <c r="K21" s="130"/>
      <c r="L21" s="16"/>
      <c r="M21" s="16"/>
      <c r="N21" s="16"/>
      <c r="O21" s="16"/>
      <c r="P21" s="16"/>
      <c r="Q21" s="16"/>
      <c r="R21" s="16"/>
      <c r="S21" s="16"/>
      <c r="T21" s="16"/>
      <c r="U21" s="16"/>
      <c r="V21" s="16"/>
      <c r="W21" s="16"/>
      <c r="X21" s="16"/>
      <c r="Y21" s="16"/>
      <c r="Z21" s="16"/>
      <c r="AA21" s="16"/>
      <c r="AB21" s="11"/>
    </row>
    <row r="22" spans="1:28" s="1" customFormat="1" ht="15.6" customHeight="1" x14ac:dyDescent="0.2">
      <c r="A22" s="118" t="s">
        <v>657</v>
      </c>
      <c r="B22" s="119"/>
      <c r="C22" s="119"/>
      <c r="D22" s="119"/>
      <c r="E22" s="119"/>
      <c r="F22" s="119"/>
      <c r="G22" s="119"/>
      <c r="H22" s="119"/>
      <c r="I22" s="119"/>
      <c r="J22" s="129"/>
      <c r="K22" s="103"/>
      <c r="L22" s="16"/>
      <c r="M22" s="16"/>
      <c r="N22" s="16"/>
      <c r="O22" s="16"/>
      <c r="P22" s="16"/>
      <c r="Q22" s="16"/>
      <c r="R22" s="16"/>
      <c r="S22" s="16"/>
      <c r="T22" s="16"/>
      <c r="U22" s="16"/>
      <c r="V22" s="16"/>
      <c r="W22" s="16"/>
      <c r="X22" s="16"/>
      <c r="Y22" s="16"/>
      <c r="Z22" s="16"/>
      <c r="AA22" s="16"/>
      <c r="AB22" s="11"/>
    </row>
    <row r="23" spans="1:28" s="203" customFormat="1" ht="15.6" customHeight="1" x14ac:dyDescent="0.2">
      <c r="A23" s="229" t="s">
        <v>739</v>
      </c>
      <c r="B23" s="230"/>
      <c r="C23" s="230"/>
      <c r="D23" s="230"/>
      <c r="E23" s="230"/>
      <c r="F23" s="230"/>
      <c r="G23" s="230"/>
      <c r="H23" s="230"/>
      <c r="I23" s="230"/>
      <c r="J23" s="231"/>
      <c r="K23" s="103"/>
      <c r="L23" s="16"/>
      <c r="M23" s="16"/>
      <c r="N23" s="16"/>
      <c r="O23" s="16"/>
      <c r="P23" s="16"/>
      <c r="Q23" s="16"/>
      <c r="R23" s="16"/>
      <c r="S23" s="16"/>
      <c r="T23" s="16"/>
      <c r="U23" s="16"/>
      <c r="V23" s="16"/>
      <c r="W23" s="16"/>
      <c r="X23" s="16"/>
      <c r="Y23" s="16"/>
      <c r="Z23" s="16"/>
      <c r="AA23" s="16"/>
      <c r="AB23" s="11"/>
    </row>
    <row r="24" spans="1:28" s="1" customFormat="1" ht="15.6" customHeight="1" x14ac:dyDescent="0.2">
      <c r="A24" s="73">
        <v>15</v>
      </c>
      <c r="B24" s="349" t="s">
        <v>82</v>
      </c>
      <c r="C24" s="350"/>
      <c r="D24" s="350"/>
      <c r="E24" s="350"/>
      <c r="F24" s="350"/>
      <c r="G24" s="350"/>
      <c r="H24" s="351"/>
      <c r="I24" s="323">
        <f>VLOOKUP('PPF Application'!P7,'Supporting Documentation'!A4:I568,9,FALSE)</f>
        <v>0</v>
      </c>
      <c r="J24" s="323"/>
      <c r="K24" s="120"/>
      <c r="L24" s="16"/>
      <c r="M24" s="16"/>
      <c r="N24" s="16"/>
      <c r="O24" s="16"/>
      <c r="P24" s="16"/>
      <c r="Q24" s="16"/>
      <c r="R24" s="16"/>
      <c r="S24" s="16"/>
      <c r="T24" s="16"/>
      <c r="U24" s="16"/>
      <c r="V24" s="16"/>
      <c r="W24" s="16"/>
      <c r="X24" s="16"/>
      <c r="Y24" s="16"/>
      <c r="Z24" s="16"/>
      <c r="AA24" s="16"/>
      <c r="AB24" s="11"/>
    </row>
    <row r="25" spans="1:28" s="1" customFormat="1" ht="15.6" customHeight="1" x14ac:dyDescent="0.2">
      <c r="A25" s="74">
        <v>16</v>
      </c>
      <c r="B25" s="314" t="s">
        <v>26</v>
      </c>
      <c r="C25" s="315"/>
      <c r="D25" s="315"/>
      <c r="E25" s="315"/>
      <c r="F25" s="315"/>
      <c r="G25" s="315"/>
      <c r="H25" s="316"/>
      <c r="I25" s="296">
        <f>I24*'Student Information'!AD1006</f>
        <v>0</v>
      </c>
      <c r="J25" s="296"/>
      <c r="K25" s="120"/>
      <c r="L25" s="16"/>
      <c r="M25" s="16"/>
      <c r="N25" s="16"/>
      <c r="O25" s="16"/>
      <c r="P25" s="16"/>
      <c r="Q25" s="16"/>
      <c r="R25" s="16"/>
      <c r="S25" s="16"/>
      <c r="T25" s="16"/>
      <c r="U25" s="16"/>
      <c r="V25" s="16"/>
      <c r="W25" s="16"/>
      <c r="X25" s="16"/>
      <c r="Y25" s="16"/>
      <c r="Z25" s="16"/>
      <c r="AA25" s="16"/>
      <c r="AB25" s="11"/>
    </row>
    <row r="26" spans="1:28" s="1" customFormat="1" ht="25.5" customHeight="1" x14ac:dyDescent="0.2">
      <c r="A26" s="75"/>
      <c r="B26" s="346" t="s">
        <v>643</v>
      </c>
      <c r="C26" s="346"/>
      <c r="D26" s="346"/>
      <c r="E26" s="346"/>
      <c r="F26" s="346"/>
      <c r="G26" s="346"/>
      <c r="H26" s="346"/>
      <c r="I26" s="346"/>
      <c r="J26" s="346"/>
      <c r="K26" s="122"/>
      <c r="L26" s="16"/>
      <c r="M26" s="16"/>
      <c r="N26" s="16"/>
      <c r="O26" s="16"/>
      <c r="P26" s="16"/>
      <c r="Q26" s="16"/>
      <c r="R26" s="16"/>
      <c r="S26" s="16"/>
      <c r="T26" s="16"/>
      <c r="U26" s="16"/>
      <c r="V26" s="16"/>
      <c r="W26" s="16"/>
      <c r="X26" s="16"/>
      <c r="Y26" s="16"/>
      <c r="Z26" s="16"/>
      <c r="AA26" s="16"/>
      <c r="AB26" s="11"/>
    </row>
    <row r="27" spans="1:28" s="1" customFormat="1" ht="15.6" customHeight="1" x14ac:dyDescent="0.2">
      <c r="A27" s="73">
        <v>17</v>
      </c>
      <c r="B27" s="319" t="s">
        <v>27</v>
      </c>
      <c r="C27" s="320"/>
      <c r="D27" s="320"/>
      <c r="E27" s="320"/>
      <c r="F27" s="320"/>
      <c r="G27" s="320"/>
      <c r="H27" s="321"/>
      <c r="I27" s="297"/>
      <c r="J27" s="297"/>
      <c r="K27" s="130"/>
      <c r="L27" s="16"/>
      <c r="M27" s="16"/>
      <c r="N27" s="16"/>
      <c r="O27" s="16"/>
      <c r="P27" s="16"/>
      <c r="Q27" s="16"/>
      <c r="R27" s="16"/>
      <c r="S27" s="16"/>
      <c r="T27" s="16"/>
      <c r="U27" s="16"/>
      <c r="V27" s="16"/>
      <c r="W27" s="16"/>
      <c r="X27" s="16"/>
      <c r="Y27" s="16"/>
      <c r="Z27" s="16"/>
      <c r="AA27" s="16"/>
      <c r="AB27" s="11"/>
    </row>
    <row r="28" spans="1:28" s="1" customFormat="1" ht="15.6" customHeight="1" x14ac:dyDescent="0.2">
      <c r="A28" s="74">
        <v>18</v>
      </c>
      <c r="B28" s="319" t="s">
        <v>28</v>
      </c>
      <c r="C28" s="320"/>
      <c r="D28" s="320"/>
      <c r="E28" s="320"/>
      <c r="F28" s="320"/>
      <c r="G28" s="320"/>
      <c r="H28" s="321"/>
      <c r="I28" s="297"/>
      <c r="J28" s="297"/>
      <c r="K28" s="130"/>
      <c r="L28" s="16"/>
      <c r="M28" s="16"/>
      <c r="N28" s="16"/>
      <c r="O28" s="16"/>
      <c r="P28" s="16"/>
      <c r="Q28" s="16"/>
      <c r="R28" s="16"/>
      <c r="S28" s="16"/>
      <c r="T28" s="16"/>
      <c r="U28" s="16"/>
      <c r="V28" s="16"/>
      <c r="W28" s="16"/>
      <c r="X28" s="16"/>
      <c r="Y28" s="16"/>
      <c r="Z28" s="16"/>
      <c r="AA28" s="16"/>
      <c r="AB28" s="11"/>
    </row>
    <row r="29" spans="1:28" s="1" customFormat="1" ht="15.6" customHeight="1" x14ac:dyDescent="0.2">
      <c r="A29" s="74">
        <v>19</v>
      </c>
      <c r="B29" s="319" t="s">
        <v>29</v>
      </c>
      <c r="C29" s="320"/>
      <c r="D29" s="320"/>
      <c r="E29" s="320"/>
      <c r="F29" s="320"/>
      <c r="G29" s="320"/>
      <c r="H29" s="321"/>
      <c r="I29" s="297"/>
      <c r="J29" s="297"/>
      <c r="K29" s="130"/>
      <c r="L29" s="16"/>
      <c r="M29" s="16"/>
      <c r="N29" s="16"/>
      <c r="O29" s="16"/>
      <c r="P29" s="16"/>
      <c r="Q29" s="16"/>
      <c r="R29" s="16"/>
      <c r="S29" s="16"/>
      <c r="T29" s="16"/>
      <c r="U29" s="16"/>
      <c r="V29" s="16"/>
      <c r="W29" s="16"/>
      <c r="X29" s="16"/>
      <c r="Y29" s="16"/>
      <c r="Z29" s="16"/>
      <c r="AA29" s="16"/>
      <c r="AB29" s="11"/>
    </row>
    <row r="30" spans="1:28" s="1" customFormat="1" ht="15.6" customHeight="1" x14ac:dyDescent="0.2">
      <c r="A30" s="74">
        <v>20</v>
      </c>
      <c r="B30" s="319" t="s">
        <v>0</v>
      </c>
      <c r="C30" s="320"/>
      <c r="D30" s="320"/>
      <c r="E30" s="320"/>
      <c r="F30" s="320"/>
      <c r="G30" s="320"/>
      <c r="H30" s="321"/>
      <c r="I30" s="297"/>
      <c r="J30" s="297"/>
      <c r="K30" s="130"/>
      <c r="L30" s="16"/>
      <c r="M30" s="16"/>
      <c r="N30" s="16"/>
      <c r="O30" s="16"/>
      <c r="P30" s="16"/>
      <c r="Q30" s="16"/>
      <c r="R30" s="16"/>
      <c r="S30" s="16"/>
      <c r="T30" s="16"/>
      <c r="U30" s="16"/>
      <c r="V30" s="16"/>
      <c r="W30" s="16"/>
      <c r="X30" s="16"/>
      <c r="Y30" s="16"/>
      <c r="Z30" s="16"/>
      <c r="AA30" s="16"/>
      <c r="AB30" s="11"/>
    </row>
    <row r="31" spans="1:28" s="1" customFormat="1" ht="15.6" customHeight="1" x14ac:dyDescent="0.2">
      <c r="A31" s="73">
        <v>21</v>
      </c>
      <c r="B31" s="300" t="s">
        <v>63</v>
      </c>
      <c r="C31" s="301"/>
      <c r="D31" s="302"/>
      <c r="E31" s="310"/>
      <c r="F31" s="311"/>
      <c r="G31" s="311"/>
      <c r="H31" s="312"/>
      <c r="I31" s="297"/>
      <c r="J31" s="297"/>
      <c r="K31" s="130"/>
      <c r="L31" s="16"/>
      <c r="M31" s="16"/>
      <c r="N31" s="16"/>
      <c r="O31" s="16"/>
      <c r="P31" s="16"/>
      <c r="Q31" s="16"/>
      <c r="R31" s="16"/>
      <c r="S31" s="16"/>
      <c r="T31" s="16"/>
      <c r="U31" s="16"/>
      <c r="V31" s="16"/>
      <c r="W31" s="16"/>
      <c r="X31" s="16"/>
      <c r="Y31" s="16"/>
      <c r="Z31" s="16"/>
      <c r="AA31" s="16"/>
      <c r="AB31" s="11"/>
    </row>
    <row r="32" spans="1:28" s="1" customFormat="1" ht="24" customHeight="1" x14ac:dyDescent="0.2">
      <c r="A32" s="4"/>
      <c r="B32" s="329" t="s">
        <v>636</v>
      </c>
      <c r="C32" s="329"/>
      <c r="D32" s="329"/>
      <c r="E32" s="329"/>
      <c r="F32" s="329"/>
      <c r="G32" s="329"/>
      <c r="H32" s="329"/>
      <c r="I32" s="329"/>
      <c r="J32" s="329"/>
      <c r="K32" s="123"/>
      <c r="L32" s="16"/>
      <c r="M32" s="16"/>
      <c r="N32" s="16"/>
      <c r="O32" s="16"/>
      <c r="P32" s="16"/>
      <c r="Q32" s="16"/>
      <c r="R32" s="16"/>
      <c r="S32" s="16"/>
      <c r="T32" s="16"/>
      <c r="U32" s="16"/>
      <c r="V32" s="16"/>
      <c r="W32" s="16"/>
      <c r="X32" s="16"/>
      <c r="Y32" s="16"/>
      <c r="Z32" s="16"/>
      <c r="AA32" s="16"/>
      <c r="AB32" s="11"/>
    </row>
    <row r="33" spans="1:28" s="1" customFormat="1" ht="15.6" customHeight="1" x14ac:dyDescent="0.2">
      <c r="A33" s="74">
        <v>22</v>
      </c>
      <c r="B33" s="303" t="s">
        <v>20</v>
      </c>
      <c r="C33" s="304"/>
      <c r="D33" s="304"/>
      <c r="E33" s="304"/>
      <c r="F33" s="304"/>
      <c r="G33" s="304"/>
      <c r="H33" s="305"/>
      <c r="I33" s="299">
        <f>SUM(I25, I27:K31)</f>
        <v>0</v>
      </c>
      <c r="J33" s="299"/>
      <c r="K33" s="124"/>
      <c r="L33" s="16"/>
      <c r="M33" s="16"/>
      <c r="N33" s="16"/>
      <c r="O33" s="16"/>
      <c r="P33" s="16"/>
      <c r="Q33" s="16"/>
      <c r="R33" s="16"/>
      <c r="S33" s="16"/>
      <c r="T33" s="16"/>
      <c r="U33" s="16"/>
      <c r="V33" s="16"/>
      <c r="W33" s="16"/>
      <c r="X33" s="16"/>
      <c r="Y33" s="16"/>
      <c r="Z33" s="16"/>
      <c r="AA33" s="16"/>
      <c r="AB33" s="11"/>
    </row>
    <row r="34" spans="1:28" s="1" customFormat="1" ht="27.95" customHeight="1" x14ac:dyDescent="0.2">
      <c r="A34" s="298" t="s">
        <v>658</v>
      </c>
      <c r="B34" s="298"/>
      <c r="C34" s="298"/>
      <c r="D34" s="298"/>
      <c r="E34" s="298"/>
      <c r="F34" s="298"/>
      <c r="G34" s="298"/>
      <c r="H34" s="298"/>
      <c r="I34" s="298"/>
      <c r="J34" s="298"/>
      <c r="K34" s="125"/>
      <c r="L34" s="16"/>
      <c r="M34" s="16"/>
      <c r="N34" s="16"/>
      <c r="O34" s="16"/>
      <c r="P34" s="16"/>
      <c r="Q34" s="16"/>
      <c r="R34" s="16"/>
      <c r="S34" s="16"/>
      <c r="T34" s="16"/>
      <c r="U34" s="16"/>
      <c r="V34" s="16"/>
      <c r="W34" s="16"/>
      <c r="X34" s="16"/>
      <c r="Y34" s="16"/>
      <c r="Z34" s="16"/>
      <c r="AA34" s="16"/>
      <c r="AB34" s="11"/>
    </row>
    <row r="35" spans="1:28" s="203" customFormat="1" ht="15.6" customHeight="1" x14ac:dyDescent="0.2">
      <c r="A35" s="229" t="s">
        <v>739</v>
      </c>
      <c r="B35" s="230"/>
      <c r="C35" s="230"/>
      <c r="D35" s="230"/>
      <c r="E35" s="230"/>
      <c r="F35" s="230"/>
      <c r="G35" s="230"/>
      <c r="H35" s="230"/>
      <c r="I35" s="230"/>
      <c r="J35" s="231"/>
      <c r="K35" s="125"/>
      <c r="L35" s="16"/>
      <c r="M35" s="16"/>
      <c r="N35" s="16"/>
      <c r="O35" s="16"/>
      <c r="P35" s="16"/>
      <c r="Q35" s="16"/>
      <c r="R35" s="16"/>
      <c r="S35" s="16"/>
      <c r="T35" s="16"/>
      <c r="U35" s="16"/>
      <c r="V35" s="16"/>
      <c r="W35" s="16"/>
      <c r="X35" s="16"/>
      <c r="Y35" s="16"/>
      <c r="Z35" s="16"/>
      <c r="AA35" s="16"/>
      <c r="AB35" s="11"/>
    </row>
    <row r="36" spans="1:28" s="1" customFormat="1" ht="15.6" customHeight="1" x14ac:dyDescent="0.2">
      <c r="A36" s="352" t="s">
        <v>22</v>
      </c>
      <c r="B36" s="352"/>
      <c r="C36" s="352"/>
      <c r="D36" s="352"/>
      <c r="E36" s="352"/>
      <c r="F36" s="352"/>
      <c r="G36" s="352"/>
      <c r="H36" s="352"/>
      <c r="I36" s="352"/>
      <c r="J36" s="352"/>
      <c r="K36" s="110"/>
      <c r="L36" s="16"/>
      <c r="M36" s="16"/>
      <c r="N36" s="16"/>
      <c r="O36" s="16"/>
      <c r="P36" s="16"/>
      <c r="Q36" s="16"/>
      <c r="R36" s="16"/>
      <c r="S36" s="16"/>
      <c r="T36" s="16"/>
      <c r="U36" s="16"/>
      <c r="V36" s="16"/>
      <c r="W36" s="16"/>
      <c r="X36" s="16"/>
      <c r="Y36" s="16"/>
      <c r="Z36" s="16"/>
      <c r="AA36" s="16"/>
      <c r="AB36" s="11"/>
    </row>
    <row r="37" spans="1:28" s="1" customFormat="1" ht="15.6" customHeight="1" x14ac:dyDescent="0.2">
      <c r="A37" s="73">
        <v>23</v>
      </c>
      <c r="B37" s="349" t="s">
        <v>622</v>
      </c>
      <c r="C37" s="350"/>
      <c r="D37" s="350"/>
      <c r="E37" s="350"/>
      <c r="F37" s="350"/>
      <c r="G37" s="350"/>
      <c r="H37" s="351"/>
      <c r="I37" s="309"/>
      <c r="J37" s="309"/>
      <c r="K37" s="120"/>
      <c r="L37" s="16"/>
      <c r="M37" s="16"/>
      <c r="N37" s="16"/>
      <c r="O37" s="16"/>
      <c r="P37" s="16"/>
      <c r="Q37" s="16"/>
      <c r="R37" s="16"/>
      <c r="S37" s="16"/>
      <c r="T37" s="16"/>
      <c r="U37" s="16"/>
      <c r="V37" s="16"/>
      <c r="W37" s="16"/>
      <c r="X37" s="16"/>
      <c r="Y37" s="16"/>
      <c r="Z37" s="16"/>
      <c r="AA37" s="16"/>
      <c r="AB37" s="11"/>
    </row>
    <row r="38" spans="1:28" s="1" customFormat="1" ht="15.6" customHeight="1" x14ac:dyDescent="0.2">
      <c r="A38" s="74">
        <v>24</v>
      </c>
      <c r="B38" s="314" t="s">
        <v>30</v>
      </c>
      <c r="C38" s="315"/>
      <c r="D38" s="315"/>
      <c r="E38" s="315"/>
      <c r="F38" s="315"/>
      <c r="G38" s="315"/>
      <c r="H38" s="316"/>
      <c r="I38" s="309"/>
      <c r="J38" s="309"/>
      <c r="K38" s="120"/>
      <c r="L38" s="16"/>
      <c r="M38" s="16"/>
      <c r="N38" s="16"/>
      <c r="O38" s="16"/>
      <c r="P38" s="16"/>
      <c r="Q38" s="16"/>
      <c r="R38" s="16"/>
      <c r="S38" s="16"/>
      <c r="T38" s="16"/>
      <c r="U38" s="16"/>
      <c r="V38" s="16"/>
      <c r="W38" s="16"/>
      <c r="X38" s="16"/>
      <c r="Y38" s="16"/>
      <c r="Z38" s="16"/>
      <c r="AA38" s="16"/>
      <c r="AB38" s="11"/>
    </row>
    <row r="39" spans="1:28" s="1" customFormat="1" ht="15.6" customHeight="1" x14ac:dyDescent="0.2">
      <c r="A39" s="74">
        <v>25</v>
      </c>
      <c r="B39" s="314" t="s">
        <v>28</v>
      </c>
      <c r="C39" s="315"/>
      <c r="D39" s="315"/>
      <c r="E39" s="315"/>
      <c r="F39" s="315"/>
      <c r="G39" s="315"/>
      <c r="H39" s="316"/>
      <c r="I39" s="309"/>
      <c r="J39" s="309"/>
      <c r="K39" s="120"/>
      <c r="L39" s="16"/>
      <c r="M39" s="16"/>
      <c r="N39" s="16"/>
      <c r="O39" s="16"/>
      <c r="P39" s="16"/>
      <c r="Q39" s="16"/>
      <c r="R39" s="16"/>
      <c r="S39" s="16"/>
      <c r="T39" s="16"/>
      <c r="U39" s="16"/>
      <c r="V39" s="16"/>
      <c r="W39" s="16"/>
      <c r="X39" s="16"/>
      <c r="Y39" s="16"/>
      <c r="Z39" s="16"/>
      <c r="AA39" s="16"/>
      <c r="AB39" s="11"/>
    </row>
    <row r="40" spans="1:28" s="1" customFormat="1" ht="15.6" customHeight="1" x14ac:dyDescent="0.2">
      <c r="A40" s="74">
        <v>26</v>
      </c>
      <c r="B40" s="314" t="s">
        <v>29</v>
      </c>
      <c r="C40" s="315"/>
      <c r="D40" s="315"/>
      <c r="E40" s="315"/>
      <c r="F40" s="315"/>
      <c r="G40" s="315"/>
      <c r="H40" s="316"/>
      <c r="I40" s="309"/>
      <c r="J40" s="309"/>
      <c r="K40" s="120"/>
      <c r="L40" s="16"/>
      <c r="M40" s="16"/>
      <c r="N40" s="16"/>
      <c r="O40" s="16"/>
      <c r="P40" s="16"/>
      <c r="Q40" s="16"/>
      <c r="R40" s="16"/>
      <c r="S40" s="16"/>
      <c r="T40" s="16"/>
      <c r="U40" s="16"/>
      <c r="V40" s="16"/>
      <c r="W40" s="16"/>
      <c r="X40" s="16"/>
      <c r="Y40" s="16"/>
      <c r="Z40" s="16"/>
      <c r="AA40" s="16"/>
      <c r="AB40" s="11"/>
    </row>
    <row r="41" spans="1:28" s="1" customFormat="1" ht="15.6" customHeight="1" x14ac:dyDescent="0.2">
      <c r="A41" s="74">
        <v>27</v>
      </c>
      <c r="B41" s="314" t="s">
        <v>31</v>
      </c>
      <c r="C41" s="315"/>
      <c r="D41" s="315"/>
      <c r="E41" s="315"/>
      <c r="F41" s="315"/>
      <c r="G41" s="315"/>
      <c r="H41" s="316"/>
      <c r="I41" s="309"/>
      <c r="J41" s="309"/>
      <c r="K41" s="120"/>
      <c r="L41" s="16"/>
      <c r="M41" s="16"/>
      <c r="N41" s="16"/>
      <c r="O41" s="16"/>
      <c r="P41" s="16"/>
      <c r="Q41" s="16"/>
      <c r="R41" s="16"/>
      <c r="S41" s="16"/>
      <c r="T41" s="16"/>
      <c r="U41" s="16"/>
      <c r="V41" s="16"/>
      <c r="W41" s="16"/>
      <c r="X41" s="16"/>
      <c r="Y41" s="16"/>
      <c r="Z41" s="16"/>
      <c r="AA41" s="16"/>
      <c r="AB41" s="11"/>
    </row>
    <row r="42" spans="1:28" s="1" customFormat="1" ht="15.6" customHeight="1" x14ac:dyDescent="0.2">
      <c r="A42" s="74">
        <v>28</v>
      </c>
      <c r="B42" s="349" t="s">
        <v>62</v>
      </c>
      <c r="C42" s="350"/>
      <c r="D42" s="351"/>
      <c r="E42" s="310"/>
      <c r="F42" s="311"/>
      <c r="G42" s="311"/>
      <c r="H42" s="312"/>
      <c r="I42" s="309"/>
      <c r="J42" s="309"/>
      <c r="K42" s="120"/>
      <c r="L42" s="16"/>
      <c r="M42" s="16"/>
      <c r="N42" s="16"/>
      <c r="O42" s="16"/>
      <c r="P42" s="16"/>
      <c r="Q42" s="16"/>
      <c r="R42" s="16"/>
      <c r="S42" s="16"/>
      <c r="T42" s="16"/>
      <c r="U42" s="16"/>
      <c r="V42" s="16"/>
      <c r="W42" s="16"/>
      <c r="X42" s="16"/>
      <c r="Y42" s="16"/>
      <c r="Z42" s="16"/>
      <c r="AA42" s="16"/>
      <c r="AB42" s="11"/>
    </row>
    <row r="43" spans="1:28" s="1" customFormat="1" ht="35.25" customHeight="1" x14ac:dyDescent="0.2">
      <c r="A43" s="76"/>
      <c r="B43" s="329" t="s">
        <v>637</v>
      </c>
      <c r="C43" s="329"/>
      <c r="D43" s="329"/>
      <c r="E43" s="329"/>
      <c r="F43" s="329"/>
      <c r="G43" s="329"/>
      <c r="H43" s="329"/>
      <c r="I43" s="329"/>
      <c r="J43" s="329"/>
      <c r="K43" s="123"/>
      <c r="L43" s="16"/>
      <c r="M43" s="16"/>
      <c r="N43" s="16"/>
      <c r="O43" s="16"/>
      <c r="P43" s="16"/>
      <c r="Q43" s="16"/>
      <c r="R43" s="16"/>
      <c r="S43" s="16"/>
      <c r="T43" s="16"/>
      <c r="U43" s="16"/>
      <c r="V43" s="16"/>
      <c r="W43" s="16"/>
      <c r="X43" s="16"/>
      <c r="Y43" s="16"/>
      <c r="Z43" s="16"/>
      <c r="AA43" s="16"/>
      <c r="AB43" s="11"/>
    </row>
    <row r="44" spans="1:28" s="1" customFormat="1" ht="15.6" customHeight="1" x14ac:dyDescent="0.2">
      <c r="A44" s="74">
        <v>29</v>
      </c>
      <c r="B44" s="303" t="s">
        <v>20</v>
      </c>
      <c r="C44" s="304"/>
      <c r="D44" s="304"/>
      <c r="E44" s="304"/>
      <c r="F44" s="304"/>
      <c r="G44" s="304"/>
      <c r="H44" s="305"/>
      <c r="I44" s="313">
        <f>SUM(I37:K42)</f>
        <v>0</v>
      </c>
      <c r="J44" s="313"/>
      <c r="K44" s="126"/>
      <c r="L44" s="16"/>
      <c r="M44" s="16"/>
      <c r="N44" s="16"/>
      <c r="O44" s="16"/>
      <c r="P44" s="16"/>
      <c r="Q44" s="16"/>
      <c r="R44" s="16"/>
      <c r="S44" s="16"/>
      <c r="T44" s="16"/>
      <c r="U44" s="16"/>
      <c r="V44" s="16"/>
      <c r="W44" s="16"/>
      <c r="X44" s="16"/>
      <c r="Y44" s="16"/>
      <c r="Z44" s="16"/>
      <c r="AA44" s="16"/>
      <c r="AB44" s="11"/>
    </row>
    <row r="45" spans="1:28" s="1" customFormat="1" ht="27" customHeight="1" x14ac:dyDescent="0.2">
      <c r="A45" s="298" t="s">
        <v>659</v>
      </c>
      <c r="B45" s="298"/>
      <c r="C45" s="298"/>
      <c r="D45" s="298"/>
      <c r="E45" s="298"/>
      <c r="F45" s="298"/>
      <c r="G45" s="298"/>
      <c r="H45" s="298"/>
      <c r="I45" s="298"/>
      <c r="J45" s="298"/>
      <c r="K45" s="125"/>
      <c r="L45" s="16"/>
      <c r="M45" s="16"/>
      <c r="N45" s="16"/>
      <c r="O45" s="16"/>
      <c r="P45" s="16"/>
      <c r="Q45" s="16"/>
      <c r="R45" s="16"/>
      <c r="S45" s="16"/>
      <c r="T45" s="16"/>
      <c r="U45" s="16"/>
      <c r="V45" s="16"/>
      <c r="W45" s="16"/>
      <c r="X45" s="16"/>
      <c r="Y45" s="16"/>
      <c r="Z45" s="16"/>
      <c r="AA45" s="16"/>
      <c r="AB45" s="11"/>
    </row>
    <row r="46" spans="1:28" s="203" customFormat="1" ht="27" customHeight="1" x14ac:dyDescent="0.2">
      <c r="A46" s="229" t="s">
        <v>740</v>
      </c>
      <c r="B46" s="230"/>
      <c r="C46" s="230"/>
      <c r="D46" s="230"/>
      <c r="E46" s="230"/>
      <c r="F46" s="230"/>
      <c r="G46" s="230"/>
      <c r="H46" s="230"/>
      <c r="I46" s="230"/>
      <c r="J46" s="231"/>
      <c r="K46" s="125"/>
      <c r="L46" s="16"/>
      <c r="M46" s="16"/>
      <c r="N46" s="16"/>
      <c r="O46" s="16"/>
      <c r="P46" s="16"/>
      <c r="Q46" s="16"/>
      <c r="R46" s="16"/>
      <c r="S46" s="16"/>
      <c r="T46" s="16"/>
      <c r="U46" s="16"/>
      <c r="V46" s="16"/>
      <c r="W46" s="16"/>
      <c r="X46" s="16"/>
      <c r="Y46" s="16"/>
      <c r="Z46" s="16"/>
      <c r="AA46" s="16"/>
      <c r="AB46" s="11"/>
    </row>
    <row r="47" spans="1:28" s="1" customFormat="1" ht="15.6" customHeight="1" x14ac:dyDescent="0.2">
      <c r="A47" s="334" t="s">
        <v>695</v>
      </c>
      <c r="B47" s="335"/>
      <c r="C47" s="335"/>
      <c r="D47" s="335"/>
      <c r="E47" s="343"/>
      <c r="F47" s="344"/>
      <c r="G47" s="344"/>
      <c r="H47" s="344"/>
      <c r="I47" s="344"/>
      <c r="J47" s="345"/>
      <c r="K47" s="8"/>
      <c r="L47" s="16"/>
      <c r="M47" s="16"/>
      <c r="N47" s="16"/>
      <c r="O47" s="16"/>
      <c r="P47" s="16"/>
      <c r="Q47" s="16"/>
      <c r="R47" s="16"/>
      <c r="S47" s="16"/>
      <c r="T47" s="16"/>
      <c r="U47" s="16"/>
      <c r="V47" s="16"/>
      <c r="W47" s="16"/>
      <c r="X47" s="16"/>
      <c r="Y47" s="16"/>
      <c r="Z47" s="16"/>
      <c r="AA47" s="16"/>
      <c r="AB47" s="11"/>
    </row>
    <row r="48" spans="1:28" s="1" customFormat="1" ht="15.6" customHeight="1" x14ac:dyDescent="0.2">
      <c r="A48" s="317" t="s">
        <v>23</v>
      </c>
      <c r="B48" s="317"/>
      <c r="C48" s="317"/>
      <c r="D48" s="317"/>
      <c r="E48" s="317"/>
      <c r="F48" s="317"/>
      <c r="G48" s="317"/>
      <c r="H48" s="317"/>
      <c r="I48" s="317"/>
      <c r="J48" s="317"/>
      <c r="K48" s="120"/>
      <c r="L48" s="16"/>
      <c r="M48" s="16"/>
      <c r="N48" s="16"/>
      <c r="O48" s="16"/>
      <c r="P48" s="16"/>
      <c r="Q48" s="16"/>
      <c r="R48" s="16"/>
      <c r="S48" s="16"/>
      <c r="T48" s="16"/>
      <c r="U48" s="16"/>
      <c r="V48" s="16"/>
      <c r="W48" s="16"/>
      <c r="X48" s="16"/>
      <c r="Y48" s="16"/>
      <c r="Z48" s="16"/>
      <c r="AA48" s="16"/>
      <c r="AB48" s="11"/>
    </row>
    <row r="49" spans="1:28" s="1" customFormat="1" ht="15.6" customHeight="1" x14ac:dyDescent="0.2">
      <c r="A49" s="73">
        <v>30</v>
      </c>
      <c r="B49" s="314" t="s">
        <v>32</v>
      </c>
      <c r="C49" s="315"/>
      <c r="D49" s="315"/>
      <c r="E49" s="315"/>
      <c r="F49" s="315"/>
      <c r="G49" s="315"/>
      <c r="H49" s="316"/>
      <c r="I49" s="309"/>
      <c r="J49" s="309"/>
      <c r="K49" s="120"/>
      <c r="L49" s="16"/>
      <c r="M49" s="16"/>
      <c r="N49" s="16"/>
      <c r="O49" s="16"/>
      <c r="P49" s="16"/>
      <c r="Q49" s="16"/>
      <c r="R49" s="16"/>
      <c r="S49" s="16"/>
      <c r="T49" s="16"/>
      <c r="U49" s="16"/>
      <c r="V49" s="16"/>
      <c r="W49" s="16"/>
      <c r="X49" s="16"/>
      <c r="Y49" s="16"/>
      <c r="Z49" s="16"/>
      <c r="AA49" s="16"/>
      <c r="AB49" s="11"/>
    </row>
    <row r="50" spans="1:28" s="1" customFormat="1" ht="15.6" customHeight="1" x14ac:dyDescent="0.2">
      <c r="A50" s="74">
        <v>31</v>
      </c>
      <c r="B50" s="314" t="s">
        <v>33</v>
      </c>
      <c r="C50" s="315"/>
      <c r="D50" s="315"/>
      <c r="E50" s="315"/>
      <c r="F50" s="315"/>
      <c r="G50" s="315"/>
      <c r="H50" s="316"/>
      <c r="I50" s="309"/>
      <c r="J50" s="309"/>
      <c r="K50" s="120"/>
      <c r="L50" s="16"/>
      <c r="M50" s="16"/>
      <c r="N50" s="16"/>
      <c r="O50" s="16"/>
      <c r="P50" s="16"/>
      <c r="Q50" s="16"/>
      <c r="R50" s="16"/>
      <c r="S50" s="16"/>
      <c r="T50" s="16"/>
      <c r="U50" s="16"/>
      <c r="V50" s="16"/>
      <c r="W50" s="16"/>
      <c r="X50" s="16"/>
      <c r="Y50" s="16"/>
      <c r="Z50" s="16"/>
      <c r="AA50" s="16"/>
      <c r="AB50" s="11"/>
    </row>
    <row r="51" spans="1:28" s="1" customFormat="1" ht="15.6" customHeight="1" x14ac:dyDescent="0.2">
      <c r="A51" s="74">
        <v>32</v>
      </c>
      <c r="B51" s="314" t="s">
        <v>34</v>
      </c>
      <c r="C51" s="315"/>
      <c r="D51" s="315"/>
      <c r="E51" s="315"/>
      <c r="F51" s="315"/>
      <c r="G51" s="315"/>
      <c r="H51" s="316"/>
      <c r="I51" s="309"/>
      <c r="J51" s="309"/>
      <c r="K51" s="120"/>
      <c r="L51" s="16"/>
      <c r="M51" s="16"/>
      <c r="N51" s="16"/>
      <c r="O51" s="16"/>
      <c r="P51" s="16"/>
      <c r="Q51" s="16"/>
      <c r="R51" s="16"/>
      <c r="S51" s="16"/>
      <c r="T51" s="16"/>
      <c r="U51" s="16"/>
      <c r="V51" s="16"/>
      <c r="W51" s="16"/>
      <c r="X51" s="16"/>
      <c r="Y51" s="16"/>
      <c r="Z51" s="16"/>
      <c r="AA51" s="16"/>
      <c r="AB51" s="11"/>
    </row>
    <row r="52" spans="1:28" s="1" customFormat="1" ht="15.6" customHeight="1" x14ac:dyDescent="0.2">
      <c r="A52" s="74">
        <v>33</v>
      </c>
      <c r="B52" s="314" t="s">
        <v>35</v>
      </c>
      <c r="C52" s="315"/>
      <c r="D52" s="315"/>
      <c r="E52" s="315"/>
      <c r="F52" s="315"/>
      <c r="G52" s="315"/>
      <c r="H52" s="316"/>
      <c r="I52" s="309"/>
      <c r="J52" s="309"/>
      <c r="K52" s="120"/>
      <c r="L52" s="16"/>
      <c r="M52" s="16"/>
      <c r="N52" s="16"/>
      <c r="O52" s="16"/>
      <c r="P52" s="16"/>
      <c r="Q52" s="16"/>
      <c r="R52" s="16"/>
      <c r="S52" s="16"/>
      <c r="T52" s="16"/>
      <c r="U52" s="16"/>
      <c r="V52" s="16"/>
      <c r="W52" s="16"/>
      <c r="X52" s="16"/>
      <c r="Y52" s="16"/>
      <c r="Z52" s="16"/>
      <c r="AA52" s="16"/>
      <c r="AB52" s="11"/>
    </row>
    <row r="53" spans="1:28" s="1" customFormat="1" ht="15.6" customHeight="1" x14ac:dyDescent="0.2">
      <c r="A53" s="74">
        <v>34</v>
      </c>
      <c r="B53" s="314" t="s">
        <v>36</v>
      </c>
      <c r="C53" s="315"/>
      <c r="D53" s="315"/>
      <c r="E53" s="315"/>
      <c r="F53" s="315"/>
      <c r="G53" s="315"/>
      <c r="H53" s="316"/>
      <c r="I53" s="309"/>
      <c r="J53" s="309"/>
      <c r="K53" s="120"/>
      <c r="L53" s="16"/>
      <c r="M53" s="16"/>
      <c r="N53" s="16"/>
      <c r="O53" s="16"/>
      <c r="P53" s="16"/>
      <c r="Q53" s="16"/>
      <c r="R53" s="16"/>
      <c r="S53" s="16"/>
      <c r="T53" s="16"/>
      <c r="U53" s="16"/>
      <c r="V53" s="16"/>
      <c r="W53" s="16"/>
      <c r="X53" s="16"/>
      <c r="Y53" s="16"/>
      <c r="Z53" s="16"/>
      <c r="AA53" s="16"/>
      <c r="AB53" s="11"/>
    </row>
    <row r="54" spans="1:28" s="1" customFormat="1" ht="15.6" customHeight="1" x14ac:dyDescent="0.2">
      <c r="A54" s="74">
        <v>35</v>
      </c>
      <c r="B54" s="300" t="s">
        <v>65</v>
      </c>
      <c r="C54" s="301"/>
      <c r="D54" s="302"/>
      <c r="E54" s="310"/>
      <c r="F54" s="311"/>
      <c r="G54" s="311"/>
      <c r="H54" s="312"/>
      <c r="I54" s="309"/>
      <c r="J54" s="309"/>
      <c r="K54" s="127"/>
      <c r="L54" s="16"/>
      <c r="M54" s="16"/>
      <c r="N54" s="16"/>
      <c r="O54" s="16"/>
      <c r="P54" s="16"/>
      <c r="Q54" s="16"/>
      <c r="R54" s="16"/>
      <c r="S54" s="16"/>
      <c r="T54" s="16"/>
      <c r="U54" s="16"/>
      <c r="V54" s="16"/>
      <c r="W54" s="16"/>
      <c r="X54" s="16"/>
      <c r="Y54" s="16"/>
      <c r="Z54" s="16"/>
      <c r="AA54" s="16"/>
      <c r="AB54" s="11"/>
    </row>
    <row r="55" spans="1:28" s="1" customFormat="1" ht="15.6" customHeight="1" x14ac:dyDescent="0.2">
      <c r="A55" s="75"/>
      <c r="B55" s="330" t="s">
        <v>638</v>
      </c>
      <c r="C55" s="330"/>
      <c r="D55" s="330"/>
      <c r="E55" s="330"/>
      <c r="F55" s="330"/>
      <c r="G55" s="330"/>
      <c r="H55" s="330"/>
      <c r="I55" s="330"/>
      <c r="J55" s="330"/>
      <c r="K55" s="120"/>
      <c r="L55" s="16"/>
      <c r="M55" s="16"/>
      <c r="N55" s="16"/>
      <c r="O55" s="16"/>
      <c r="P55" s="16"/>
      <c r="Q55" s="16"/>
      <c r="R55" s="16"/>
      <c r="S55" s="16"/>
      <c r="T55" s="16"/>
      <c r="U55" s="16"/>
      <c r="V55" s="16"/>
      <c r="W55" s="16"/>
      <c r="X55" s="16"/>
      <c r="Y55" s="16"/>
      <c r="Z55" s="16"/>
      <c r="AA55" s="16"/>
      <c r="AB55" s="11"/>
    </row>
    <row r="56" spans="1:28" s="1" customFormat="1" ht="15.6" customHeight="1" x14ac:dyDescent="0.2">
      <c r="A56" s="73">
        <v>36</v>
      </c>
      <c r="B56" s="303" t="s">
        <v>20</v>
      </c>
      <c r="C56" s="304"/>
      <c r="D56" s="304"/>
      <c r="E56" s="304"/>
      <c r="F56" s="304"/>
      <c r="G56" s="304"/>
      <c r="H56" s="305"/>
      <c r="I56" s="296">
        <f>SUM(I48:K54)</f>
        <v>0</v>
      </c>
      <c r="J56" s="296"/>
      <c r="K56" s="113"/>
      <c r="L56" s="16"/>
      <c r="M56" s="16"/>
      <c r="N56" s="16"/>
      <c r="O56" s="16"/>
      <c r="P56" s="16"/>
      <c r="Q56" s="16"/>
      <c r="R56" s="16"/>
      <c r="S56" s="16"/>
      <c r="T56" s="16"/>
      <c r="U56" s="16"/>
      <c r="V56" s="16"/>
      <c r="W56" s="16"/>
      <c r="X56" s="16"/>
      <c r="Y56" s="16"/>
      <c r="Z56" s="16"/>
      <c r="AA56" s="16"/>
      <c r="AB56" s="11"/>
    </row>
    <row r="57" spans="1:28" s="1" customFormat="1" ht="15.6" customHeight="1" x14ac:dyDescent="0.2">
      <c r="A57" s="244" t="s">
        <v>59</v>
      </c>
      <c r="B57" s="244"/>
      <c r="C57" s="244"/>
      <c r="D57" s="244"/>
      <c r="E57" s="244"/>
      <c r="F57" s="244"/>
      <c r="G57" s="244"/>
      <c r="H57" s="244"/>
      <c r="I57" s="244"/>
      <c r="J57" s="244"/>
      <c r="K57" s="120"/>
      <c r="L57" s="16"/>
      <c r="M57" s="16"/>
      <c r="N57" s="16"/>
      <c r="O57" s="16"/>
      <c r="P57" s="16"/>
      <c r="Q57" s="16"/>
      <c r="R57" s="16"/>
      <c r="S57" s="16"/>
      <c r="T57" s="16"/>
      <c r="U57" s="16"/>
      <c r="V57" s="16"/>
      <c r="W57" s="16"/>
      <c r="X57" s="16"/>
      <c r="Y57" s="16"/>
      <c r="Z57" s="16"/>
      <c r="AA57" s="16"/>
      <c r="AB57" s="11"/>
    </row>
    <row r="58" spans="1:28" s="1" customFormat="1" ht="15.6" customHeight="1" x14ac:dyDescent="0.2">
      <c r="A58" s="73">
        <v>37</v>
      </c>
      <c r="B58" s="306" t="s">
        <v>68</v>
      </c>
      <c r="C58" s="307"/>
      <c r="D58" s="307"/>
      <c r="E58" s="307"/>
      <c r="F58" s="307"/>
      <c r="G58" s="307"/>
      <c r="H58" s="308"/>
      <c r="I58" s="296">
        <f>I4</f>
        <v>0</v>
      </c>
      <c r="J58" s="296"/>
      <c r="K58" s="120"/>
      <c r="L58" s="16"/>
      <c r="M58" s="16"/>
      <c r="N58" s="16"/>
      <c r="O58" s="16"/>
      <c r="P58" s="16"/>
      <c r="Q58" s="16"/>
      <c r="R58" s="16"/>
      <c r="S58" s="16"/>
      <c r="T58" s="16"/>
      <c r="U58" s="16"/>
      <c r="V58" s="16"/>
      <c r="W58" s="16"/>
      <c r="X58" s="16"/>
      <c r="Y58" s="16"/>
      <c r="Z58" s="16"/>
      <c r="AA58" s="16"/>
      <c r="AB58" s="11"/>
    </row>
    <row r="59" spans="1:28" s="1" customFormat="1" ht="15.6" customHeight="1" x14ac:dyDescent="0.2">
      <c r="A59" s="74">
        <v>38</v>
      </c>
      <c r="B59" s="314" t="s">
        <v>9</v>
      </c>
      <c r="C59" s="315"/>
      <c r="D59" s="315"/>
      <c r="E59" s="315"/>
      <c r="F59" s="315"/>
      <c r="G59" s="315"/>
      <c r="H59" s="316"/>
      <c r="I59" s="296">
        <f>I6</f>
        <v>0</v>
      </c>
      <c r="J59" s="296"/>
      <c r="K59" s="120"/>
      <c r="L59" s="16"/>
      <c r="M59" s="16"/>
      <c r="N59" s="16"/>
      <c r="O59" s="16"/>
      <c r="P59" s="16"/>
      <c r="Q59" s="16"/>
      <c r="R59" s="16"/>
      <c r="S59" s="16"/>
      <c r="T59" s="16"/>
      <c r="U59" s="16"/>
      <c r="V59" s="16"/>
      <c r="W59" s="16"/>
      <c r="X59" s="16"/>
      <c r="Y59" s="16"/>
      <c r="Z59" s="16"/>
      <c r="AA59" s="16"/>
      <c r="AB59" s="11"/>
    </row>
    <row r="60" spans="1:28" s="1" customFormat="1" ht="15.6" customHeight="1" x14ac:dyDescent="0.2">
      <c r="A60" s="74">
        <v>39</v>
      </c>
      <c r="B60" s="314" t="s">
        <v>12</v>
      </c>
      <c r="C60" s="315"/>
      <c r="D60" s="315"/>
      <c r="E60" s="315"/>
      <c r="F60" s="315"/>
      <c r="G60" s="315"/>
      <c r="H60" s="316"/>
      <c r="I60" s="296">
        <f>I11</f>
        <v>0</v>
      </c>
      <c r="J60" s="296"/>
      <c r="K60" s="120"/>
      <c r="L60" s="16"/>
      <c r="M60" s="16"/>
      <c r="N60" s="16"/>
      <c r="O60" s="16"/>
      <c r="P60" s="16"/>
      <c r="Q60" s="16"/>
      <c r="R60" s="16"/>
      <c r="S60" s="16"/>
      <c r="T60" s="16"/>
      <c r="U60" s="16"/>
      <c r="V60" s="16"/>
      <c r="W60" s="16"/>
      <c r="X60" s="16"/>
      <c r="Y60" s="16"/>
      <c r="Z60" s="16"/>
      <c r="AA60" s="16"/>
      <c r="AB60" s="11"/>
    </row>
    <row r="61" spans="1:28" s="1" customFormat="1" ht="15.6" customHeight="1" x14ac:dyDescent="0.2">
      <c r="A61" s="74">
        <v>40</v>
      </c>
      <c r="B61" s="319" t="s">
        <v>13</v>
      </c>
      <c r="C61" s="320"/>
      <c r="D61" s="320"/>
      <c r="E61" s="320"/>
      <c r="F61" s="320"/>
      <c r="G61" s="320"/>
      <c r="H61" s="321"/>
      <c r="I61" s="296">
        <f>I17</f>
        <v>0</v>
      </c>
      <c r="J61" s="296"/>
      <c r="K61" s="120"/>
      <c r="L61" s="16"/>
      <c r="M61" s="16"/>
      <c r="N61" s="16"/>
      <c r="O61" s="16"/>
      <c r="P61" s="16"/>
      <c r="Q61" s="16"/>
      <c r="R61" s="16"/>
      <c r="S61" s="16"/>
      <c r="T61" s="16"/>
      <c r="U61" s="16"/>
      <c r="V61" s="16"/>
      <c r="W61" s="16"/>
      <c r="X61" s="16"/>
      <c r="Y61" s="16"/>
      <c r="Z61" s="16"/>
      <c r="AA61" s="16"/>
      <c r="AB61" s="11"/>
    </row>
    <row r="62" spans="1:28" s="1" customFormat="1" ht="17.25" customHeight="1" x14ac:dyDescent="0.2">
      <c r="A62" s="74">
        <v>41</v>
      </c>
      <c r="B62" s="319" t="s">
        <v>14</v>
      </c>
      <c r="C62" s="320"/>
      <c r="D62" s="320"/>
      <c r="E62" s="320"/>
      <c r="F62" s="320"/>
      <c r="G62" s="320"/>
      <c r="H62" s="321"/>
      <c r="I62" s="347">
        <f>I21</f>
        <v>0</v>
      </c>
      <c r="J62" s="348"/>
      <c r="K62" s="120"/>
      <c r="L62" s="16"/>
      <c r="M62" s="16"/>
      <c r="N62" s="16"/>
      <c r="O62" s="16"/>
      <c r="P62" s="16"/>
      <c r="Q62" s="16"/>
      <c r="R62" s="16"/>
      <c r="S62" s="16"/>
      <c r="T62" s="16"/>
      <c r="U62" s="16"/>
      <c r="V62" s="16"/>
      <c r="W62" s="16"/>
      <c r="X62" s="16"/>
      <c r="Y62" s="16"/>
      <c r="Z62" s="16"/>
      <c r="AA62" s="16"/>
      <c r="AB62" s="11"/>
    </row>
    <row r="63" spans="1:28" s="1" customFormat="1" ht="15.6" customHeight="1" x14ac:dyDescent="0.2">
      <c r="A63" s="74">
        <v>42</v>
      </c>
      <c r="B63" s="326" t="s">
        <v>11</v>
      </c>
      <c r="C63" s="327"/>
      <c r="D63" s="327"/>
      <c r="E63" s="327"/>
      <c r="F63" s="327"/>
      <c r="G63" s="327"/>
      <c r="H63" s="328"/>
      <c r="I63" s="296">
        <f>SUM(I57:K62)</f>
        <v>0</v>
      </c>
      <c r="J63" s="296"/>
      <c r="K63" s="128"/>
      <c r="L63" s="16"/>
      <c r="M63" s="16"/>
      <c r="N63" s="16"/>
      <c r="O63" s="16"/>
      <c r="P63" s="16"/>
      <c r="Q63" s="16"/>
      <c r="R63" s="16"/>
      <c r="S63" s="16"/>
      <c r="T63" s="16"/>
      <c r="U63" s="16"/>
      <c r="V63" s="16"/>
      <c r="W63" s="16"/>
      <c r="X63" s="16"/>
      <c r="Y63" s="16"/>
      <c r="Z63" s="16"/>
      <c r="AA63" s="16"/>
      <c r="AB63" s="11"/>
    </row>
    <row r="64" spans="1:28" s="1" customFormat="1" ht="15" customHeight="1" x14ac:dyDescent="0.2">
      <c r="A64" s="339" t="s">
        <v>73</v>
      </c>
      <c r="B64" s="339"/>
      <c r="C64" s="339"/>
      <c r="D64" s="339"/>
      <c r="E64" s="339"/>
      <c r="F64" s="339"/>
      <c r="G64" s="339"/>
      <c r="H64" s="339"/>
      <c r="I64" s="339"/>
      <c r="J64" s="339"/>
      <c r="K64" s="120"/>
      <c r="L64" s="16"/>
      <c r="M64" s="16"/>
      <c r="N64" s="16"/>
      <c r="O64" s="16"/>
      <c r="P64" s="16"/>
      <c r="Q64" s="16"/>
      <c r="R64" s="16"/>
      <c r="S64" s="16"/>
      <c r="T64" s="16"/>
      <c r="U64" s="16"/>
      <c r="V64" s="16"/>
      <c r="W64" s="16"/>
      <c r="X64" s="16"/>
      <c r="Y64" s="16"/>
      <c r="Z64" s="16"/>
      <c r="AA64" s="16"/>
      <c r="AB64" s="11"/>
    </row>
    <row r="65" spans="1:28" s="1" customFormat="1" ht="15.6" customHeight="1" x14ac:dyDescent="0.2">
      <c r="A65" s="75">
        <v>43</v>
      </c>
      <c r="B65" s="331" t="s">
        <v>37</v>
      </c>
      <c r="C65" s="332"/>
      <c r="D65" s="332"/>
      <c r="E65" s="332"/>
      <c r="F65" s="332"/>
      <c r="G65" s="332"/>
      <c r="H65" s="333"/>
      <c r="I65" s="296">
        <f>I33</f>
        <v>0</v>
      </c>
      <c r="J65" s="296"/>
      <c r="K65" s="120"/>
      <c r="L65" s="16"/>
      <c r="M65" s="16"/>
      <c r="N65" s="16"/>
      <c r="O65" s="16"/>
      <c r="P65" s="16"/>
      <c r="Q65" s="16"/>
      <c r="R65" s="16"/>
      <c r="S65" s="16"/>
      <c r="T65" s="16"/>
      <c r="U65" s="16"/>
      <c r="V65" s="16"/>
      <c r="W65" s="16"/>
      <c r="X65" s="16"/>
      <c r="Y65" s="16"/>
      <c r="Z65" s="16"/>
      <c r="AA65" s="16"/>
      <c r="AB65" s="11"/>
    </row>
    <row r="66" spans="1:28" s="1" customFormat="1" ht="15.6" customHeight="1" x14ac:dyDescent="0.2">
      <c r="A66" s="74">
        <v>44</v>
      </c>
      <c r="B66" s="319" t="s">
        <v>38</v>
      </c>
      <c r="C66" s="320"/>
      <c r="D66" s="320"/>
      <c r="E66" s="320"/>
      <c r="F66" s="320"/>
      <c r="G66" s="320"/>
      <c r="H66" s="321"/>
      <c r="I66" s="296">
        <f>I44</f>
        <v>0</v>
      </c>
      <c r="J66" s="296"/>
      <c r="K66" s="120"/>
      <c r="L66" s="16"/>
      <c r="M66" s="16"/>
      <c r="N66" s="16"/>
      <c r="O66" s="16"/>
      <c r="P66" s="16"/>
      <c r="Q66" s="16"/>
      <c r="R66" s="16"/>
      <c r="S66" s="16"/>
      <c r="T66" s="16"/>
      <c r="U66" s="16"/>
      <c r="V66" s="16"/>
      <c r="W66" s="16"/>
      <c r="X66" s="16"/>
      <c r="Y66" s="16"/>
      <c r="Z66" s="16"/>
      <c r="AA66" s="16"/>
      <c r="AB66" s="11"/>
    </row>
    <row r="67" spans="1:28" s="1" customFormat="1" ht="15.6" customHeight="1" x14ac:dyDescent="0.2">
      <c r="A67" s="74">
        <v>45</v>
      </c>
      <c r="B67" s="319" t="s">
        <v>39</v>
      </c>
      <c r="C67" s="320"/>
      <c r="D67" s="320"/>
      <c r="E67" s="320"/>
      <c r="F67" s="320"/>
      <c r="G67" s="320"/>
      <c r="H67" s="321"/>
      <c r="I67" s="296">
        <f>I56</f>
        <v>0</v>
      </c>
      <c r="J67" s="296"/>
      <c r="K67" s="120"/>
      <c r="L67" s="16"/>
      <c r="M67" s="16"/>
      <c r="N67" s="16"/>
      <c r="O67" s="16"/>
      <c r="P67" s="16"/>
      <c r="Q67" s="16"/>
      <c r="R67" s="16"/>
      <c r="S67" s="16"/>
      <c r="T67" s="16"/>
      <c r="U67" s="16"/>
      <c r="V67" s="16"/>
      <c r="W67" s="16"/>
      <c r="X67" s="16"/>
      <c r="Y67" s="16"/>
      <c r="Z67" s="16"/>
      <c r="AA67" s="16"/>
      <c r="AB67" s="11"/>
    </row>
    <row r="68" spans="1:28" s="1" customFormat="1" ht="15.6" customHeight="1" x14ac:dyDescent="0.2">
      <c r="A68" s="74">
        <v>46</v>
      </c>
      <c r="B68" s="334" t="s">
        <v>21</v>
      </c>
      <c r="C68" s="335"/>
      <c r="D68" s="335"/>
      <c r="E68" s="335"/>
      <c r="F68" s="335"/>
      <c r="G68" s="335"/>
      <c r="H68" s="336"/>
      <c r="I68" s="296">
        <f>SUM(I64:K67)</f>
        <v>0</v>
      </c>
      <c r="J68" s="296"/>
      <c r="K68" s="113"/>
      <c r="L68" s="16"/>
      <c r="M68" s="16"/>
      <c r="N68" s="16"/>
      <c r="O68" s="16"/>
      <c r="P68" s="16"/>
      <c r="Q68" s="16"/>
      <c r="R68" s="16"/>
      <c r="S68" s="16"/>
      <c r="T68" s="16"/>
      <c r="U68" s="16"/>
      <c r="V68" s="16"/>
      <c r="W68" s="16"/>
      <c r="X68" s="16"/>
      <c r="Y68" s="16"/>
      <c r="Z68" s="16"/>
      <c r="AA68" s="16"/>
      <c r="AB68" s="11"/>
    </row>
    <row r="69" spans="1:28" s="174" customFormat="1" ht="15.6" customHeight="1" x14ac:dyDescent="0.2">
      <c r="A69" s="244" t="s">
        <v>60</v>
      </c>
      <c r="B69" s="244"/>
      <c r="C69" s="244"/>
      <c r="D69" s="244"/>
      <c r="E69" s="244"/>
      <c r="F69" s="244"/>
      <c r="G69" s="244"/>
      <c r="H69" s="244"/>
      <c r="I69" s="244"/>
      <c r="J69" s="244"/>
      <c r="K69" s="113"/>
      <c r="L69" s="16"/>
      <c r="M69" s="16"/>
      <c r="N69" s="16"/>
      <c r="O69" s="16"/>
      <c r="P69" s="16"/>
      <c r="Q69" s="16"/>
      <c r="R69" s="16"/>
      <c r="S69" s="16"/>
      <c r="T69" s="16"/>
      <c r="U69" s="16"/>
      <c r="V69" s="16"/>
      <c r="W69" s="16"/>
      <c r="X69" s="16"/>
      <c r="Y69" s="16"/>
      <c r="Z69" s="16"/>
      <c r="AA69" s="16"/>
      <c r="AB69" s="11"/>
    </row>
    <row r="70" spans="1:28" s="174" customFormat="1" ht="15.6" customHeight="1" x14ac:dyDescent="0.2">
      <c r="A70" s="74">
        <v>47</v>
      </c>
      <c r="B70" s="318" t="s">
        <v>11</v>
      </c>
      <c r="C70" s="337"/>
      <c r="D70" s="337"/>
      <c r="E70" s="337"/>
      <c r="F70" s="337"/>
      <c r="G70" s="337"/>
      <c r="H70" s="338"/>
      <c r="I70" s="296">
        <f>I63</f>
        <v>0</v>
      </c>
      <c r="J70" s="296"/>
      <c r="K70" s="113"/>
      <c r="L70" s="16"/>
      <c r="M70" s="16"/>
      <c r="N70" s="16"/>
      <c r="O70" s="16"/>
      <c r="P70" s="16"/>
      <c r="Q70" s="16"/>
      <c r="R70" s="16"/>
      <c r="S70" s="16"/>
      <c r="T70" s="16"/>
      <c r="U70" s="16"/>
      <c r="V70" s="16"/>
      <c r="W70" s="16"/>
      <c r="X70" s="16"/>
      <c r="Y70" s="16"/>
      <c r="Z70" s="16"/>
      <c r="AA70" s="16"/>
      <c r="AB70" s="11"/>
    </row>
    <row r="71" spans="1:28" s="174" customFormat="1" ht="15.6" customHeight="1" x14ac:dyDescent="0.2">
      <c r="A71" s="74">
        <v>48</v>
      </c>
      <c r="B71" s="340" t="s">
        <v>21</v>
      </c>
      <c r="C71" s="341"/>
      <c r="D71" s="341"/>
      <c r="E71" s="341"/>
      <c r="F71" s="341"/>
      <c r="G71" s="341"/>
      <c r="H71" s="342"/>
      <c r="I71" s="296">
        <f>I68</f>
        <v>0</v>
      </c>
      <c r="J71" s="296"/>
      <c r="K71" s="113"/>
      <c r="L71" s="16"/>
      <c r="M71" s="16"/>
      <c r="N71" s="16"/>
      <c r="O71" s="16"/>
      <c r="P71" s="16"/>
      <c r="Q71" s="16"/>
      <c r="R71" s="16"/>
      <c r="S71" s="16"/>
      <c r="T71" s="16"/>
      <c r="U71" s="16"/>
      <c r="V71" s="16"/>
      <c r="W71" s="16"/>
      <c r="X71" s="16"/>
      <c r="Y71" s="16"/>
      <c r="Z71" s="16"/>
      <c r="AA71" s="16"/>
      <c r="AB71" s="11"/>
    </row>
    <row r="72" spans="1:28" s="1" customFormat="1" x14ac:dyDescent="0.2">
      <c r="A72" s="74">
        <v>49</v>
      </c>
      <c r="B72" s="334" t="s">
        <v>64</v>
      </c>
      <c r="C72" s="335"/>
      <c r="D72" s="335"/>
      <c r="E72" s="335"/>
      <c r="F72" s="335"/>
      <c r="G72" s="335"/>
      <c r="H72" s="336"/>
      <c r="I72" s="296">
        <f>IF(I70-I71&gt;0,0,I71-I70)</f>
        <v>0</v>
      </c>
      <c r="J72" s="296"/>
      <c r="K72" s="120"/>
      <c r="L72" s="16"/>
      <c r="M72" s="16"/>
      <c r="N72" s="16"/>
      <c r="O72" s="16"/>
      <c r="P72" s="16"/>
      <c r="Q72" s="16"/>
      <c r="R72" s="16"/>
      <c r="S72" s="16"/>
      <c r="T72" s="16"/>
      <c r="U72" s="16"/>
      <c r="V72" s="16"/>
      <c r="W72" s="16"/>
      <c r="X72" s="16"/>
      <c r="Y72" s="16"/>
      <c r="Z72" s="16"/>
      <c r="AA72" s="16"/>
      <c r="AB72" s="11"/>
    </row>
    <row r="73" spans="1:28" hidden="1" x14ac:dyDescent="0.2">
      <c r="A73" s="74">
        <v>47</v>
      </c>
      <c r="B73" s="326" t="s">
        <v>64</v>
      </c>
      <c r="C73" s="327"/>
      <c r="D73" s="327"/>
      <c r="E73" s="327"/>
      <c r="F73" s="327"/>
      <c r="G73" s="327"/>
      <c r="H73" s="328"/>
      <c r="I73" s="296">
        <f>I68-I63</f>
        <v>0</v>
      </c>
      <c r="J73" s="296"/>
    </row>
    <row r="74" spans="1:28" x14ac:dyDescent="0.2"/>
  </sheetData>
  <sheetProtection algorithmName="SHA-512" hashValue="KaAQlPZ9Xa5E4/EUck/9z45ZvM4QWbOG/hzYPXRYRb81kFiB4wuQje2ESSu7WyNwKGPRM3vcWedgsGgs0ykLcQ==" saltValue="wu0BBmrGznPF6kJN5z+m0g==" spinCount="100000" sheet="1" selectLockedCells="1"/>
  <mergeCells count="125">
    <mergeCell ref="I4:J4"/>
    <mergeCell ref="I6:J6"/>
    <mergeCell ref="I8:J8"/>
    <mergeCell ref="I9:J9"/>
    <mergeCell ref="I10:J10"/>
    <mergeCell ref="I11:J11"/>
    <mergeCell ref="I13:J13"/>
    <mergeCell ref="A1:J1"/>
    <mergeCell ref="A5:J5"/>
    <mergeCell ref="A7:J7"/>
    <mergeCell ref="A12:J12"/>
    <mergeCell ref="B4:H4"/>
    <mergeCell ref="B6:H6"/>
    <mergeCell ref="B2:H2"/>
    <mergeCell ref="B3:H3"/>
    <mergeCell ref="B8:H8"/>
    <mergeCell ref="B9:H9"/>
    <mergeCell ref="B10:H10"/>
    <mergeCell ref="B11:H11"/>
    <mergeCell ref="B13:H13"/>
    <mergeCell ref="I2:J2"/>
    <mergeCell ref="I3:J3"/>
    <mergeCell ref="I62:J62"/>
    <mergeCell ref="B27:H27"/>
    <mergeCell ref="A18:J18"/>
    <mergeCell ref="B40:H40"/>
    <mergeCell ref="B41:H41"/>
    <mergeCell ref="B42:D42"/>
    <mergeCell ref="B44:H44"/>
    <mergeCell ref="I40:J40"/>
    <mergeCell ref="I41:J41"/>
    <mergeCell ref="B31:D31"/>
    <mergeCell ref="B33:H33"/>
    <mergeCell ref="A36:J36"/>
    <mergeCell ref="B37:H37"/>
    <mergeCell ref="B38:H38"/>
    <mergeCell ref="B29:H29"/>
    <mergeCell ref="B30:H30"/>
    <mergeCell ref="I27:J27"/>
    <mergeCell ref="I28:J28"/>
    <mergeCell ref="I37:J37"/>
    <mergeCell ref="B28:H28"/>
    <mergeCell ref="I38:J38"/>
    <mergeCell ref="B24:H24"/>
    <mergeCell ref="B25:H25"/>
    <mergeCell ref="B21:H21"/>
    <mergeCell ref="B60:H60"/>
    <mergeCell ref="B61:H61"/>
    <mergeCell ref="I58:J58"/>
    <mergeCell ref="I59:J59"/>
    <mergeCell ref="I25:J25"/>
    <mergeCell ref="B50:H50"/>
    <mergeCell ref="B51:H51"/>
    <mergeCell ref="I50:J50"/>
    <mergeCell ref="E54:H54"/>
    <mergeCell ref="B53:H53"/>
    <mergeCell ref="A47:D47"/>
    <mergeCell ref="E47:J47"/>
    <mergeCell ref="I60:J60"/>
    <mergeCell ref="I61:J61"/>
    <mergeCell ref="I56:J56"/>
    <mergeCell ref="B26:J26"/>
    <mergeCell ref="B49:H49"/>
    <mergeCell ref="A35:J35"/>
    <mergeCell ref="A46:J46"/>
    <mergeCell ref="B73:H73"/>
    <mergeCell ref="E31:H31"/>
    <mergeCell ref="B43:J43"/>
    <mergeCell ref="B32:J32"/>
    <mergeCell ref="I54:J54"/>
    <mergeCell ref="A57:J57"/>
    <mergeCell ref="B55:J55"/>
    <mergeCell ref="B63:H63"/>
    <mergeCell ref="B65:H65"/>
    <mergeCell ref="B66:H66"/>
    <mergeCell ref="B67:H67"/>
    <mergeCell ref="B68:H68"/>
    <mergeCell ref="B62:H62"/>
    <mergeCell ref="I51:J51"/>
    <mergeCell ref="I73:J73"/>
    <mergeCell ref="I68:J68"/>
    <mergeCell ref="I67:J67"/>
    <mergeCell ref="A69:J69"/>
    <mergeCell ref="B72:H72"/>
    <mergeCell ref="B70:H70"/>
    <mergeCell ref="I63:J63"/>
    <mergeCell ref="I65:J65"/>
    <mergeCell ref="A64:J64"/>
    <mergeCell ref="B71:H71"/>
    <mergeCell ref="B14:H14"/>
    <mergeCell ref="B15:H15"/>
    <mergeCell ref="B16:H16"/>
    <mergeCell ref="B17:H17"/>
    <mergeCell ref="I17:J17"/>
    <mergeCell ref="B19:J20"/>
    <mergeCell ref="I21:J21"/>
    <mergeCell ref="I24:J24"/>
    <mergeCell ref="I14:J14"/>
    <mergeCell ref="I15:J15"/>
    <mergeCell ref="I16:J16"/>
    <mergeCell ref="A23:J23"/>
    <mergeCell ref="I70:J70"/>
    <mergeCell ref="I71:J71"/>
    <mergeCell ref="I72:J72"/>
    <mergeCell ref="I29:J29"/>
    <mergeCell ref="I30:J30"/>
    <mergeCell ref="A34:J34"/>
    <mergeCell ref="I31:J31"/>
    <mergeCell ref="I33:J33"/>
    <mergeCell ref="I66:J66"/>
    <mergeCell ref="B54:D54"/>
    <mergeCell ref="B56:H56"/>
    <mergeCell ref="B58:H58"/>
    <mergeCell ref="I42:J42"/>
    <mergeCell ref="E42:H42"/>
    <mergeCell ref="I44:J44"/>
    <mergeCell ref="I39:J39"/>
    <mergeCell ref="A45:J45"/>
    <mergeCell ref="B39:H39"/>
    <mergeCell ref="B52:H52"/>
    <mergeCell ref="I49:J49"/>
    <mergeCell ref="I52:J52"/>
    <mergeCell ref="I53:J53"/>
    <mergeCell ref="A48:J48"/>
    <mergeCell ref="B59:H59"/>
  </mergeCells>
  <printOptions headings="1"/>
  <pageMargins left="0.7" right="0.7" top="0.75" bottom="0.75" header="0.3" footer="0.3"/>
  <pageSetup scale="83" fitToWidth="0" fitToHeight="0" orientation="portrait" r:id="rId1"/>
  <headerFooter>
    <oddFooter>&amp;L&amp;6MO 500-2042 (Rev 09/24)&amp;R&amp;6FY25
 PPF Application
Revenue and Costs Section
&amp;P of &amp;N</oddFooter>
  </headerFooter>
  <rowBreaks count="1" manualBreakCount="1">
    <brk id="4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AX1006"/>
  <sheetViews>
    <sheetView showGridLines="0" showRowColHeaders="0" zoomScaleNormal="100" zoomScaleSheetLayoutView="100" workbookViewId="0">
      <pane ySplit="4" topLeftCell="A5" activePane="bottomLeft" state="frozen"/>
      <selection pane="bottomLeft" activeCell="A5" sqref="A5:B5"/>
    </sheetView>
  </sheetViews>
  <sheetFormatPr defaultColWidth="0" defaultRowHeight="12.75" zeroHeight="1" x14ac:dyDescent="0.2"/>
  <cols>
    <col min="1" max="1" width="2.7109375" customWidth="1"/>
    <col min="2" max="2" width="0.140625" customWidth="1"/>
    <col min="3" max="3" width="2.85546875" customWidth="1"/>
    <col min="4" max="6" width="2.7109375" customWidth="1"/>
    <col min="7" max="7" width="12.5703125" customWidth="1"/>
    <col min="8" max="8" width="4.5703125" customWidth="1"/>
    <col min="9" max="10" width="3.28515625" customWidth="1"/>
    <col min="11" max="11" width="4.5703125" customWidth="1"/>
    <col min="12" max="13" width="7.42578125" customWidth="1"/>
    <col min="14" max="14" width="8.140625" customWidth="1"/>
    <col min="15" max="15" width="8.5703125" customWidth="1"/>
    <col min="16" max="16" width="6.85546875" customWidth="1"/>
    <col min="17" max="17" width="7.28515625" customWidth="1"/>
    <col min="18" max="18" width="6.42578125" customWidth="1"/>
    <col min="19" max="19" width="8.7109375" customWidth="1"/>
    <col min="20" max="20" width="0.42578125" customWidth="1"/>
    <col min="21" max="27" width="1.5703125" hidden="1" customWidth="1"/>
    <col min="28" max="28" width="3.5703125" hidden="1" customWidth="1"/>
    <col min="29" max="30" width="6.7109375" hidden="1" customWidth="1"/>
    <col min="31" max="16384" width="1.5703125" hidden="1"/>
  </cols>
  <sheetData>
    <row r="1" spans="1:50" s="1" customFormat="1" ht="15.6" customHeight="1" x14ac:dyDescent="0.2">
      <c r="A1" s="366" t="s">
        <v>53</v>
      </c>
      <c r="B1" s="367"/>
      <c r="C1" s="367"/>
      <c r="D1" s="367"/>
      <c r="E1" s="367"/>
      <c r="F1" s="367"/>
      <c r="G1" s="367"/>
      <c r="H1" s="367"/>
      <c r="I1" s="367"/>
      <c r="J1" s="367"/>
      <c r="K1" s="367"/>
      <c r="L1" s="367"/>
      <c r="M1" s="367"/>
      <c r="N1" s="367"/>
      <c r="O1" s="367"/>
      <c r="P1" s="367"/>
      <c r="Q1" s="367"/>
      <c r="R1" s="367"/>
      <c r="S1" s="367"/>
      <c r="T1" s="132"/>
      <c r="V1" s="159"/>
      <c r="W1" s="159"/>
      <c r="X1" s="159"/>
      <c r="Y1" s="159"/>
      <c r="Z1" s="201"/>
      <c r="AA1" s="159"/>
      <c r="AB1" s="11"/>
      <c r="AC1" s="11"/>
      <c r="AD1" s="19"/>
      <c r="AE1" s="19"/>
      <c r="AF1" s="11"/>
      <c r="AG1" s="16"/>
      <c r="AH1" s="16"/>
      <c r="AI1" s="16"/>
      <c r="AJ1" s="16"/>
      <c r="AK1" s="16"/>
      <c r="AL1" s="16"/>
      <c r="AM1" s="16"/>
      <c r="AN1" s="16"/>
      <c r="AO1" s="16"/>
      <c r="AP1" s="16"/>
      <c r="AQ1" s="16"/>
      <c r="AR1" s="16"/>
      <c r="AS1" s="16"/>
      <c r="AT1" s="16"/>
      <c r="AU1" s="16"/>
      <c r="AV1" s="16"/>
      <c r="AW1" s="16"/>
      <c r="AX1" s="11"/>
    </row>
    <row r="2" spans="1:50" s="1" customFormat="1" ht="69.95" customHeight="1" x14ac:dyDescent="0.2">
      <c r="A2" s="370" t="s">
        <v>74</v>
      </c>
      <c r="B2" s="371"/>
      <c r="C2" s="371"/>
      <c r="D2" s="371"/>
      <c r="E2" s="371"/>
      <c r="F2" s="372"/>
      <c r="G2" s="140" t="s">
        <v>6</v>
      </c>
      <c r="H2" s="58" t="s">
        <v>40</v>
      </c>
      <c r="I2" s="370" t="s">
        <v>662</v>
      </c>
      <c r="J2" s="371"/>
      <c r="K2" s="372"/>
      <c r="L2" s="370" t="s">
        <v>7</v>
      </c>
      <c r="M2" s="372"/>
      <c r="N2" s="373" t="s">
        <v>8</v>
      </c>
      <c r="O2" s="374"/>
      <c r="P2" s="374"/>
      <c r="Q2" s="374"/>
      <c r="R2" s="374"/>
      <c r="S2" s="374"/>
      <c r="T2" s="131"/>
      <c r="V2" s="159"/>
      <c r="W2" s="159"/>
      <c r="X2" s="159"/>
      <c r="Y2" s="159"/>
      <c r="Z2" s="201"/>
      <c r="AA2" s="376" t="s">
        <v>693</v>
      </c>
      <c r="AB2" s="11"/>
      <c r="AC2" s="11"/>
      <c r="AD2" s="20" t="s">
        <v>665</v>
      </c>
      <c r="AE2" s="19"/>
      <c r="AF2" s="11"/>
      <c r="AG2" s="16"/>
      <c r="AH2" s="16"/>
      <c r="AI2" s="16"/>
      <c r="AJ2" s="16"/>
      <c r="AK2" s="16"/>
      <c r="AL2" s="16"/>
      <c r="AM2" s="16"/>
      <c r="AN2" s="16"/>
      <c r="AO2" s="16"/>
      <c r="AP2" s="16"/>
      <c r="AQ2" s="16"/>
      <c r="AR2" s="16"/>
      <c r="AS2" s="16"/>
      <c r="AT2" s="16"/>
      <c r="AU2" s="16"/>
      <c r="AV2" s="16"/>
      <c r="AW2" s="16"/>
      <c r="AX2" s="11"/>
    </row>
    <row r="3" spans="1:50" s="2" customFormat="1" ht="93.75" customHeight="1" x14ac:dyDescent="0.2">
      <c r="A3" s="368" t="s">
        <v>620</v>
      </c>
      <c r="B3" s="369"/>
      <c r="C3" s="53" t="s">
        <v>25</v>
      </c>
      <c r="D3" s="54" t="s">
        <v>24</v>
      </c>
      <c r="E3" s="54" t="s">
        <v>1</v>
      </c>
      <c r="F3" s="54" t="s">
        <v>710</v>
      </c>
      <c r="G3" s="6" t="s">
        <v>41</v>
      </c>
      <c r="H3" s="54" t="s">
        <v>2</v>
      </c>
      <c r="I3" s="54" t="s">
        <v>15</v>
      </c>
      <c r="J3" s="54" t="s">
        <v>16</v>
      </c>
      <c r="K3" s="54" t="s">
        <v>17</v>
      </c>
      <c r="L3" s="55" t="s">
        <v>3</v>
      </c>
      <c r="M3" s="55" t="s">
        <v>4</v>
      </c>
      <c r="N3" s="6" t="s">
        <v>613</v>
      </c>
      <c r="O3" s="33" t="s">
        <v>5</v>
      </c>
      <c r="P3" s="55" t="s">
        <v>46</v>
      </c>
      <c r="Q3" s="56" t="s">
        <v>75</v>
      </c>
      <c r="R3" s="57" t="s">
        <v>18</v>
      </c>
      <c r="S3" s="5" t="s">
        <v>9</v>
      </c>
      <c r="T3" s="133"/>
      <c r="V3" s="2" t="s">
        <v>668</v>
      </c>
      <c r="W3" s="2" t="s">
        <v>669</v>
      </c>
      <c r="X3" s="2" t="s">
        <v>670</v>
      </c>
      <c r="Y3" s="2" t="s">
        <v>671</v>
      </c>
      <c r="Z3" s="2" t="s">
        <v>711</v>
      </c>
      <c r="AA3" s="376"/>
      <c r="AB3" s="13" t="s">
        <v>667</v>
      </c>
      <c r="AC3" s="13" t="s">
        <v>666</v>
      </c>
      <c r="AD3" s="375">
        <f>AD1006</f>
        <v>0</v>
      </c>
      <c r="AE3" s="20"/>
      <c r="AF3" s="13"/>
      <c r="AG3" s="17"/>
      <c r="AH3" s="17"/>
      <c r="AI3" s="17"/>
      <c r="AJ3" s="17"/>
      <c r="AK3" s="17"/>
      <c r="AL3" s="17"/>
      <c r="AM3" s="17"/>
      <c r="AN3" s="17"/>
      <c r="AO3" s="17"/>
      <c r="AP3" s="17"/>
      <c r="AQ3" s="17"/>
      <c r="AR3" s="17"/>
      <c r="AS3" s="17"/>
      <c r="AT3" s="17"/>
      <c r="AU3" s="17"/>
      <c r="AV3" s="17"/>
      <c r="AW3" s="17"/>
      <c r="AX3" s="13"/>
    </row>
    <row r="4" spans="1:50" s="2" customFormat="1" ht="18.95" customHeight="1" x14ac:dyDescent="0.2">
      <c r="A4" s="162">
        <f>COUNTIF(A5:A1005,"x")</f>
        <v>0</v>
      </c>
      <c r="B4" s="197"/>
      <c r="C4" s="162">
        <f>COUNTIF(C5:C1005,"x")</f>
        <v>0</v>
      </c>
      <c r="D4" s="162">
        <f>COUNTIF(D5:D1005,"x")</f>
        <v>0</v>
      </c>
      <c r="E4" s="162">
        <f>COUNTIF(E5:E1005,"x")</f>
        <v>0</v>
      </c>
      <c r="F4" s="162">
        <f>COUNTIF(F5:F1005,"x")</f>
        <v>0</v>
      </c>
      <c r="G4" s="161"/>
      <c r="H4" s="162">
        <f>COUNTIF(H5:H1005,"x")</f>
        <v>0</v>
      </c>
      <c r="I4" s="162">
        <f>COUNTIF(I5:I1005,"x")</f>
        <v>0</v>
      </c>
      <c r="J4" s="162">
        <f>COUNTIF(J5:J1005,"x")</f>
        <v>0</v>
      </c>
      <c r="K4" s="162">
        <f>COUNTIF(K5:K1005,"x")</f>
        <v>0</v>
      </c>
      <c r="L4" s="163"/>
      <c r="M4" s="163"/>
      <c r="N4" s="163"/>
      <c r="O4" s="164"/>
      <c r="P4" s="198">
        <f>SUM(P5:P1005)</f>
        <v>0</v>
      </c>
      <c r="Q4" s="162">
        <f>COUNTIF(Q5:Q1005, "x")</f>
        <v>0</v>
      </c>
      <c r="R4" s="199">
        <f>SUM(R5:R1005)</f>
        <v>0</v>
      </c>
      <c r="S4" s="200">
        <f>SUM(S5:S1005)</f>
        <v>0</v>
      </c>
      <c r="T4" s="134"/>
      <c r="V4" s="2">
        <f>V1006</f>
        <v>0</v>
      </c>
      <c r="W4" s="2">
        <f t="shared" ref="W4:AA4" si="0">W1006</f>
        <v>0</v>
      </c>
      <c r="X4" s="2">
        <f t="shared" si="0"/>
        <v>0</v>
      </c>
      <c r="Y4" s="2">
        <f t="shared" si="0"/>
        <v>0</v>
      </c>
      <c r="Z4" s="2">
        <f t="shared" si="0"/>
        <v>0</v>
      </c>
      <c r="AA4" s="2">
        <f t="shared" si="0"/>
        <v>0</v>
      </c>
      <c r="AB4" s="13">
        <f>AB1006</f>
        <v>0</v>
      </c>
      <c r="AC4" s="13"/>
      <c r="AD4" s="375"/>
      <c r="AE4" s="20"/>
      <c r="AF4" s="13"/>
      <c r="AG4" s="17"/>
      <c r="AH4" s="17"/>
      <c r="AI4" s="17"/>
      <c r="AJ4" s="17"/>
      <c r="AK4" s="17"/>
      <c r="AL4" s="17"/>
      <c r="AM4" s="17"/>
      <c r="AN4" s="17"/>
      <c r="AO4" s="17"/>
      <c r="AP4" s="17"/>
      <c r="AQ4" s="17"/>
      <c r="AR4" s="17"/>
      <c r="AS4" s="17"/>
      <c r="AT4" s="17"/>
      <c r="AU4" s="17"/>
      <c r="AV4" s="17"/>
      <c r="AW4" s="17"/>
      <c r="AX4" s="13"/>
    </row>
    <row r="5" spans="1:50" s="1" customFormat="1" x14ac:dyDescent="0.2">
      <c r="A5" s="365"/>
      <c r="B5" s="365"/>
      <c r="C5" s="165"/>
      <c r="D5" s="165"/>
      <c r="E5" s="202"/>
      <c r="F5" s="165"/>
      <c r="G5" s="195"/>
      <c r="H5" s="165"/>
      <c r="I5" s="165"/>
      <c r="J5" s="165"/>
      <c r="K5" s="165"/>
      <c r="L5" s="77"/>
      <c r="M5" s="77"/>
      <c r="N5" s="82"/>
      <c r="O5" s="196">
        <f>VLOOKUP(N5,'Supporting Documentation'!A4:J568,10,FALSE)</f>
        <v>0</v>
      </c>
      <c r="P5" s="51"/>
      <c r="Q5" s="50"/>
      <c r="R5" s="157">
        <f>IF(P5="",0,(P5/'PPF Application'!$T$7))</f>
        <v>0</v>
      </c>
      <c r="S5" s="52">
        <f>IF(N5="", 0, (O5/'PPF Application'!$T$7)*P5)</f>
        <v>0</v>
      </c>
      <c r="T5" s="135"/>
      <c r="V5" s="159">
        <f>IF(AND(A5="x",H5="x"),1,0)</f>
        <v>0</v>
      </c>
      <c r="W5" s="159">
        <f>IF(AND(C5="x",H5="x"),1,0)</f>
        <v>0</v>
      </c>
      <c r="X5" s="159">
        <f>IF(AND(D5="x",H5="x"),1,0)</f>
        <v>0</v>
      </c>
      <c r="Y5" s="159">
        <f>IF(AND(E5="x",H5="x"),1,0)</f>
        <v>0</v>
      </c>
      <c r="Z5" s="201">
        <f>IF(AND(F5="x",H5="x"),1,0)</f>
        <v>0</v>
      </c>
      <c r="AA5" s="159">
        <f>IF(OR(N5="UNK",N5="TPR",N5="ORP",N5="INC",N5="OTS"),1,0)</f>
        <v>0</v>
      </c>
      <c r="AB5" s="11">
        <f>IF((AND(AND(AND(L5&lt;=$AC$5,M5&gt;=$AC$5,L5&lt;&gt;"",H5&lt;&gt;"")))),1,0)</f>
        <v>0</v>
      </c>
      <c r="AC5" s="21">
        <v>45261</v>
      </c>
      <c r="AD5" s="19">
        <f>IF(I5="x",R5,0)</f>
        <v>0</v>
      </c>
      <c r="AE5" s="19">
        <f>IF(Q5="x", R5, 0)</f>
        <v>0</v>
      </c>
      <c r="AF5" s="11"/>
      <c r="AG5" s="16"/>
      <c r="AH5" s="16"/>
      <c r="AI5" s="16"/>
      <c r="AJ5" s="16"/>
      <c r="AK5" s="16"/>
      <c r="AL5" s="16"/>
      <c r="AM5" s="16"/>
      <c r="AN5" s="16"/>
      <c r="AO5" s="16"/>
      <c r="AP5" s="16"/>
      <c r="AQ5" s="16"/>
      <c r="AR5" s="16"/>
      <c r="AS5" s="16"/>
      <c r="AT5" s="16"/>
      <c r="AU5" s="16"/>
      <c r="AV5" s="16"/>
      <c r="AW5" s="16"/>
      <c r="AX5" s="11"/>
    </row>
    <row r="6" spans="1:50" s="1" customFormat="1" x14ac:dyDescent="0.2">
      <c r="A6" s="365"/>
      <c r="B6" s="365"/>
      <c r="C6" s="165"/>
      <c r="D6" s="165"/>
      <c r="E6" s="202"/>
      <c r="F6" s="165"/>
      <c r="G6" s="195"/>
      <c r="H6" s="165"/>
      <c r="I6" s="165"/>
      <c r="J6" s="165"/>
      <c r="K6" s="165"/>
      <c r="L6" s="77"/>
      <c r="M6" s="77"/>
      <c r="N6" s="82"/>
      <c r="O6" s="196">
        <f>VLOOKUP(N6,'Supporting Documentation'!A4:J568,10,FALSE)</f>
        <v>0</v>
      </c>
      <c r="P6" s="51"/>
      <c r="Q6" s="50"/>
      <c r="R6" s="157">
        <f>IF(P6="",0,(P6/'PPF Application'!$T$7))</f>
        <v>0</v>
      </c>
      <c r="S6" s="52">
        <f>IF(N6="", 0, (O6/'PPF Application'!$T$7)*P6)</f>
        <v>0</v>
      </c>
      <c r="T6" s="135"/>
      <c r="V6" s="159">
        <f>IF(AND(A6="x",H6="x"),1,0)</f>
        <v>0</v>
      </c>
      <c r="W6" s="159">
        <f t="shared" ref="W6:W69" si="1">IF(AND(C6="x",H6="x"),1,0)</f>
        <v>0</v>
      </c>
      <c r="X6" s="159">
        <f t="shared" ref="X6:X69" si="2">IF(AND(D6="x",H6="x"),1,0)</f>
        <v>0</v>
      </c>
      <c r="Y6" s="201">
        <f t="shared" ref="Y6:Y69" si="3">IF(AND(E6="x",H6="x"),1,0)</f>
        <v>0</v>
      </c>
      <c r="Z6" s="201">
        <f t="shared" ref="Z6:Z69" si="4">IF(AND(F6="x",H6="x"),1,0)</f>
        <v>0</v>
      </c>
      <c r="AA6" s="159">
        <f t="shared" ref="AA6:AA69" si="5">IF(OR(N6="UNK",N6="TPR",N6="ORP",N6="INC",N6="OTS"),1,0)</f>
        <v>0</v>
      </c>
      <c r="AB6" s="11">
        <f t="shared" ref="AB6:AB69" si="6">IF((AND(AND(AND(L6&lt;=$AC$5,M6&gt;=$AC$5,L6&lt;&gt;"",H6&lt;&gt;"")))),1,0)</f>
        <v>0</v>
      </c>
      <c r="AC6" s="21"/>
      <c r="AD6" s="19">
        <f t="shared" ref="AD6:AD69" si="7">IF(I6="x",R6,0)</f>
        <v>0</v>
      </c>
      <c r="AE6" s="19">
        <f t="shared" ref="AE6:AE69" si="8">IF(Q6="x", R6, 0)</f>
        <v>0</v>
      </c>
      <c r="AF6" s="11"/>
      <c r="AG6" s="16"/>
      <c r="AH6" s="16"/>
      <c r="AI6" s="16"/>
      <c r="AJ6" s="16"/>
      <c r="AK6" s="16"/>
      <c r="AL6" s="16"/>
      <c r="AM6" s="16"/>
      <c r="AN6" s="16"/>
      <c r="AO6" s="16"/>
      <c r="AP6" s="16"/>
      <c r="AQ6" s="16"/>
      <c r="AR6" s="16"/>
      <c r="AS6" s="16"/>
      <c r="AT6" s="16"/>
      <c r="AU6" s="16"/>
      <c r="AV6" s="16"/>
      <c r="AW6" s="16"/>
      <c r="AX6" s="11"/>
    </row>
    <row r="7" spans="1:50" s="1" customFormat="1" x14ac:dyDescent="0.2">
      <c r="A7" s="365"/>
      <c r="B7" s="365"/>
      <c r="C7" s="165"/>
      <c r="D7" s="165"/>
      <c r="E7" s="202"/>
      <c r="F7" s="165"/>
      <c r="G7" s="195"/>
      <c r="H7" s="165"/>
      <c r="I7" s="165"/>
      <c r="J7" s="165"/>
      <c r="K7" s="165"/>
      <c r="L7" s="77"/>
      <c r="M7" s="77"/>
      <c r="N7" s="82"/>
      <c r="O7" s="196">
        <f>VLOOKUP(N7,'Supporting Documentation'!$A$4:$J$568,10,FALSE)</f>
        <v>0</v>
      </c>
      <c r="P7" s="51"/>
      <c r="Q7" s="50"/>
      <c r="R7" s="157">
        <f>IF(P7="",0,(P7/'PPF Application'!$T$7))</f>
        <v>0</v>
      </c>
      <c r="S7" s="52">
        <f>IF(N7="", 0, (O7/'PPF Application'!$T$7)*P7)</f>
        <v>0</v>
      </c>
      <c r="T7" s="135"/>
      <c r="V7" s="159">
        <f t="shared" ref="V7:V70" si="9">IF(AND(A7="x",H7="x"),1,0)</f>
        <v>0</v>
      </c>
      <c r="W7" s="159">
        <f t="shared" si="1"/>
        <v>0</v>
      </c>
      <c r="X7" s="159">
        <f t="shared" si="2"/>
        <v>0</v>
      </c>
      <c r="Y7" s="201">
        <f t="shared" si="3"/>
        <v>0</v>
      </c>
      <c r="Z7" s="201">
        <f t="shared" si="4"/>
        <v>0</v>
      </c>
      <c r="AA7" s="159">
        <f t="shared" si="5"/>
        <v>0</v>
      </c>
      <c r="AB7" s="11">
        <f t="shared" si="6"/>
        <v>0</v>
      </c>
      <c r="AC7" s="21"/>
      <c r="AD7" s="19">
        <f t="shared" si="7"/>
        <v>0</v>
      </c>
      <c r="AE7" s="19">
        <f t="shared" si="8"/>
        <v>0</v>
      </c>
      <c r="AF7" s="11"/>
      <c r="AG7" s="16"/>
      <c r="AH7" s="16"/>
      <c r="AI7" s="16"/>
      <c r="AJ7" s="16"/>
      <c r="AK7" s="16"/>
      <c r="AL7" s="16"/>
      <c r="AM7" s="16"/>
      <c r="AN7" s="16"/>
      <c r="AO7" s="16"/>
      <c r="AP7" s="16"/>
      <c r="AQ7" s="16"/>
      <c r="AR7" s="16"/>
      <c r="AS7" s="16"/>
      <c r="AT7" s="16"/>
      <c r="AU7" s="16"/>
      <c r="AV7" s="16"/>
      <c r="AW7" s="16"/>
      <c r="AX7" s="11"/>
    </row>
    <row r="8" spans="1:50" s="1" customFormat="1" x14ac:dyDescent="0.2">
      <c r="A8" s="365"/>
      <c r="B8" s="365"/>
      <c r="C8" s="165"/>
      <c r="D8" s="165"/>
      <c r="E8" s="202"/>
      <c r="F8" s="165"/>
      <c r="G8" s="195"/>
      <c r="H8" s="165"/>
      <c r="I8" s="165"/>
      <c r="J8" s="165"/>
      <c r="K8" s="165"/>
      <c r="L8" s="77"/>
      <c r="M8" s="77"/>
      <c r="N8" s="82"/>
      <c r="O8" s="196">
        <f>VLOOKUP(N8,'Supporting Documentation'!$A$4:$J$568,10,FALSE)</f>
        <v>0</v>
      </c>
      <c r="P8" s="51"/>
      <c r="Q8" s="50"/>
      <c r="R8" s="157">
        <f>IF(P8="",0,(P8/'PPF Application'!$T$7))</f>
        <v>0</v>
      </c>
      <c r="S8" s="52">
        <f>IF(N8="", 0, (O8/'PPF Application'!$T$7)*P8)</f>
        <v>0</v>
      </c>
      <c r="T8" s="135"/>
      <c r="V8" s="159">
        <f t="shared" si="9"/>
        <v>0</v>
      </c>
      <c r="W8" s="159">
        <f t="shared" si="1"/>
        <v>0</v>
      </c>
      <c r="X8" s="159">
        <f t="shared" si="2"/>
        <v>0</v>
      </c>
      <c r="Y8" s="201">
        <f t="shared" si="3"/>
        <v>0</v>
      </c>
      <c r="Z8" s="201">
        <f t="shared" si="4"/>
        <v>0</v>
      </c>
      <c r="AA8" s="159">
        <f t="shared" si="5"/>
        <v>0</v>
      </c>
      <c r="AB8" s="11">
        <f t="shared" si="6"/>
        <v>0</v>
      </c>
      <c r="AC8" s="21"/>
      <c r="AD8" s="19">
        <f t="shared" si="7"/>
        <v>0</v>
      </c>
      <c r="AE8" s="19">
        <f t="shared" si="8"/>
        <v>0</v>
      </c>
      <c r="AF8" s="11"/>
      <c r="AG8" s="16"/>
      <c r="AH8" s="16"/>
      <c r="AI8" s="16"/>
      <c r="AJ8" s="16"/>
      <c r="AK8" s="16"/>
      <c r="AL8" s="16"/>
      <c r="AM8" s="16"/>
      <c r="AN8" s="16"/>
      <c r="AO8" s="16"/>
      <c r="AP8" s="16"/>
      <c r="AQ8" s="16"/>
      <c r="AR8" s="16"/>
      <c r="AS8" s="16"/>
      <c r="AT8" s="16"/>
      <c r="AU8" s="16"/>
      <c r="AV8" s="16"/>
      <c r="AW8" s="16"/>
      <c r="AX8" s="11"/>
    </row>
    <row r="9" spans="1:50" s="1" customFormat="1" x14ac:dyDescent="0.2">
      <c r="A9" s="365"/>
      <c r="B9" s="365"/>
      <c r="C9" s="165"/>
      <c r="D9" s="165"/>
      <c r="E9" s="202"/>
      <c r="F9" s="165"/>
      <c r="G9" s="195"/>
      <c r="H9" s="165"/>
      <c r="I9" s="165"/>
      <c r="J9" s="165"/>
      <c r="K9" s="165"/>
      <c r="L9" s="77"/>
      <c r="M9" s="77"/>
      <c r="N9" s="82"/>
      <c r="O9" s="196">
        <f>VLOOKUP(N9,'Supporting Documentation'!$A$4:$J$568,10,FALSE)</f>
        <v>0</v>
      </c>
      <c r="P9" s="51"/>
      <c r="Q9" s="50"/>
      <c r="R9" s="157">
        <f>IF(P9="",0,(P9/'PPF Application'!$T$7))</f>
        <v>0</v>
      </c>
      <c r="S9" s="52">
        <f>IF(N9="", 0, (O9/'PPF Application'!$T$7)*P9)</f>
        <v>0</v>
      </c>
      <c r="T9" s="135"/>
      <c r="V9" s="159">
        <f t="shared" si="9"/>
        <v>0</v>
      </c>
      <c r="W9" s="159">
        <f t="shared" si="1"/>
        <v>0</v>
      </c>
      <c r="X9" s="159">
        <f t="shared" si="2"/>
        <v>0</v>
      </c>
      <c r="Y9" s="201">
        <f t="shared" si="3"/>
        <v>0</v>
      </c>
      <c r="Z9" s="201">
        <f t="shared" si="4"/>
        <v>0</v>
      </c>
      <c r="AA9" s="159">
        <f t="shared" si="5"/>
        <v>0</v>
      </c>
      <c r="AB9" s="11">
        <f t="shared" si="6"/>
        <v>0</v>
      </c>
      <c r="AC9" s="21"/>
      <c r="AD9" s="19">
        <f t="shared" si="7"/>
        <v>0</v>
      </c>
      <c r="AE9" s="19">
        <f t="shared" si="8"/>
        <v>0</v>
      </c>
      <c r="AF9" s="11"/>
      <c r="AG9" s="16"/>
      <c r="AH9" s="16"/>
      <c r="AI9" s="16"/>
      <c r="AJ9" s="16"/>
      <c r="AK9" s="16"/>
      <c r="AL9" s="16"/>
      <c r="AM9" s="16"/>
      <c r="AN9" s="16"/>
      <c r="AO9" s="16"/>
      <c r="AP9" s="16"/>
      <c r="AQ9" s="16"/>
      <c r="AR9" s="16"/>
      <c r="AS9" s="16"/>
      <c r="AT9" s="16"/>
      <c r="AU9" s="16"/>
      <c r="AV9" s="16"/>
      <c r="AW9" s="16"/>
      <c r="AX9" s="11"/>
    </row>
    <row r="10" spans="1:50" s="1" customFormat="1" x14ac:dyDescent="0.2">
      <c r="A10" s="365"/>
      <c r="B10" s="365"/>
      <c r="C10" s="165"/>
      <c r="D10" s="165"/>
      <c r="E10" s="202"/>
      <c r="F10" s="165"/>
      <c r="G10" s="195"/>
      <c r="H10" s="165"/>
      <c r="I10" s="165"/>
      <c r="J10" s="165"/>
      <c r="K10" s="165"/>
      <c r="L10" s="77"/>
      <c r="M10" s="77"/>
      <c r="N10" s="82"/>
      <c r="O10" s="196">
        <f>VLOOKUP(N10,'Supporting Documentation'!$A$4:$J$568,10,FALSE)</f>
        <v>0</v>
      </c>
      <c r="P10" s="51"/>
      <c r="Q10" s="50"/>
      <c r="R10" s="157">
        <f>IF(P10="",0,(P10/'PPF Application'!$T$7))</f>
        <v>0</v>
      </c>
      <c r="S10" s="52">
        <f>IF(N10="", 0, (O10/'PPF Application'!$T$7)*P10)</f>
        <v>0</v>
      </c>
      <c r="T10" s="135"/>
      <c r="V10" s="159">
        <f t="shared" si="9"/>
        <v>0</v>
      </c>
      <c r="W10" s="159">
        <f t="shared" si="1"/>
        <v>0</v>
      </c>
      <c r="X10" s="159">
        <f t="shared" si="2"/>
        <v>0</v>
      </c>
      <c r="Y10" s="201">
        <f t="shared" si="3"/>
        <v>0</v>
      </c>
      <c r="Z10" s="201">
        <f t="shared" si="4"/>
        <v>0</v>
      </c>
      <c r="AA10" s="159">
        <f t="shared" si="5"/>
        <v>0</v>
      </c>
      <c r="AB10" s="11">
        <f t="shared" si="6"/>
        <v>0</v>
      </c>
      <c r="AC10" s="11"/>
      <c r="AD10" s="19">
        <f t="shared" si="7"/>
        <v>0</v>
      </c>
      <c r="AE10" s="19">
        <f t="shared" si="8"/>
        <v>0</v>
      </c>
      <c r="AF10" s="11"/>
      <c r="AG10" s="16"/>
      <c r="AH10" s="16"/>
      <c r="AI10" s="16"/>
      <c r="AJ10" s="16"/>
      <c r="AK10" s="16"/>
      <c r="AL10" s="16"/>
      <c r="AM10" s="16"/>
      <c r="AN10" s="16"/>
      <c r="AO10" s="16"/>
      <c r="AP10" s="16"/>
      <c r="AQ10" s="16"/>
      <c r="AR10" s="16"/>
      <c r="AS10" s="16"/>
      <c r="AT10" s="16"/>
      <c r="AU10" s="16"/>
      <c r="AV10" s="16"/>
      <c r="AW10" s="16"/>
      <c r="AX10" s="11"/>
    </row>
    <row r="11" spans="1:50" s="1" customFormat="1" x14ac:dyDescent="0.2">
      <c r="A11" s="365"/>
      <c r="B11" s="365"/>
      <c r="C11" s="165"/>
      <c r="D11" s="165"/>
      <c r="E11" s="202"/>
      <c r="F11" s="165"/>
      <c r="G11" s="195"/>
      <c r="H11" s="165"/>
      <c r="I11" s="165"/>
      <c r="J11" s="165"/>
      <c r="K11" s="165"/>
      <c r="L11" s="77"/>
      <c r="M11" s="77"/>
      <c r="N11" s="82"/>
      <c r="O11" s="196">
        <f>VLOOKUP(N11,'Supporting Documentation'!$A$4:$J$568,10,FALSE)</f>
        <v>0</v>
      </c>
      <c r="P11" s="51"/>
      <c r="Q11" s="50"/>
      <c r="R11" s="157">
        <f>IF(P11="",0,(P11/'PPF Application'!$T$7))</f>
        <v>0</v>
      </c>
      <c r="S11" s="52">
        <f>IF(N11="", 0, (O11/'PPF Application'!$T$7)*P11)</f>
        <v>0</v>
      </c>
      <c r="T11" s="135"/>
      <c r="V11" s="159">
        <f t="shared" si="9"/>
        <v>0</v>
      </c>
      <c r="W11" s="159">
        <f t="shared" si="1"/>
        <v>0</v>
      </c>
      <c r="X11" s="159">
        <f t="shared" si="2"/>
        <v>0</v>
      </c>
      <c r="Y11" s="201">
        <f t="shared" si="3"/>
        <v>0</v>
      </c>
      <c r="Z11" s="201">
        <f t="shared" si="4"/>
        <v>0</v>
      </c>
      <c r="AA11" s="159">
        <f t="shared" si="5"/>
        <v>0</v>
      </c>
      <c r="AB11" s="11">
        <f t="shared" si="6"/>
        <v>0</v>
      </c>
      <c r="AC11" s="11"/>
      <c r="AD11" s="19">
        <f t="shared" si="7"/>
        <v>0</v>
      </c>
      <c r="AE11" s="19">
        <f t="shared" si="8"/>
        <v>0</v>
      </c>
      <c r="AF11" s="11"/>
      <c r="AG11" s="16"/>
      <c r="AH11" s="16"/>
      <c r="AI11" s="16"/>
      <c r="AJ11" s="16"/>
      <c r="AK11" s="16"/>
      <c r="AL11" s="16"/>
      <c r="AM11" s="16"/>
      <c r="AN11" s="16"/>
      <c r="AO11" s="16"/>
      <c r="AP11" s="16"/>
      <c r="AQ11" s="16"/>
      <c r="AR11" s="16"/>
      <c r="AS11" s="16"/>
      <c r="AT11" s="16"/>
      <c r="AU11" s="16"/>
      <c r="AV11" s="16"/>
      <c r="AW11" s="16"/>
      <c r="AX11" s="11"/>
    </row>
    <row r="12" spans="1:50" s="1" customFormat="1" x14ac:dyDescent="0.2">
      <c r="A12" s="365"/>
      <c r="B12" s="365"/>
      <c r="C12" s="165"/>
      <c r="D12" s="165"/>
      <c r="E12" s="202"/>
      <c r="F12" s="165"/>
      <c r="G12" s="195"/>
      <c r="H12" s="165"/>
      <c r="I12" s="165"/>
      <c r="J12" s="165"/>
      <c r="K12" s="165"/>
      <c r="L12" s="77"/>
      <c r="M12" s="77"/>
      <c r="N12" s="82"/>
      <c r="O12" s="196">
        <f>VLOOKUP(N12,'Supporting Documentation'!$A$4:$J$568,10,FALSE)</f>
        <v>0</v>
      </c>
      <c r="P12" s="51"/>
      <c r="Q12" s="50"/>
      <c r="R12" s="157">
        <f>IF(P12="",0,(P12/'PPF Application'!$T$7))</f>
        <v>0</v>
      </c>
      <c r="S12" s="52">
        <f>IF(N12="", 0, (O12/'PPF Application'!$T$7)*P12)</f>
        <v>0</v>
      </c>
      <c r="T12" s="135"/>
      <c r="V12" s="159">
        <f t="shared" si="9"/>
        <v>0</v>
      </c>
      <c r="W12" s="159">
        <f t="shared" si="1"/>
        <v>0</v>
      </c>
      <c r="X12" s="159">
        <f t="shared" si="2"/>
        <v>0</v>
      </c>
      <c r="Y12" s="201">
        <f t="shared" si="3"/>
        <v>0</v>
      </c>
      <c r="Z12" s="201">
        <f t="shared" si="4"/>
        <v>0</v>
      </c>
      <c r="AA12" s="159">
        <f t="shared" si="5"/>
        <v>0</v>
      </c>
      <c r="AB12" s="11">
        <f t="shared" si="6"/>
        <v>0</v>
      </c>
      <c r="AC12" s="11"/>
      <c r="AD12" s="19">
        <f t="shared" si="7"/>
        <v>0</v>
      </c>
      <c r="AE12" s="19">
        <f t="shared" si="8"/>
        <v>0</v>
      </c>
      <c r="AF12" s="11"/>
      <c r="AG12" s="16"/>
      <c r="AH12" s="16"/>
      <c r="AI12" s="16"/>
      <c r="AJ12" s="16"/>
      <c r="AK12" s="16"/>
      <c r="AL12" s="16"/>
      <c r="AM12" s="16"/>
      <c r="AN12" s="16"/>
      <c r="AO12" s="16"/>
      <c r="AP12" s="16"/>
      <c r="AQ12" s="16"/>
      <c r="AR12" s="16"/>
      <c r="AS12" s="16"/>
      <c r="AT12" s="16"/>
      <c r="AU12" s="16"/>
      <c r="AV12" s="16"/>
      <c r="AW12" s="16"/>
      <c r="AX12" s="11"/>
    </row>
    <row r="13" spans="1:50" s="1" customFormat="1" x14ac:dyDescent="0.2">
      <c r="A13" s="365"/>
      <c r="B13" s="365"/>
      <c r="C13" s="165"/>
      <c r="D13" s="165"/>
      <c r="E13" s="202"/>
      <c r="F13" s="165"/>
      <c r="G13" s="195"/>
      <c r="H13" s="165"/>
      <c r="I13" s="165"/>
      <c r="J13" s="165"/>
      <c r="K13" s="165"/>
      <c r="L13" s="77"/>
      <c r="M13" s="77"/>
      <c r="N13" s="82"/>
      <c r="O13" s="196">
        <f>VLOOKUP(N13,'Supporting Documentation'!$A$4:$J$568,10,FALSE)</f>
        <v>0</v>
      </c>
      <c r="P13" s="51"/>
      <c r="Q13" s="50"/>
      <c r="R13" s="157">
        <f>IF(P13="",0,(P13/'PPF Application'!$T$7))</f>
        <v>0</v>
      </c>
      <c r="S13" s="52">
        <f>IF(N13="", 0, (O13/'PPF Application'!$T$7)*P13)</f>
        <v>0</v>
      </c>
      <c r="T13" s="135"/>
      <c r="V13" s="159">
        <f t="shared" si="9"/>
        <v>0</v>
      </c>
      <c r="W13" s="159">
        <f t="shared" si="1"/>
        <v>0</v>
      </c>
      <c r="X13" s="159">
        <f t="shared" si="2"/>
        <v>0</v>
      </c>
      <c r="Y13" s="201">
        <f t="shared" si="3"/>
        <v>0</v>
      </c>
      <c r="Z13" s="201">
        <f t="shared" si="4"/>
        <v>0</v>
      </c>
      <c r="AA13" s="159">
        <f t="shared" si="5"/>
        <v>0</v>
      </c>
      <c r="AB13" s="11">
        <f t="shared" si="6"/>
        <v>0</v>
      </c>
      <c r="AC13" s="11"/>
      <c r="AD13" s="19">
        <f t="shared" si="7"/>
        <v>0</v>
      </c>
      <c r="AE13" s="19">
        <f t="shared" si="8"/>
        <v>0</v>
      </c>
      <c r="AF13" s="11"/>
      <c r="AG13" s="16"/>
      <c r="AH13" s="16"/>
      <c r="AI13" s="16"/>
      <c r="AJ13" s="16"/>
      <c r="AK13" s="16"/>
      <c r="AL13" s="16"/>
      <c r="AM13" s="16"/>
      <c r="AN13" s="16"/>
      <c r="AO13" s="16"/>
      <c r="AP13" s="16"/>
      <c r="AQ13" s="16"/>
      <c r="AR13" s="16"/>
      <c r="AS13" s="16"/>
      <c r="AT13" s="16"/>
      <c r="AU13" s="16"/>
      <c r="AV13" s="16"/>
      <c r="AW13" s="16"/>
      <c r="AX13" s="11"/>
    </row>
    <row r="14" spans="1:50" s="1" customFormat="1" x14ac:dyDescent="0.2">
      <c r="A14" s="365"/>
      <c r="B14" s="365"/>
      <c r="C14" s="165"/>
      <c r="D14" s="165"/>
      <c r="E14" s="202"/>
      <c r="F14" s="165"/>
      <c r="G14" s="195"/>
      <c r="H14" s="165"/>
      <c r="I14" s="165"/>
      <c r="J14" s="165"/>
      <c r="K14" s="165"/>
      <c r="L14" s="77"/>
      <c r="M14" s="77"/>
      <c r="N14" s="82"/>
      <c r="O14" s="196">
        <f>VLOOKUP(N14,'Supporting Documentation'!$A$4:$J$568,10,FALSE)</f>
        <v>0</v>
      </c>
      <c r="P14" s="51"/>
      <c r="Q14" s="50"/>
      <c r="R14" s="157">
        <f>IF(P14="",0,(P14/'PPF Application'!$T$7))</f>
        <v>0</v>
      </c>
      <c r="S14" s="52">
        <f>IF(N14="", 0, (O14/'PPF Application'!$T$7)*P14)</f>
        <v>0</v>
      </c>
      <c r="T14" s="135"/>
      <c r="V14" s="159">
        <f t="shared" si="9"/>
        <v>0</v>
      </c>
      <c r="W14" s="159">
        <f t="shared" si="1"/>
        <v>0</v>
      </c>
      <c r="X14" s="159">
        <f t="shared" si="2"/>
        <v>0</v>
      </c>
      <c r="Y14" s="201">
        <f t="shared" si="3"/>
        <v>0</v>
      </c>
      <c r="Z14" s="201">
        <f t="shared" si="4"/>
        <v>0</v>
      </c>
      <c r="AA14" s="159">
        <f t="shared" si="5"/>
        <v>0</v>
      </c>
      <c r="AB14" s="11">
        <f t="shared" si="6"/>
        <v>0</v>
      </c>
      <c r="AC14" s="11"/>
      <c r="AD14" s="19">
        <f t="shared" si="7"/>
        <v>0</v>
      </c>
      <c r="AE14" s="19">
        <f t="shared" si="8"/>
        <v>0</v>
      </c>
      <c r="AF14" s="11"/>
      <c r="AG14" s="16"/>
      <c r="AH14" s="16"/>
      <c r="AI14" s="16"/>
      <c r="AJ14" s="16"/>
      <c r="AK14" s="16"/>
      <c r="AL14" s="16"/>
      <c r="AM14" s="16"/>
      <c r="AN14" s="16"/>
      <c r="AO14" s="16"/>
      <c r="AP14" s="16"/>
      <c r="AQ14" s="16"/>
      <c r="AR14" s="16"/>
      <c r="AS14" s="16"/>
      <c r="AT14" s="16"/>
      <c r="AU14" s="16"/>
      <c r="AV14" s="16"/>
      <c r="AW14" s="16"/>
      <c r="AX14" s="11"/>
    </row>
    <row r="15" spans="1:50" s="1" customFormat="1" x14ac:dyDescent="0.2">
      <c r="A15" s="365"/>
      <c r="B15" s="365"/>
      <c r="C15" s="165"/>
      <c r="D15" s="165"/>
      <c r="E15" s="202"/>
      <c r="F15" s="165"/>
      <c r="G15" s="195"/>
      <c r="H15" s="165"/>
      <c r="I15" s="165"/>
      <c r="J15" s="165"/>
      <c r="K15" s="165"/>
      <c r="L15" s="77"/>
      <c r="M15" s="77"/>
      <c r="N15" s="82"/>
      <c r="O15" s="196">
        <f>VLOOKUP(N15,'Supporting Documentation'!$A$4:$J$568,10,FALSE)</f>
        <v>0</v>
      </c>
      <c r="P15" s="51"/>
      <c r="Q15" s="50"/>
      <c r="R15" s="157">
        <f>IF(P15="",0,(P15/'PPF Application'!$T$7))</f>
        <v>0</v>
      </c>
      <c r="S15" s="52">
        <f>IF(N15="", 0, (O15/'PPF Application'!$T$7)*P15)</f>
        <v>0</v>
      </c>
      <c r="T15" s="135"/>
      <c r="V15" s="159">
        <f t="shared" si="9"/>
        <v>0</v>
      </c>
      <c r="W15" s="159">
        <f t="shared" si="1"/>
        <v>0</v>
      </c>
      <c r="X15" s="159">
        <f t="shared" si="2"/>
        <v>0</v>
      </c>
      <c r="Y15" s="201">
        <f t="shared" si="3"/>
        <v>0</v>
      </c>
      <c r="Z15" s="201">
        <f t="shared" si="4"/>
        <v>0</v>
      </c>
      <c r="AA15" s="159">
        <f t="shared" si="5"/>
        <v>0</v>
      </c>
      <c r="AB15" s="11">
        <f t="shared" si="6"/>
        <v>0</v>
      </c>
      <c r="AC15" s="11"/>
      <c r="AD15" s="19">
        <f t="shared" si="7"/>
        <v>0</v>
      </c>
      <c r="AE15" s="19">
        <f t="shared" si="8"/>
        <v>0</v>
      </c>
      <c r="AF15" s="11"/>
      <c r="AG15" s="16"/>
      <c r="AH15" s="16"/>
      <c r="AI15" s="16"/>
      <c r="AJ15" s="16"/>
      <c r="AK15" s="16"/>
      <c r="AL15" s="16"/>
      <c r="AM15" s="16"/>
      <c r="AN15" s="16"/>
      <c r="AO15" s="16"/>
      <c r="AP15" s="16"/>
      <c r="AQ15" s="16"/>
      <c r="AR15" s="16"/>
      <c r="AS15" s="16"/>
      <c r="AT15" s="16"/>
      <c r="AU15" s="16"/>
      <c r="AV15" s="16"/>
      <c r="AW15" s="16"/>
      <c r="AX15" s="11"/>
    </row>
    <row r="16" spans="1:50" s="1" customFormat="1" x14ac:dyDescent="0.2">
      <c r="A16" s="365"/>
      <c r="B16" s="365"/>
      <c r="C16" s="165"/>
      <c r="D16" s="165"/>
      <c r="E16" s="202"/>
      <c r="F16" s="165"/>
      <c r="G16" s="195"/>
      <c r="H16" s="165"/>
      <c r="I16" s="165"/>
      <c r="J16" s="165"/>
      <c r="K16" s="165"/>
      <c r="L16" s="77"/>
      <c r="M16" s="77"/>
      <c r="N16" s="82"/>
      <c r="O16" s="196">
        <f>VLOOKUP(N16,'Supporting Documentation'!$A$4:$J$568,10,FALSE)</f>
        <v>0</v>
      </c>
      <c r="P16" s="51"/>
      <c r="Q16" s="50"/>
      <c r="R16" s="157">
        <f>IF(P16="",0,(P16/'PPF Application'!$T$7))</f>
        <v>0</v>
      </c>
      <c r="S16" s="52">
        <f>IF(N16="", 0, (O16/'PPF Application'!$T$7)*P16)</f>
        <v>0</v>
      </c>
      <c r="T16" s="135"/>
      <c r="V16" s="159">
        <f t="shared" si="9"/>
        <v>0</v>
      </c>
      <c r="W16" s="159">
        <f t="shared" si="1"/>
        <v>0</v>
      </c>
      <c r="X16" s="159">
        <f t="shared" si="2"/>
        <v>0</v>
      </c>
      <c r="Y16" s="201">
        <f t="shared" si="3"/>
        <v>0</v>
      </c>
      <c r="Z16" s="201">
        <f t="shared" si="4"/>
        <v>0</v>
      </c>
      <c r="AA16" s="159">
        <f t="shared" si="5"/>
        <v>0</v>
      </c>
      <c r="AB16" s="11">
        <f t="shared" si="6"/>
        <v>0</v>
      </c>
      <c r="AC16" s="11"/>
      <c r="AD16" s="19">
        <f t="shared" si="7"/>
        <v>0</v>
      </c>
      <c r="AE16" s="19">
        <f t="shared" si="8"/>
        <v>0</v>
      </c>
      <c r="AF16" s="11"/>
      <c r="AG16" s="16"/>
      <c r="AH16" s="16"/>
      <c r="AI16" s="16"/>
      <c r="AJ16" s="16"/>
      <c r="AK16" s="16"/>
      <c r="AL16" s="16"/>
      <c r="AM16" s="16"/>
      <c r="AN16" s="16"/>
      <c r="AO16" s="16"/>
      <c r="AP16" s="16"/>
      <c r="AQ16" s="16"/>
      <c r="AR16" s="16"/>
      <c r="AS16" s="16"/>
      <c r="AT16" s="16"/>
      <c r="AU16" s="16"/>
      <c r="AV16" s="16"/>
      <c r="AW16" s="16"/>
      <c r="AX16" s="11"/>
    </row>
    <row r="17" spans="1:50" s="1" customFormat="1" x14ac:dyDescent="0.2">
      <c r="A17" s="365"/>
      <c r="B17" s="365"/>
      <c r="C17" s="165"/>
      <c r="D17" s="165"/>
      <c r="E17" s="202"/>
      <c r="F17" s="165"/>
      <c r="G17" s="195"/>
      <c r="H17" s="165"/>
      <c r="I17" s="165"/>
      <c r="J17" s="165"/>
      <c r="K17" s="165"/>
      <c r="L17" s="77"/>
      <c r="M17" s="77"/>
      <c r="N17" s="82"/>
      <c r="O17" s="196">
        <f>VLOOKUP(N17,'Supporting Documentation'!$A$4:$J$568,10,FALSE)</f>
        <v>0</v>
      </c>
      <c r="P17" s="51"/>
      <c r="Q17" s="50"/>
      <c r="R17" s="157">
        <f>IF(P17="",0,(P17/'PPF Application'!$T$7))</f>
        <v>0</v>
      </c>
      <c r="S17" s="52">
        <f>IF(N17="", 0, (O17/'PPF Application'!$T$7)*P17)</f>
        <v>0</v>
      </c>
      <c r="T17" s="135"/>
      <c r="V17" s="159">
        <f t="shared" si="9"/>
        <v>0</v>
      </c>
      <c r="W17" s="159">
        <f t="shared" si="1"/>
        <v>0</v>
      </c>
      <c r="X17" s="159">
        <f t="shared" si="2"/>
        <v>0</v>
      </c>
      <c r="Y17" s="201">
        <f t="shared" si="3"/>
        <v>0</v>
      </c>
      <c r="Z17" s="201">
        <f t="shared" si="4"/>
        <v>0</v>
      </c>
      <c r="AA17" s="159">
        <f t="shared" si="5"/>
        <v>0</v>
      </c>
      <c r="AB17" s="11">
        <f t="shared" si="6"/>
        <v>0</v>
      </c>
      <c r="AC17" s="11"/>
      <c r="AD17" s="19">
        <f t="shared" si="7"/>
        <v>0</v>
      </c>
      <c r="AE17" s="19">
        <f t="shared" si="8"/>
        <v>0</v>
      </c>
      <c r="AF17" s="11"/>
      <c r="AG17" s="16"/>
      <c r="AH17" s="16"/>
      <c r="AI17" s="16"/>
      <c r="AJ17" s="16"/>
      <c r="AK17" s="16"/>
      <c r="AL17" s="16"/>
      <c r="AM17" s="16"/>
      <c r="AN17" s="16"/>
      <c r="AO17" s="16"/>
      <c r="AP17" s="16"/>
      <c r="AQ17" s="16"/>
      <c r="AR17" s="16"/>
      <c r="AS17" s="16"/>
      <c r="AT17" s="16"/>
      <c r="AU17" s="16"/>
      <c r="AV17" s="16"/>
      <c r="AW17" s="16"/>
      <c r="AX17" s="11"/>
    </row>
    <row r="18" spans="1:50" s="1" customFormat="1" x14ac:dyDescent="0.2">
      <c r="A18" s="365"/>
      <c r="B18" s="365"/>
      <c r="C18" s="165"/>
      <c r="D18" s="165"/>
      <c r="E18" s="202"/>
      <c r="F18" s="165"/>
      <c r="G18" s="195"/>
      <c r="H18" s="165"/>
      <c r="I18" s="165"/>
      <c r="J18" s="165"/>
      <c r="K18" s="165"/>
      <c r="L18" s="77"/>
      <c r="M18" s="77"/>
      <c r="N18" s="82"/>
      <c r="O18" s="196">
        <f>VLOOKUP(N18,'Supporting Documentation'!$A$4:$J$568,10,FALSE)</f>
        <v>0</v>
      </c>
      <c r="P18" s="51"/>
      <c r="Q18" s="50"/>
      <c r="R18" s="157">
        <f>IF(P18="",0,(P18/'PPF Application'!$T$7))</f>
        <v>0</v>
      </c>
      <c r="S18" s="52">
        <f>IF(N18="", 0, (O18/'PPF Application'!$T$7)*P18)</f>
        <v>0</v>
      </c>
      <c r="T18" s="135"/>
      <c r="V18" s="159">
        <f t="shared" si="9"/>
        <v>0</v>
      </c>
      <c r="W18" s="159">
        <f t="shared" si="1"/>
        <v>0</v>
      </c>
      <c r="X18" s="159">
        <f t="shared" si="2"/>
        <v>0</v>
      </c>
      <c r="Y18" s="201">
        <f t="shared" si="3"/>
        <v>0</v>
      </c>
      <c r="Z18" s="201">
        <f t="shared" si="4"/>
        <v>0</v>
      </c>
      <c r="AA18" s="159">
        <f t="shared" si="5"/>
        <v>0</v>
      </c>
      <c r="AB18" s="11">
        <f t="shared" si="6"/>
        <v>0</v>
      </c>
      <c r="AC18" s="11"/>
      <c r="AD18" s="19">
        <f t="shared" si="7"/>
        <v>0</v>
      </c>
      <c r="AE18" s="19">
        <f t="shared" si="8"/>
        <v>0</v>
      </c>
      <c r="AF18" s="11"/>
      <c r="AG18" s="16"/>
      <c r="AH18" s="16"/>
      <c r="AI18" s="16"/>
      <c r="AJ18" s="16"/>
      <c r="AK18" s="16"/>
      <c r="AL18" s="16"/>
      <c r="AM18" s="16"/>
      <c r="AN18" s="16"/>
      <c r="AO18" s="16"/>
      <c r="AP18" s="16"/>
      <c r="AQ18" s="16"/>
      <c r="AR18" s="16"/>
      <c r="AS18" s="16"/>
      <c r="AT18" s="16"/>
      <c r="AU18" s="16"/>
      <c r="AV18" s="16"/>
      <c r="AW18" s="16"/>
      <c r="AX18" s="11"/>
    </row>
    <row r="19" spans="1:50" s="1" customFormat="1" x14ac:dyDescent="0.2">
      <c r="A19" s="365"/>
      <c r="B19" s="365"/>
      <c r="C19" s="165"/>
      <c r="D19" s="165"/>
      <c r="E19" s="202"/>
      <c r="F19" s="165"/>
      <c r="G19" s="195"/>
      <c r="H19" s="165"/>
      <c r="I19" s="165"/>
      <c r="J19" s="165"/>
      <c r="K19" s="165"/>
      <c r="L19" s="77"/>
      <c r="M19" s="77"/>
      <c r="N19" s="82"/>
      <c r="O19" s="196">
        <f>VLOOKUP(N19,'Supporting Documentation'!$A$4:$J$568,10,FALSE)</f>
        <v>0</v>
      </c>
      <c r="P19" s="51"/>
      <c r="Q19" s="50"/>
      <c r="R19" s="157">
        <f>IF(P19="",0,(P19/'PPF Application'!$T$7))</f>
        <v>0</v>
      </c>
      <c r="S19" s="52">
        <f>IF(N19="", 0, (O19/'PPF Application'!$T$7)*P19)</f>
        <v>0</v>
      </c>
      <c r="T19" s="135"/>
      <c r="V19" s="159">
        <f t="shared" si="9"/>
        <v>0</v>
      </c>
      <c r="W19" s="159">
        <f t="shared" si="1"/>
        <v>0</v>
      </c>
      <c r="X19" s="159">
        <f t="shared" si="2"/>
        <v>0</v>
      </c>
      <c r="Y19" s="201">
        <f t="shared" si="3"/>
        <v>0</v>
      </c>
      <c r="Z19" s="201">
        <f t="shared" si="4"/>
        <v>0</v>
      </c>
      <c r="AA19" s="159">
        <f t="shared" si="5"/>
        <v>0</v>
      </c>
      <c r="AB19" s="11">
        <f t="shared" si="6"/>
        <v>0</v>
      </c>
      <c r="AC19" s="11"/>
      <c r="AD19" s="19">
        <f t="shared" si="7"/>
        <v>0</v>
      </c>
      <c r="AE19" s="19">
        <f t="shared" si="8"/>
        <v>0</v>
      </c>
      <c r="AF19" s="11"/>
      <c r="AG19" s="16"/>
      <c r="AH19" s="16"/>
      <c r="AI19" s="16"/>
      <c r="AJ19" s="16"/>
      <c r="AK19" s="16"/>
      <c r="AL19" s="16"/>
      <c r="AM19" s="16"/>
      <c r="AN19" s="16"/>
      <c r="AO19" s="16"/>
      <c r="AP19" s="16"/>
      <c r="AQ19" s="16"/>
      <c r="AR19" s="16"/>
      <c r="AS19" s="16"/>
      <c r="AT19" s="16"/>
      <c r="AU19" s="16"/>
      <c r="AV19" s="16"/>
      <c r="AW19" s="16"/>
      <c r="AX19" s="11"/>
    </row>
    <row r="20" spans="1:50" s="1" customFormat="1" x14ac:dyDescent="0.2">
      <c r="A20" s="365"/>
      <c r="B20" s="365"/>
      <c r="C20" s="165"/>
      <c r="D20" s="165"/>
      <c r="E20" s="202"/>
      <c r="F20" s="165"/>
      <c r="G20" s="195"/>
      <c r="H20" s="165"/>
      <c r="I20" s="165"/>
      <c r="J20" s="165"/>
      <c r="K20" s="165"/>
      <c r="L20" s="77"/>
      <c r="M20" s="77"/>
      <c r="N20" s="82"/>
      <c r="O20" s="196">
        <f>VLOOKUP(N20,'Supporting Documentation'!$A$4:$J$568,10,FALSE)</f>
        <v>0</v>
      </c>
      <c r="P20" s="51"/>
      <c r="Q20" s="50"/>
      <c r="R20" s="157">
        <f>IF(P20="",0,(P20/'PPF Application'!$T$7))</f>
        <v>0</v>
      </c>
      <c r="S20" s="52">
        <f>IF(N20="", 0, (O20/'PPF Application'!$T$7)*P20)</f>
        <v>0</v>
      </c>
      <c r="T20" s="135"/>
      <c r="V20" s="159">
        <f t="shared" si="9"/>
        <v>0</v>
      </c>
      <c r="W20" s="159">
        <f t="shared" si="1"/>
        <v>0</v>
      </c>
      <c r="X20" s="159">
        <f t="shared" si="2"/>
        <v>0</v>
      </c>
      <c r="Y20" s="201">
        <f t="shared" si="3"/>
        <v>0</v>
      </c>
      <c r="Z20" s="201">
        <f t="shared" si="4"/>
        <v>0</v>
      </c>
      <c r="AA20" s="159">
        <f t="shared" si="5"/>
        <v>0</v>
      </c>
      <c r="AB20" s="11">
        <f t="shared" si="6"/>
        <v>0</v>
      </c>
      <c r="AC20" s="11"/>
      <c r="AD20" s="19">
        <f t="shared" si="7"/>
        <v>0</v>
      </c>
      <c r="AE20" s="19">
        <f t="shared" si="8"/>
        <v>0</v>
      </c>
      <c r="AF20" s="11"/>
      <c r="AG20" s="16"/>
      <c r="AH20" s="16"/>
      <c r="AI20" s="16"/>
      <c r="AJ20" s="16"/>
      <c r="AK20" s="16"/>
      <c r="AL20" s="16"/>
      <c r="AM20" s="16"/>
      <c r="AN20" s="16"/>
      <c r="AO20" s="16"/>
      <c r="AP20" s="16"/>
      <c r="AQ20" s="16"/>
      <c r="AR20" s="16"/>
      <c r="AS20" s="16"/>
      <c r="AT20" s="16"/>
      <c r="AU20" s="16"/>
      <c r="AV20" s="16"/>
      <c r="AW20" s="16"/>
      <c r="AX20" s="11"/>
    </row>
    <row r="21" spans="1:50" s="1" customFormat="1" x14ac:dyDescent="0.2">
      <c r="A21" s="365"/>
      <c r="B21" s="365"/>
      <c r="C21" s="165"/>
      <c r="D21" s="165"/>
      <c r="E21" s="202"/>
      <c r="F21" s="165"/>
      <c r="G21" s="195"/>
      <c r="H21" s="165"/>
      <c r="I21" s="165"/>
      <c r="J21" s="165"/>
      <c r="K21" s="165"/>
      <c r="L21" s="77"/>
      <c r="M21" s="77"/>
      <c r="N21" s="82"/>
      <c r="O21" s="196">
        <f>VLOOKUP(N21,'Supporting Documentation'!$A$4:$J$568,10,FALSE)</f>
        <v>0</v>
      </c>
      <c r="P21" s="51"/>
      <c r="Q21" s="50"/>
      <c r="R21" s="157">
        <f>IF(P21="",0,(P21/'PPF Application'!$T$7))</f>
        <v>0</v>
      </c>
      <c r="S21" s="52">
        <f>IF(N21="", 0, (O21/'PPF Application'!$T$7)*P21)</f>
        <v>0</v>
      </c>
      <c r="T21" s="135"/>
      <c r="V21" s="159">
        <f t="shared" si="9"/>
        <v>0</v>
      </c>
      <c r="W21" s="159">
        <f t="shared" si="1"/>
        <v>0</v>
      </c>
      <c r="X21" s="159">
        <f t="shared" si="2"/>
        <v>0</v>
      </c>
      <c r="Y21" s="201">
        <f t="shared" si="3"/>
        <v>0</v>
      </c>
      <c r="Z21" s="201">
        <f t="shared" si="4"/>
        <v>0</v>
      </c>
      <c r="AA21" s="159">
        <f t="shared" si="5"/>
        <v>0</v>
      </c>
      <c r="AB21" s="11">
        <f t="shared" si="6"/>
        <v>0</v>
      </c>
      <c r="AC21" s="11"/>
      <c r="AD21" s="19">
        <f t="shared" si="7"/>
        <v>0</v>
      </c>
      <c r="AE21" s="19">
        <f t="shared" si="8"/>
        <v>0</v>
      </c>
      <c r="AF21" s="11"/>
      <c r="AG21" s="16"/>
      <c r="AH21" s="16"/>
      <c r="AI21" s="16"/>
      <c r="AJ21" s="16"/>
      <c r="AK21" s="16"/>
      <c r="AL21" s="16"/>
      <c r="AM21" s="16"/>
      <c r="AN21" s="16"/>
      <c r="AO21" s="16"/>
      <c r="AP21" s="16"/>
      <c r="AQ21" s="16"/>
      <c r="AR21" s="16"/>
      <c r="AS21" s="16"/>
      <c r="AT21" s="16"/>
      <c r="AU21" s="16"/>
      <c r="AV21" s="16"/>
      <c r="AW21" s="16"/>
      <c r="AX21" s="11"/>
    </row>
    <row r="22" spans="1:50" s="1" customFormat="1" x14ac:dyDescent="0.2">
      <c r="A22" s="365"/>
      <c r="B22" s="365"/>
      <c r="C22" s="165"/>
      <c r="D22" s="165"/>
      <c r="E22" s="202"/>
      <c r="F22" s="165"/>
      <c r="G22" s="195"/>
      <c r="H22" s="165"/>
      <c r="I22" s="165"/>
      <c r="J22" s="165"/>
      <c r="K22" s="165"/>
      <c r="L22" s="77"/>
      <c r="M22" s="77"/>
      <c r="N22" s="82"/>
      <c r="O22" s="196">
        <f>VLOOKUP(N22,'Supporting Documentation'!$A$4:$J$568,10,FALSE)</f>
        <v>0</v>
      </c>
      <c r="P22" s="51"/>
      <c r="Q22" s="50"/>
      <c r="R22" s="157">
        <f>IF(P22="",0,(P22/'PPF Application'!$T$7))</f>
        <v>0</v>
      </c>
      <c r="S22" s="52">
        <f>IF(N22="", 0, (O22/'PPF Application'!$T$7)*P22)</f>
        <v>0</v>
      </c>
      <c r="T22" s="135"/>
      <c r="V22" s="159">
        <f t="shared" si="9"/>
        <v>0</v>
      </c>
      <c r="W22" s="159">
        <f t="shared" si="1"/>
        <v>0</v>
      </c>
      <c r="X22" s="159">
        <f t="shared" si="2"/>
        <v>0</v>
      </c>
      <c r="Y22" s="201">
        <f t="shared" si="3"/>
        <v>0</v>
      </c>
      <c r="Z22" s="201">
        <f t="shared" si="4"/>
        <v>0</v>
      </c>
      <c r="AA22" s="159">
        <f t="shared" si="5"/>
        <v>0</v>
      </c>
      <c r="AB22" s="11">
        <f t="shared" si="6"/>
        <v>0</v>
      </c>
      <c r="AC22" s="11"/>
      <c r="AD22" s="19">
        <f t="shared" si="7"/>
        <v>0</v>
      </c>
      <c r="AE22" s="19">
        <f t="shared" si="8"/>
        <v>0</v>
      </c>
      <c r="AF22" s="11"/>
      <c r="AG22" s="16"/>
      <c r="AH22" s="16"/>
      <c r="AI22" s="16"/>
      <c r="AJ22" s="16"/>
      <c r="AK22" s="16"/>
      <c r="AL22" s="16"/>
      <c r="AM22" s="16"/>
      <c r="AN22" s="16"/>
      <c r="AO22" s="16"/>
      <c r="AP22" s="16"/>
      <c r="AQ22" s="16"/>
      <c r="AR22" s="16"/>
      <c r="AS22" s="16"/>
      <c r="AT22" s="16"/>
      <c r="AU22" s="16"/>
      <c r="AV22" s="16"/>
      <c r="AW22" s="16"/>
      <c r="AX22" s="11"/>
    </row>
    <row r="23" spans="1:50" s="1" customFormat="1" x14ac:dyDescent="0.2">
      <c r="A23" s="365"/>
      <c r="B23" s="365"/>
      <c r="C23" s="165"/>
      <c r="D23" s="165"/>
      <c r="E23" s="202"/>
      <c r="F23" s="165"/>
      <c r="G23" s="195"/>
      <c r="H23" s="165"/>
      <c r="I23" s="165"/>
      <c r="J23" s="165"/>
      <c r="K23" s="165"/>
      <c r="L23" s="77"/>
      <c r="M23" s="77"/>
      <c r="N23" s="82"/>
      <c r="O23" s="196">
        <f>VLOOKUP(N23,'Supporting Documentation'!$A$4:$J$568,10,FALSE)</f>
        <v>0</v>
      </c>
      <c r="P23" s="51"/>
      <c r="Q23" s="50"/>
      <c r="R23" s="157">
        <f>IF(P23="",0,(P23/'PPF Application'!$T$7))</f>
        <v>0</v>
      </c>
      <c r="S23" s="52">
        <f>IF(N23="", 0, (O23/'PPF Application'!$T$7)*P23)</f>
        <v>0</v>
      </c>
      <c r="T23" s="135"/>
      <c r="V23" s="159">
        <f t="shared" si="9"/>
        <v>0</v>
      </c>
      <c r="W23" s="159">
        <f t="shared" si="1"/>
        <v>0</v>
      </c>
      <c r="X23" s="159">
        <f t="shared" si="2"/>
        <v>0</v>
      </c>
      <c r="Y23" s="201">
        <f t="shared" si="3"/>
        <v>0</v>
      </c>
      <c r="Z23" s="201">
        <f t="shared" si="4"/>
        <v>0</v>
      </c>
      <c r="AA23" s="159">
        <f t="shared" si="5"/>
        <v>0</v>
      </c>
      <c r="AB23" s="11">
        <f t="shared" si="6"/>
        <v>0</v>
      </c>
      <c r="AC23" s="11"/>
      <c r="AD23" s="19">
        <f t="shared" si="7"/>
        <v>0</v>
      </c>
      <c r="AE23" s="19">
        <f t="shared" si="8"/>
        <v>0</v>
      </c>
      <c r="AF23" s="11"/>
      <c r="AG23" s="16"/>
      <c r="AH23" s="16"/>
      <c r="AI23" s="16"/>
      <c r="AJ23" s="16"/>
      <c r="AK23" s="16"/>
      <c r="AL23" s="16"/>
      <c r="AM23" s="16"/>
      <c r="AN23" s="16"/>
      <c r="AO23" s="16"/>
      <c r="AP23" s="16"/>
      <c r="AQ23" s="16"/>
      <c r="AR23" s="16"/>
      <c r="AS23" s="16"/>
      <c r="AT23" s="16"/>
      <c r="AU23" s="16"/>
      <c r="AV23" s="16"/>
      <c r="AW23" s="16"/>
      <c r="AX23" s="11"/>
    </row>
    <row r="24" spans="1:50" s="1" customFormat="1" x14ac:dyDescent="0.2">
      <c r="A24" s="365"/>
      <c r="B24" s="365"/>
      <c r="C24" s="165"/>
      <c r="D24" s="165"/>
      <c r="E24" s="202"/>
      <c r="F24" s="165"/>
      <c r="G24" s="195"/>
      <c r="H24" s="165"/>
      <c r="I24" s="165"/>
      <c r="J24" s="165"/>
      <c r="K24" s="165"/>
      <c r="L24" s="77"/>
      <c r="M24" s="77"/>
      <c r="N24" s="82"/>
      <c r="O24" s="196">
        <f>VLOOKUP(N24,'Supporting Documentation'!$A$4:$J$568,10,FALSE)</f>
        <v>0</v>
      </c>
      <c r="P24" s="51"/>
      <c r="Q24" s="50"/>
      <c r="R24" s="157">
        <f>IF(P24="",0,(P24/'PPF Application'!$T$7))</f>
        <v>0</v>
      </c>
      <c r="S24" s="52">
        <f>IF(N24="", 0, (O24/'PPF Application'!$T$7)*P24)</f>
        <v>0</v>
      </c>
      <c r="T24" s="135"/>
      <c r="V24" s="159">
        <f t="shared" si="9"/>
        <v>0</v>
      </c>
      <c r="W24" s="159">
        <f t="shared" si="1"/>
        <v>0</v>
      </c>
      <c r="X24" s="159">
        <f t="shared" si="2"/>
        <v>0</v>
      </c>
      <c r="Y24" s="201">
        <f t="shared" si="3"/>
        <v>0</v>
      </c>
      <c r="Z24" s="201">
        <f t="shared" si="4"/>
        <v>0</v>
      </c>
      <c r="AA24" s="159">
        <f t="shared" si="5"/>
        <v>0</v>
      </c>
      <c r="AB24" s="11">
        <f t="shared" si="6"/>
        <v>0</v>
      </c>
      <c r="AC24" s="11"/>
      <c r="AD24" s="19">
        <f t="shared" si="7"/>
        <v>0</v>
      </c>
      <c r="AE24" s="19">
        <f t="shared" si="8"/>
        <v>0</v>
      </c>
      <c r="AF24" s="11"/>
      <c r="AG24" s="16"/>
      <c r="AH24" s="16"/>
      <c r="AI24" s="16"/>
      <c r="AJ24" s="16"/>
      <c r="AK24" s="16"/>
      <c r="AL24" s="16"/>
      <c r="AM24" s="16"/>
      <c r="AN24" s="16"/>
      <c r="AO24" s="16"/>
      <c r="AP24" s="16"/>
      <c r="AQ24" s="16"/>
      <c r="AR24" s="16"/>
      <c r="AS24" s="16"/>
      <c r="AT24" s="16"/>
      <c r="AU24" s="16"/>
      <c r="AV24" s="16"/>
      <c r="AW24" s="16"/>
      <c r="AX24" s="11"/>
    </row>
    <row r="25" spans="1:50" s="1" customFormat="1" x14ac:dyDescent="0.2">
      <c r="A25" s="365"/>
      <c r="B25" s="365"/>
      <c r="C25" s="165"/>
      <c r="D25" s="165"/>
      <c r="E25" s="202"/>
      <c r="F25" s="165"/>
      <c r="G25" s="195"/>
      <c r="H25" s="165"/>
      <c r="I25" s="165"/>
      <c r="J25" s="165"/>
      <c r="K25" s="165"/>
      <c r="L25" s="77"/>
      <c r="M25" s="77"/>
      <c r="N25" s="82"/>
      <c r="O25" s="196">
        <f>VLOOKUP(N25,'Supporting Documentation'!$A$4:$J$568,10,FALSE)</f>
        <v>0</v>
      </c>
      <c r="P25" s="51"/>
      <c r="Q25" s="50"/>
      <c r="R25" s="157">
        <f>IF(P25="",0,(P25/'PPF Application'!$T$7))</f>
        <v>0</v>
      </c>
      <c r="S25" s="52">
        <f>IF(N25="", 0, (O25/'PPF Application'!$T$7)*P25)</f>
        <v>0</v>
      </c>
      <c r="T25" s="135"/>
      <c r="V25" s="159">
        <f t="shared" si="9"/>
        <v>0</v>
      </c>
      <c r="W25" s="159">
        <f t="shared" si="1"/>
        <v>0</v>
      </c>
      <c r="X25" s="159">
        <f t="shared" si="2"/>
        <v>0</v>
      </c>
      <c r="Y25" s="201">
        <f t="shared" si="3"/>
        <v>0</v>
      </c>
      <c r="Z25" s="201">
        <f t="shared" si="4"/>
        <v>0</v>
      </c>
      <c r="AA25" s="159">
        <f t="shared" si="5"/>
        <v>0</v>
      </c>
      <c r="AB25" s="11">
        <f t="shared" si="6"/>
        <v>0</v>
      </c>
      <c r="AC25" s="11"/>
      <c r="AD25" s="19">
        <f t="shared" si="7"/>
        <v>0</v>
      </c>
      <c r="AE25" s="19">
        <f t="shared" si="8"/>
        <v>0</v>
      </c>
      <c r="AF25" s="11"/>
      <c r="AG25" s="16"/>
      <c r="AH25" s="16"/>
      <c r="AI25" s="16"/>
      <c r="AJ25" s="16"/>
      <c r="AK25" s="16"/>
      <c r="AL25" s="16"/>
      <c r="AM25" s="16"/>
      <c r="AN25" s="16"/>
      <c r="AO25" s="16"/>
      <c r="AP25" s="16"/>
      <c r="AQ25" s="16"/>
      <c r="AR25" s="16"/>
      <c r="AS25" s="16"/>
      <c r="AT25" s="16"/>
      <c r="AU25" s="16"/>
      <c r="AV25" s="16"/>
      <c r="AW25" s="16"/>
      <c r="AX25" s="11"/>
    </row>
    <row r="26" spans="1:50" s="1" customFormat="1" x14ac:dyDescent="0.2">
      <c r="A26" s="365"/>
      <c r="B26" s="365"/>
      <c r="C26" s="165"/>
      <c r="D26" s="165"/>
      <c r="E26" s="202"/>
      <c r="F26" s="165"/>
      <c r="G26" s="195"/>
      <c r="H26" s="165"/>
      <c r="I26" s="165"/>
      <c r="J26" s="165"/>
      <c r="K26" s="165"/>
      <c r="L26" s="77"/>
      <c r="M26" s="77"/>
      <c r="N26" s="82"/>
      <c r="O26" s="196">
        <f>VLOOKUP(N26,'Supporting Documentation'!$A$4:$J$568,10,FALSE)</f>
        <v>0</v>
      </c>
      <c r="P26" s="51"/>
      <c r="Q26" s="50"/>
      <c r="R26" s="157">
        <f>IF(P26="",0,(P26/'PPF Application'!$T$7))</f>
        <v>0</v>
      </c>
      <c r="S26" s="52">
        <f>IF(N26="", 0, (O26/'PPF Application'!$T$7)*P26)</f>
        <v>0</v>
      </c>
      <c r="T26" s="135"/>
      <c r="V26" s="159">
        <f t="shared" si="9"/>
        <v>0</v>
      </c>
      <c r="W26" s="159">
        <f t="shared" si="1"/>
        <v>0</v>
      </c>
      <c r="X26" s="159">
        <f t="shared" si="2"/>
        <v>0</v>
      </c>
      <c r="Y26" s="201">
        <f t="shared" si="3"/>
        <v>0</v>
      </c>
      <c r="Z26" s="201">
        <f t="shared" si="4"/>
        <v>0</v>
      </c>
      <c r="AA26" s="159">
        <f t="shared" si="5"/>
        <v>0</v>
      </c>
      <c r="AB26" s="11">
        <f t="shared" si="6"/>
        <v>0</v>
      </c>
      <c r="AC26" s="11"/>
      <c r="AD26" s="19">
        <f t="shared" si="7"/>
        <v>0</v>
      </c>
      <c r="AE26" s="19">
        <f t="shared" si="8"/>
        <v>0</v>
      </c>
      <c r="AF26" s="11"/>
      <c r="AG26" s="16"/>
      <c r="AH26" s="16"/>
      <c r="AI26" s="16"/>
      <c r="AJ26" s="16"/>
      <c r="AK26" s="16"/>
      <c r="AL26" s="16"/>
      <c r="AM26" s="16"/>
      <c r="AN26" s="16"/>
      <c r="AO26" s="16"/>
      <c r="AP26" s="16"/>
      <c r="AQ26" s="16"/>
      <c r="AR26" s="16"/>
      <c r="AS26" s="16"/>
      <c r="AT26" s="16"/>
      <c r="AU26" s="16"/>
      <c r="AV26" s="16"/>
      <c r="AW26" s="16"/>
      <c r="AX26" s="11"/>
    </row>
    <row r="27" spans="1:50" s="1" customFormat="1" x14ac:dyDescent="0.2">
      <c r="A27" s="365"/>
      <c r="B27" s="365"/>
      <c r="C27" s="165"/>
      <c r="D27" s="165"/>
      <c r="E27" s="202"/>
      <c r="F27" s="165"/>
      <c r="G27" s="195"/>
      <c r="H27" s="165"/>
      <c r="I27" s="165"/>
      <c r="J27" s="165"/>
      <c r="K27" s="165"/>
      <c r="L27" s="77"/>
      <c r="M27" s="77"/>
      <c r="N27" s="82"/>
      <c r="O27" s="196">
        <f>VLOOKUP(N27,'Supporting Documentation'!$A$4:$J$568,10,FALSE)</f>
        <v>0</v>
      </c>
      <c r="P27" s="51"/>
      <c r="Q27" s="50"/>
      <c r="R27" s="157">
        <f>IF(P27="",0,(P27/'PPF Application'!$T$7))</f>
        <v>0</v>
      </c>
      <c r="S27" s="52">
        <f>IF(N27="", 0, (O27/'PPF Application'!$T$7)*P27)</f>
        <v>0</v>
      </c>
      <c r="T27" s="135"/>
      <c r="V27" s="159">
        <f t="shared" si="9"/>
        <v>0</v>
      </c>
      <c r="W27" s="159">
        <f t="shared" si="1"/>
        <v>0</v>
      </c>
      <c r="X27" s="159">
        <f t="shared" si="2"/>
        <v>0</v>
      </c>
      <c r="Y27" s="201">
        <f t="shared" si="3"/>
        <v>0</v>
      </c>
      <c r="Z27" s="201">
        <f t="shared" si="4"/>
        <v>0</v>
      </c>
      <c r="AA27" s="159">
        <f t="shared" si="5"/>
        <v>0</v>
      </c>
      <c r="AB27" s="11">
        <f t="shared" si="6"/>
        <v>0</v>
      </c>
      <c r="AC27" s="11"/>
      <c r="AD27" s="19">
        <f t="shared" si="7"/>
        <v>0</v>
      </c>
      <c r="AE27" s="19">
        <f t="shared" si="8"/>
        <v>0</v>
      </c>
      <c r="AF27" s="11"/>
      <c r="AG27" s="16"/>
      <c r="AH27" s="16"/>
      <c r="AI27" s="16"/>
      <c r="AJ27" s="16"/>
      <c r="AK27" s="16"/>
      <c r="AL27" s="16"/>
      <c r="AM27" s="16"/>
      <c r="AN27" s="16"/>
      <c r="AO27" s="16"/>
      <c r="AP27" s="16"/>
      <c r="AQ27" s="16"/>
      <c r="AR27" s="16"/>
      <c r="AS27" s="16"/>
      <c r="AT27" s="16"/>
      <c r="AU27" s="16"/>
      <c r="AV27" s="16"/>
      <c r="AW27" s="16"/>
      <c r="AX27" s="11"/>
    </row>
    <row r="28" spans="1:50" s="1" customFormat="1" x14ac:dyDescent="0.2">
      <c r="A28" s="365"/>
      <c r="B28" s="365"/>
      <c r="C28" s="165"/>
      <c r="D28" s="165"/>
      <c r="E28" s="202"/>
      <c r="F28" s="165"/>
      <c r="G28" s="195"/>
      <c r="H28" s="165"/>
      <c r="I28" s="165"/>
      <c r="J28" s="165"/>
      <c r="K28" s="165"/>
      <c r="L28" s="77"/>
      <c r="M28" s="77"/>
      <c r="N28" s="82"/>
      <c r="O28" s="196">
        <f>VLOOKUP(N28,'Supporting Documentation'!$A$4:$J$568,10,FALSE)</f>
        <v>0</v>
      </c>
      <c r="P28" s="51"/>
      <c r="Q28" s="50"/>
      <c r="R28" s="157">
        <f>IF(P28="",0,(P28/'PPF Application'!$T$7))</f>
        <v>0</v>
      </c>
      <c r="S28" s="52">
        <f>IF(N28="", 0, (O28/'PPF Application'!$T$7)*P28)</f>
        <v>0</v>
      </c>
      <c r="T28" s="135"/>
      <c r="V28" s="159">
        <f t="shared" si="9"/>
        <v>0</v>
      </c>
      <c r="W28" s="159">
        <f t="shared" si="1"/>
        <v>0</v>
      </c>
      <c r="X28" s="159">
        <f t="shared" si="2"/>
        <v>0</v>
      </c>
      <c r="Y28" s="201">
        <f t="shared" si="3"/>
        <v>0</v>
      </c>
      <c r="Z28" s="201">
        <f t="shared" si="4"/>
        <v>0</v>
      </c>
      <c r="AA28" s="159">
        <f t="shared" si="5"/>
        <v>0</v>
      </c>
      <c r="AB28" s="11">
        <f t="shared" si="6"/>
        <v>0</v>
      </c>
      <c r="AC28" s="11"/>
      <c r="AD28" s="19">
        <f t="shared" si="7"/>
        <v>0</v>
      </c>
      <c r="AE28" s="19">
        <f t="shared" si="8"/>
        <v>0</v>
      </c>
      <c r="AF28" s="11"/>
      <c r="AG28" s="16"/>
      <c r="AH28" s="16"/>
      <c r="AI28" s="16"/>
      <c r="AJ28" s="16"/>
      <c r="AK28" s="16"/>
      <c r="AL28" s="16"/>
      <c r="AM28" s="16"/>
      <c r="AN28" s="16"/>
      <c r="AO28" s="16"/>
      <c r="AP28" s="16"/>
      <c r="AQ28" s="16"/>
      <c r="AR28" s="16"/>
      <c r="AS28" s="16"/>
      <c r="AT28" s="16"/>
      <c r="AU28" s="16"/>
      <c r="AV28" s="16"/>
      <c r="AW28" s="16"/>
      <c r="AX28" s="11"/>
    </row>
    <row r="29" spans="1:50" s="1" customFormat="1" x14ac:dyDescent="0.2">
      <c r="A29" s="365"/>
      <c r="B29" s="365"/>
      <c r="C29" s="165"/>
      <c r="D29" s="165"/>
      <c r="E29" s="202"/>
      <c r="F29" s="165"/>
      <c r="G29" s="195"/>
      <c r="H29" s="165"/>
      <c r="I29" s="165"/>
      <c r="J29" s="165"/>
      <c r="K29" s="165"/>
      <c r="L29" s="77"/>
      <c r="M29" s="77"/>
      <c r="N29" s="82"/>
      <c r="O29" s="196">
        <f>VLOOKUP(N29,'Supporting Documentation'!$A$4:$J$568,10,FALSE)</f>
        <v>0</v>
      </c>
      <c r="P29" s="51"/>
      <c r="Q29" s="50"/>
      <c r="R29" s="157">
        <f>IF(P29="",0,(P29/'PPF Application'!$T$7))</f>
        <v>0</v>
      </c>
      <c r="S29" s="52">
        <f>IF(N29="", 0, (O29/'PPF Application'!$T$7)*P29)</f>
        <v>0</v>
      </c>
      <c r="T29" s="135"/>
      <c r="V29" s="159">
        <f t="shared" si="9"/>
        <v>0</v>
      </c>
      <c r="W29" s="159">
        <f t="shared" si="1"/>
        <v>0</v>
      </c>
      <c r="X29" s="159">
        <f t="shared" si="2"/>
        <v>0</v>
      </c>
      <c r="Y29" s="201">
        <f t="shared" si="3"/>
        <v>0</v>
      </c>
      <c r="Z29" s="201">
        <f t="shared" si="4"/>
        <v>0</v>
      </c>
      <c r="AA29" s="159">
        <f t="shared" si="5"/>
        <v>0</v>
      </c>
      <c r="AB29" s="11">
        <f t="shared" si="6"/>
        <v>0</v>
      </c>
      <c r="AC29" s="22"/>
      <c r="AD29" s="23">
        <f t="shared" si="7"/>
        <v>0</v>
      </c>
      <c r="AE29" s="23">
        <f t="shared" si="8"/>
        <v>0</v>
      </c>
      <c r="AF29" s="11"/>
      <c r="AG29" s="16"/>
      <c r="AH29" s="16"/>
      <c r="AI29" s="16"/>
      <c r="AJ29" s="16"/>
      <c r="AK29" s="16"/>
      <c r="AL29" s="16"/>
      <c r="AM29" s="16"/>
      <c r="AN29" s="16"/>
      <c r="AO29" s="16"/>
      <c r="AP29" s="16"/>
      <c r="AQ29" s="16"/>
      <c r="AR29" s="16"/>
      <c r="AS29" s="16"/>
      <c r="AT29" s="16"/>
      <c r="AU29" s="16"/>
      <c r="AV29" s="16"/>
      <c r="AW29" s="16"/>
      <c r="AX29" s="11"/>
    </row>
    <row r="30" spans="1:50" s="1" customFormat="1" ht="12" customHeight="1" x14ac:dyDescent="0.2">
      <c r="A30" s="365"/>
      <c r="B30" s="365"/>
      <c r="C30" s="165"/>
      <c r="D30" s="165"/>
      <c r="E30" s="202"/>
      <c r="F30" s="165"/>
      <c r="G30" s="195"/>
      <c r="H30" s="165"/>
      <c r="I30" s="165"/>
      <c r="J30" s="165"/>
      <c r="K30" s="165"/>
      <c r="L30" s="77"/>
      <c r="M30" s="77"/>
      <c r="N30" s="82"/>
      <c r="O30" s="196">
        <f>VLOOKUP(N30,'Supporting Documentation'!$A$4:$J$568,10,FALSE)</f>
        <v>0</v>
      </c>
      <c r="P30" s="51"/>
      <c r="Q30" s="50"/>
      <c r="R30" s="157">
        <f>IF(P30="",0,(P30/'PPF Application'!$T$7))</f>
        <v>0</v>
      </c>
      <c r="S30" s="52">
        <f>IF(N30="", 0, (O30/'PPF Application'!$T$7)*P30)</f>
        <v>0</v>
      </c>
      <c r="T30" s="135"/>
      <c r="V30" s="159">
        <f t="shared" si="9"/>
        <v>0</v>
      </c>
      <c r="W30" s="159">
        <f t="shared" si="1"/>
        <v>0</v>
      </c>
      <c r="X30" s="159">
        <f t="shared" si="2"/>
        <v>0</v>
      </c>
      <c r="Y30" s="201">
        <f t="shared" si="3"/>
        <v>0</v>
      </c>
      <c r="Z30" s="201">
        <f t="shared" si="4"/>
        <v>0</v>
      </c>
      <c r="AA30" s="159">
        <f t="shared" si="5"/>
        <v>0</v>
      </c>
      <c r="AB30" s="11">
        <f t="shared" si="6"/>
        <v>0</v>
      </c>
      <c r="AC30" s="24"/>
      <c r="AD30" s="23">
        <f t="shared" si="7"/>
        <v>0</v>
      </c>
      <c r="AE30" s="23">
        <f t="shared" si="8"/>
        <v>0</v>
      </c>
      <c r="AF30" s="11"/>
      <c r="AG30" s="16"/>
      <c r="AH30" s="16"/>
      <c r="AI30" s="16"/>
      <c r="AJ30" s="16"/>
      <c r="AK30" s="16"/>
      <c r="AL30" s="16"/>
      <c r="AM30" s="16"/>
      <c r="AN30" s="16"/>
      <c r="AO30" s="16"/>
      <c r="AP30" s="16"/>
      <c r="AQ30" s="16"/>
      <c r="AR30" s="16"/>
      <c r="AS30" s="16"/>
      <c r="AT30" s="16"/>
      <c r="AU30" s="16"/>
      <c r="AV30" s="16"/>
      <c r="AW30" s="16"/>
      <c r="AX30" s="11"/>
    </row>
    <row r="31" spans="1:50" x14ac:dyDescent="0.2">
      <c r="A31" s="365"/>
      <c r="B31" s="365"/>
      <c r="C31" s="165"/>
      <c r="D31" s="165"/>
      <c r="E31" s="202"/>
      <c r="F31" s="165"/>
      <c r="G31" s="195"/>
      <c r="H31" s="165"/>
      <c r="I31" s="165"/>
      <c r="J31" s="165"/>
      <c r="K31" s="165"/>
      <c r="L31" s="77"/>
      <c r="M31" s="77"/>
      <c r="N31" s="82"/>
      <c r="O31" s="196">
        <f>VLOOKUP(N31,'Supporting Documentation'!$A$4:$J$568,10,FALSE)</f>
        <v>0</v>
      </c>
      <c r="P31" s="51"/>
      <c r="Q31" s="50"/>
      <c r="R31" s="157">
        <f>IF(P31="",0,(P31/'PPF Application'!$T$7))</f>
        <v>0</v>
      </c>
      <c r="S31" s="52">
        <f>IF(N31="", 0, (O31/'PPF Application'!$T$7)*P31)</f>
        <v>0</v>
      </c>
      <c r="T31" s="135"/>
      <c r="V31" s="159">
        <f t="shared" si="9"/>
        <v>0</v>
      </c>
      <c r="W31" s="159">
        <f t="shared" si="1"/>
        <v>0</v>
      </c>
      <c r="X31" s="159">
        <f t="shared" si="2"/>
        <v>0</v>
      </c>
      <c r="Y31" s="201">
        <f t="shared" si="3"/>
        <v>0</v>
      </c>
      <c r="Z31" s="201">
        <f t="shared" si="4"/>
        <v>0</v>
      </c>
      <c r="AA31" s="159">
        <f t="shared" si="5"/>
        <v>0</v>
      </c>
      <c r="AB31" s="11">
        <f t="shared" si="6"/>
        <v>0</v>
      </c>
      <c r="AD31" s="23">
        <f t="shared" si="7"/>
        <v>0</v>
      </c>
      <c r="AE31" s="23">
        <f t="shared" si="8"/>
        <v>0</v>
      </c>
    </row>
    <row r="32" spans="1:50" x14ac:dyDescent="0.2">
      <c r="A32" s="365"/>
      <c r="B32" s="365"/>
      <c r="C32" s="165"/>
      <c r="D32" s="165"/>
      <c r="E32" s="202"/>
      <c r="F32" s="165"/>
      <c r="G32" s="195"/>
      <c r="H32" s="165"/>
      <c r="I32" s="165"/>
      <c r="J32" s="165"/>
      <c r="K32" s="165"/>
      <c r="L32" s="77"/>
      <c r="M32" s="77"/>
      <c r="N32" s="82"/>
      <c r="O32" s="196">
        <f>VLOOKUP(N32,'Supporting Documentation'!$A$4:$J$568,10,FALSE)</f>
        <v>0</v>
      </c>
      <c r="P32" s="51"/>
      <c r="Q32" s="50"/>
      <c r="R32" s="157">
        <f>IF(P32="",0,(P32/'PPF Application'!$T$7))</f>
        <v>0</v>
      </c>
      <c r="S32" s="52">
        <f>IF(N32="", 0, (O32/'PPF Application'!$T$7)*P32)</f>
        <v>0</v>
      </c>
      <c r="T32" s="135"/>
      <c r="V32" s="159">
        <f t="shared" si="9"/>
        <v>0</v>
      </c>
      <c r="W32" s="159">
        <f t="shared" si="1"/>
        <v>0</v>
      </c>
      <c r="X32" s="159">
        <f t="shared" si="2"/>
        <v>0</v>
      </c>
      <c r="Y32" s="201">
        <f t="shared" si="3"/>
        <v>0</v>
      </c>
      <c r="Z32" s="201">
        <f t="shared" si="4"/>
        <v>0</v>
      </c>
      <c r="AA32" s="159">
        <f t="shared" si="5"/>
        <v>0</v>
      </c>
      <c r="AB32" s="11">
        <f t="shared" si="6"/>
        <v>0</v>
      </c>
      <c r="AD32" s="23">
        <f t="shared" si="7"/>
        <v>0</v>
      </c>
      <c r="AE32" s="23">
        <f t="shared" si="8"/>
        <v>0</v>
      </c>
    </row>
    <row r="33" spans="1:31" x14ac:dyDescent="0.2">
      <c r="A33" s="365"/>
      <c r="B33" s="365"/>
      <c r="C33" s="165"/>
      <c r="D33" s="165"/>
      <c r="E33" s="202"/>
      <c r="F33" s="165"/>
      <c r="G33" s="195"/>
      <c r="H33" s="165"/>
      <c r="I33" s="165"/>
      <c r="J33" s="165"/>
      <c r="K33" s="165"/>
      <c r="L33" s="77"/>
      <c r="M33" s="77"/>
      <c r="N33" s="82"/>
      <c r="O33" s="196">
        <f>VLOOKUP(N33,'Supporting Documentation'!$A$4:$J$568,10,FALSE)</f>
        <v>0</v>
      </c>
      <c r="P33" s="51"/>
      <c r="Q33" s="50"/>
      <c r="R33" s="157">
        <f>IF(P33="",0,(P33/'PPF Application'!$T$7))</f>
        <v>0</v>
      </c>
      <c r="S33" s="52">
        <f>IF(N33="", 0, (O33/'PPF Application'!$T$7)*P33)</f>
        <v>0</v>
      </c>
      <c r="T33" s="135"/>
      <c r="V33" s="159">
        <f t="shared" si="9"/>
        <v>0</v>
      </c>
      <c r="W33" s="159">
        <f t="shared" si="1"/>
        <v>0</v>
      </c>
      <c r="X33" s="159">
        <f t="shared" si="2"/>
        <v>0</v>
      </c>
      <c r="Y33" s="201">
        <f t="shared" si="3"/>
        <v>0</v>
      </c>
      <c r="Z33" s="201">
        <f t="shared" si="4"/>
        <v>0</v>
      </c>
      <c r="AA33" s="159">
        <f t="shared" si="5"/>
        <v>0</v>
      </c>
      <c r="AB33" s="11">
        <f t="shared" si="6"/>
        <v>0</v>
      </c>
      <c r="AD33" s="23">
        <f t="shared" si="7"/>
        <v>0</v>
      </c>
      <c r="AE33" s="23">
        <f t="shared" si="8"/>
        <v>0</v>
      </c>
    </row>
    <row r="34" spans="1:31" x14ac:dyDescent="0.2">
      <c r="A34" s="365"/>
      <c r="B34" s="365"/>
      <c r="C34" s="165"/>
      <c r="D34" s="165"/>
      <c r="E34" s="202"/>
      <c r="F34" s="165"/>
      <c r="G34" s="195"/>
      <c r="H34" s="165"/>
      <c r="I34" s="165"/>
      <c r="J34" s="165"/>
      <c r="K34" s="165"/>
      <c r="L34" s="77"/>
      <c r="M34" s="77"/>
      <c r="N34" s="82"/>
      <c r="O34" s="196">
        <f>VLOOKUP(N34,'Supporting Documentation'!$A$4:$J$568,10,FALSE)</f>
        <v>0</v>
      </c>
      <c r="P34" s="51"/>
      <c r="Q34" s="50"/>
      <c r="R34" s="157">
        <f>IF(P34="",0,(P34/'PPF Application'!$T$7))</f>
        <v>0</v>
      </c>
      <c r="S34" s="52">
        <f>IF(N34="", 0, (O34/'PPF Application'!$T$7)*P34)</f>
        <v>0</v>
      </c>
      <c r="T34" s="135"/>
      <c r="V34" s="159">
        <f t="shared" si="9"/>
        <v>0</v>
      </c>
      <c r="W34" s="159">
        <f t="shared" si="1"/>
        <v>0</v>
      </c>
      <c r="X34" s="159">
        <f t="shared" si="2"/>
        <v>0</v>
      </c>
      <c r="Y34" s="201">
        <f t="shared" si="3"/>
        <v>0</v>
      </c>
      <c r="Z34" s="201">
        <f t="shared" si="4"/>
        <v>0</v>
      </c>
      <c r="AA34" s="159">
        <f t="shared" si="5"/>
        <v>0</v>
      </c>
      <c r="AB34" s="11">
        <f t="shared" si="6"/>
        <v>0</v>
      </c>
      <c r="AD34" s="23">
        <f t="shared" si="7"/>
        <v>0</v>
      </c>
      <c r="AE34" s="23">
        <f t="shared" si="8"/>
        <v>0</v>
      </c>
    </row>
    <row r="35" spans="1:31" x14ac:dyDescent="0.2">
      <c r="A35" s="365"/>
      <c r="B35" s="365"/>
      <c r="C35" s="165"/>
      <c r="D35" s="165"/>
      <c r="E35" s="202"/>
      <c r="F35" s="165"/>
      <c r="G35" s="195"/>
      <c r="H35" s="165"/>
      <c r="I35" s="165"/>
      <c r="J35" s="165"/>
      <c r="K35" s="165"/>
      <c r="L35" s="77"/>
      <c r="M35" s="77"/>
      <c r="N35" s="82"/>
      <c r="O35" s="196">
        <f>VLOOKUP(N35,'Supporting Documentation'!$A$4:$J$568,10,FALSE)</f>
        <v>0</v>
      </c>
      <c r="P35" s="51"/>
      <c r="Q35" s="50"/>
      <c r="R35" s="157">
        <f>IF(P35="",0,(P35/'PPF Application'!$T$7))</f>
        <v>0</v>
      </c>
      <c r="S35" s="52">
        <f>IF(N35="", 0, (O35/'PPF Application'!$T$7)*P35)</f>
        <v>0</v>
      </c>
      <c r="T35" s="135"/>
      <c r="V35" s="159">
        <f t="shared" si="9"/>
        <v>0</v>
      </c>
      <c r="W35" s="159">
        <f t="shared" si="1"/>
        <v>0</v>
      </c>
      <c r="X35" s="159">
        <f t="shared" si="2"/>
        <v>0</v>
      </c>
      <c r="Y35" s="201">
        <f t="shared" si="3"/>
        <v>0</v>
      </c>
      <c r="Z35" s="201">
        <f t="shared" si="4"/>
        <v>0</v>
      </c>
      <c r="AA35" s="159">
        <f t="shared" si="5"/>
        <v>0</v>
      </c>
      <c r="AB35" s="11">
        <f t="shared" si="6"/>
        <v>0</v>
      </c>
      <c r="AD35" s="23">
        <f t="shared" si="7"/>
        <v>0</v>
      </c>
      <c r="AE35" s="23">
        <f t="shared" si="8"/>
        <v>0</v>
      </c>
    </row>
    <row r="36" spans="1:31" x14ac:dyDescent="0.2">
      <c r="A36" s="365"/>
      <c r="B36" s="365"/>
      <c r="C36" s="165"/>
      <c r="D36" s="165"/>
      <c r="E36" s="202"/>
      <c r="F36" s="165"/>
      <c r="G36" s="195"/>
      <c r="H36" s="165"/>
      <c r="I36" s="165"/>
      <c r="J36" s="165"/>
      <c r="K36" s="165"/>
      <c r="L36" s="77"/>
      <c r="M36" s="77"/>
      <c r="N36" s="82"/>
      <c r="O36" s="196">
        <f>VLOOKUP(N36,'Supporting Documentation'!$A$4:$J$568,10,FALSE)</f>
        <v>0</v>
      </c>
      <c r="P36" s="51"/>
      <c r="Q36" s="50"/>
      <c r="R36" s="157">
        <f>IF(P36="",0,(P36/'PPF Application'!$T$7))</f>
        <v>0</v>
      </c>
      <c r="S36" s="52">
        <f>IF(N36="", 0, (O36/'PPF Application'!$T$7)*P36)</f>
        <v>0</v>
      </c>
      <c r="T36" s="135"/>
      <c r="V36" s="159">
        <f t="shared" si="9"/>
        <v>0</v>
      </c>
      <c r="W36" s="159">
        <f t="shared" si="1"/>
        <v>0</v>
      </c>
      <c r="X36" s="159">
        <f t="shared" si="2"/>
        <v>0</v>
      </c>
      <c r="Y36" s="201">
        <f t="shared" si="3"/>
        <v>0</v>
      </c>
      <c r="Z36" s="201">
        <f t="shared" si="4"/>
        <v>0</v>
      </c>
      <c r="AA36" s="159">
        <f t="shared" si="5"/>
        <v>0</v>
      </c>
      <c r="AB36" s="11">
        <f t="shared" si="6"/>
        <v>0</v>
      </c>
      <c r="AD36" s="23">
        <f t="shared" si="7"/>
        <v>0</v>
      </c>
      <c r="AE36" s="23">
        <f t="shared" si="8"/>
        <v>0</v>
      </c>
    </row>
    <row r="37" spans="1:31" x14ac:dyDescent="0.2">
      <c r="A37" s="365"/>
      <c r="B37" s="365"/>
      <c r="C37" s="165"/>
      <c r="D37" s="165"/>
      <c r="E37" s="202"/>
      <c r="F37" s="165"/>
      <c r="G37" s="195"/>
      <c r="H37" s="165"/>
      <c r="I37" s="165"/>
      <c r="J37" s="165"/>
      <c r="K37" s="165"/>
      <c r="L37" s="77"/>
      <c r="M37" s="77"/>
      <c r="N37" s="82"/>
      <c r="O37" s="196">
        <f>VLOOKUP(N37,'Supporting Documentation'!$A$4:$J$568,10,FALSE)</f>
        <v>0</v>
      </c>
      <c r="P37" s="51"/>
      <c r="Q37" s="50"/>
      <c r="R37" s="157">
        <f>IF(P37="",0,(P37/'PPF Application'!$T$7))</f>
        <v>0</v>
      </c>
      <c r="S37" s="52">
        <f>IF(N37="", 0, (O37/'PPF Application'!$T$7)*P37)</f>
        <v>0</v>
      </c>
      <c r="T37" s="135"/>
      <c r="V37" s="159">
        <f t="shared" si="9"/>
        <v>0</v>
      </c>
      <c r="W37" s="159">
        <f t="shared" si="1"/>
        <v>0</v>
      </c>
      <c r="X37" s="159">
        <f t="shared" si="2"/>
        <v>0</v>
      </c>
      <c r="Y37" s="201">
        <f t="shared" si="3"/>
        <v>0</v>
      </c>
      <c r="Z37" s="201">
        <f t="shared" si="4"/>
        <v>0</v>
      </c>
      <c r="AA37" s="159">
        <f t="shared" si="5"/>
        <v>0</v>
      </c>
      <c r="AB37" s="11">
        <f t="shared" si="6"/>
        <v>0</v>
      </c>
      <c r="AD37" s="23">
        <f t="shared" si="7"/>
        <v>0</v>
      </c>
      <c r="AE37" s="23">
        <f t="shared" si="8"/>
        <v>0</v>
      </c>
    </row>
    <row r="38" spans="1:31" x14ac:dyDescent="0.2">
      <c r="A38" s="365"/>
      <c r="B38" s="365"/>
      <c r="C38" s="165"/>
      <c r="D38" s="165"/>
      <c r="E38" s="202"/>
      <c r="F38" s="165"/>
      <c r="G38" s="195"/>
      <c r="H38" s="165"/>
      <c r="I38" s="165"/>
      <c r="J38" s="165"/>
      <c r="K38" s="165"/>
      <c r="L38" s="77"/>
      <c r="M38" s="77"/>
      <c r="N38" s="82"/>
      <c r="O38" s="196">
        <f>VLOOKUP(N38,'Supporting Documentation'!$A$4:$J$568,10,FALSE)</f>
        <v>0</v>
      </c>
      <c r="P38" s="51"/>
      <c r="Q38" s="50"/>
      <c r="R38" s="157">
        <f>IF(P38="",0,(P38/'PPF Application'!$T$7))</f>
        <v>0</v>
      </c>
      <c r="S38" s="52">
        <f>IF(N38="", 0, (O38/'PPF Application'!$T$7)*P38)</f>
        <v>0</v>
      </c>
      <c r="T38" s="135"/>
      <c r="V38" s="159">
        <f t="shared" si="9"/>
        <v>0</v>
      </c>
      <c r="W38" s="159">
        <f t="shared" si="1"/>
        <v>0</v>
      </c>
      <c r="X38" s="159">
        <f t="shared" si="2"/>
        <v>0</v>
      </c>
      <c r="Y38" s="201">
        <f t="shared" si="3"/>
        <v>0</v>
      </c>
      <c r="Z38" s="201">
        <f t="shared" si="4"/>
        <v>0</v>
      </c>
      <c r="AA38" s="159">
        <f t="shared" si="5"/>
        <v>0</v>
      </c>
      <c r="AB38" s="11">
        <f t="shared" si="6"/>
        <v>0</v>
      </c>
      <c r="AD38" s="23">
        <f t="shared" si="7"/>
        <v>0</v>
      </c>
      <c r="AE38" s="23">
        <f t="shared" si="8"/>
        <v>0</v>
      </c>
    </row>
    <row r="39" spans="1:31" x14ac:dyDescent="0.2">
      <c r="A39" s="365"/>
      <c r="B39" s="365"/>
      <c r="C39" s="165"/>
      <c r="D39" s="165"/>
      <c r="E39" s="202"/>
      <c r="F39" s="165"/>
      <c r="G39" s="195"/>
      <c r="H39" s="165"/>
      <c r="I39" s="165"/>
      <c r="J39" s="165"/>
      <c r="K39" s="165"/>
      <c r="L39" s="77"/>
      <c r="M39" s="77"/>
      <c r="N39" s="82"/>
      <c r="O39" s="196">
        <f>VLOOKUP(N39,'Supporting Documentation'!$A$4:$J$568,10,FALSE)</f>
        <v>0</v>
      </c>
      <c r="P39" s="51"/>
      <c r="Q39" s="50"/>
      <c r="R39" s="157">
        <f>IF(P39="",0,(P39/'PPF Application'!$T$7))</f>
        <v>0</v>
      </c>
      <c r="S39" s="52">
        <f>IF(N39="", 0, (O39/'PPF Application'!$T$7)*P39)</f>
        <v>0</v>
      </c>
      <c r="T39" s="135"/>
      <c r="V39" s="159">
        <f t="shared" si="9"/>
        <v>0</v>
      </c>
      <c r="W39" s="159">
        <f t="shared" si="1"/>
        <v>0</v>
      </c>
      <c r="X39" s="159">
        <f t="shared" si="2"/>
        <v>0</v>
      </c>
      <c r="Y39" s="201">
        <f t="shared" si="3"/>
        <v>0</v>
      </c>
      <c r="Z39" s="201">
        <f t="shared" si="4"/>
        <v>0</v>
      </c>
      <c r="AA39" s="159">
        <f t="shared" si="5"/>
        <v>0</v>
      </c>
      <c r="AB39" s="11">
        <f t="shared" si="6"/>
        <v>0</v>
      </c>
      <c r="AD39" s="23">
        <f t="shared" si="7"/>
        <v>0</v>
      </c>
      <c r="AE39" s="23">
        <f t="shared" si="8"/>
        <v>0</v>
      </c>
    </row>
    <row r="40" spans="1:31" x14ac:dyDescent="0.2">
      <c r="A40" s="365"/>
      <c r="B40" s="365"/>
      <c r="C40" s="165"/>
      <c r="D40" s="165"/>
      <c r="E40" s="202"/>
      <c r="F40" s="165"/>
      <c r="G40" s="195"/>
      <c r="H40" s="165"/>
      <c r="I40" s="165"/>
      <c r="J40" s="165"/>
      <c r="K40" s="165"/>
      <c r="L40" s="77"/>
      <c r="M40" s="77"/>
      <c r="N40" s="82"/>
      <c r="O40" s="196">
        <f>VLOOKUP(N40,'Supporting Documentation'!$A$4:$J$568,10,FALSE)</f>
        <v>0</v>
      </c>
      <c r="P40" s="51"/>
      <c r="Q40" s="50"/>
      <c r="R40" s="157">
        <f>IF(P40="",0,(P40/'PPF Application'!$T$7))</f>
        <v>0</v>
      </c>
      <c r="S40" s="52">
        <f>IF(N40="", 0, (O40/'PPF Application'!$T$7)*P40)</f>
        <v>0</v>
      </c>
      <c r="T40" s="135"/>
      <c r="V40" s="159">
        <f t="shared" si="9"/>
        <v>0</v>
      </c>
      <c r="W40" s="159">
        <f t="shared" si="1"/>
        <v>0</v>
      </c>
      <c r="X40" s="159">
        <f t="shared" si="2"/>
        <v>0</v>
      </c>
      <c r="Y40" s="201">
        <f t="shared" si="3"/>
        <v>0</v>
      </c>
      <c r="Z40" s="201">
        <f t="shared" si="4"/>
        <v>0</v>
      </c>
      <c r="AA40" s="159">
        <f t="shared" si="5"/>
        <v>0</v>
      </c>
      <c r="AB40" s="11">
        <f t="shared" si="6"/>
        <v>0</v>
      </c>
      <c r="AD40" s="23">
        <f t="shared" si="7"/>
        <v>0</v>
      </c>
      <c r="AE40" s="23">
        <f t="shared" si="8"/>
        <v>0</v>
      </c>
    </row>
    <row r="41" spans="1:31" x14ac:dyDescent="0.2">
      <c r="A41" s="365"/>
      <c r="B41" s="365"/>
      <c r="C41" s="165"/>
      <c r="D41" s="165"/>
      <c r="E41" s="202"/>
      <c r="F41" s="165"/>
      <c r="G41" s="195"/>
      <c r="H41" s="165"/>
      <c r="I41" s="165"/>
      <c r="J41" s="165"/>
      <c r="K41" s="165"/>
      <c r="L41" s="77"/>
      <c r="M41" s="77"/>
      <c r="N41" s="82"/>
      <c r="O41" s="196">
        <f>VLOOKUP(N41,'Supporting Documentation'!$A$4:$J$568,10,FALSE)</f>
        <v>0</v>
      </c>
      <c r="P41" s="51"/>
      <c r="Q41" s="50"/>
      <c r="R41" s="157">
        <f>IF(P41="",0,(P41/'PPF Application'!$T$7))</f>
        <v>0</v>
      </c>
      <c r="S41" s="52">
        <f>IF(N41="", 0, (O41/'PPF Application'!$T$7)*P41)</f>
        <v>0</v>
      </c>
      <c r="T41" s="135"/>
      <c r="V41" s="159">
        <f t="shared" si="9"/>
        <v>0</v>
      </c>
      <c r="W41" s="159">
        <f t="shared" si="1"/>
        <v>0</v>
      </c>
      <c r="X41" s="159">
        <f t="shared" si="2"/>
        <v>0</v>
      </c>
      <c r="Y41" s="201">
        <f t="shared" si="3"/>
        <v>0</v>
      </c>
      <c r="Z41" s="201">
        <f t="shared" si="4"/>
        <v>0</v>
      </c>
      <c r="AA41" s="159">
        <f t="shared" si="5"/>
        <v>0</v>
      </c>
      <c r="AB41" s="11">
        <f t="shared" si="6"/>
        <v>0</v>
      </c>
      <c r="AD41" s="23">
        <f t="shared" si="7"/>
        <v>0</v>
      </c>
      <c r="AE41" s="23">
        <f t="shared" si="8"/>
        <v>0</v>
      </c>
    </row>
    <row r="42" spans="1:31" x14ac:dyDescent="0.2">
      <c r="A42" s="365"/>
      <c r="B42" s="365"/>
      <c r="C42" s="165"/>
      <c r="D42" s="165"/>
      <c r="E42" s="202"/>
      <c r="F42" s="165"/>
      <c r="G42" s="195"/>
      <c r="H42" s="165"/>
      <c r="I42" s="165"/>
      <c r="J42" s="165"/>
      <c r="K42" s="165"/>
      <c r="L42" s="77"/>
      <c r="M42" s="77"/>
      <c r="N42" s="82"/>
      <c r="O42" s="196">
        <f>VLOOKUP(N42,'Supporting Documentation'!$A$4:$J$568,10,FALSE)</f>
        <v>0</v>
      </c>
      <c r="P42" s="51"/>
      <c r="Q42" s="50"/>
      <c r="R42" s="157">
        <f>IF(P42="",0,(P42/'PPF Application'!$T$7))</f>
        <v>0</v>
      </c>
      <c r="S42" s="52">
        <f>IF(N42="", 0, (O42/'PPF Application'!$T$7)*P42)</f>
        <v>0</v>
      </c>
      <c r="T42" s="135"/>
      <c r="V42" s="159">
        <f t="shared" si="9"/>
        <v>0</v>
      </c>
      <c r="W42" s="159">
        <f t="shared" si="1"/>
        <v>0</v>
      </c>
      <c r="X42" s="159">
        <f t="shared" si="2"/>
        <v>0</v>
      </c>
      <c r="Y42" s="201">
        <f t="shared" si="3"/>
        <v>0</v>
      </c>
      <c r="Z42" s="201">
        <f t="shared" si="4"/>
        <v>0</v>
      </c>
      <c r="AA42" s="159">
        <f t="shared" si="5"/>
        <v>0</v>
      </c>
      <c r="AB42" s="11">
        <f t="shared" si="6"/>
        <v>0</v>
      </c>
      <c r="AD42" s="23">
        <f t="shared" si="7"/>
        <v>0</v>
      </c>
      <c r="AE42" s="23">
        <f t="shared" si="8"/>
        <v>0</v>
      </c>
    </row>
    <row r="43" spans="1:31" x14ac:dyDescent="0.2">
      <c r="A43" s="365"/>
      <c r="B43" s="365"/>
      <c r="C43" s="165"/>
      <c r="D43" s="165"/>
      <c r="E43" s="202"/>
      <c r="F43" s="165"/>
      <c r="G43" s="195"/>
      <c r="H43" s="165"/>
      <c r="I43" s="165"/>
      <c r="J43" s="165"/>
      <c r="K43" s="165"/>
      <c r="L43" s="77"/>
      <c r="M43" s="77"/>
      <c r="N43" s="82"/>
      <c r="O43" s="196">
        <f>VLOOKUP(N43,'Supporting Documentation'!$A$4:$J$568,10,FALSE)</f>
        <v>0</v>
      </c>
      <c r="P43" s="51"/>
      <c r="Q43" s="50"/>
      <c r="R43" s="157">
        <f>IF(P43="",0,(P43/'PPF Application'!$T$7))</f>
        <v>0</v>
      </c>
      <c r="S43" s="52">
        <f>IF(N43="", 0, (O43/'PPF Application'!$T$7)*P43)</f>
        <v>0</v>
      </c>
      <c r="T43" s="135"/>
      <c r="V43" s="159">
        <f t="shared" si="9"/>
        <v>0</v>
      </c>
      <c r="W43" s="159">
        <f t="shared" si="1"/>
        <v>0</v>
      </c>
      <c r="X43" s="159">
        <f t="shared" si="2"/>
        <v>0</v>
      </c>
      <c r="Y43" s="201">
        <f t="shared" si="3"/>
        <v>0</v>
      </c>
      <c r="Z43" s="201">
        <f t="shared" si="4"/>
        <v>0</v>
      </c>
      <c r="AA43" s="159">
        <f t="shared" si="5"/>
        <v>0</v>
      </c>
      <c r="AB43" s="11">
        <f t="shared" si="6"/>
        <v>0</v>
      </c>
      <c r="AD43" s="23">
        <f t="shared" si="7"/>
        <v>0</v>
      </c>
      <c r="AE43" s="23">
        <f t="shared" si="8"/>
        <v>0</v>
      </c>
    </row>
    <row r="44" spans="1:31" x14ac:dyDescent="0.2">
      <c r="A44" s="365"/>
      <c r="B44" s="365"/>
      <c r="C44" s="165"/>
      <c r="D44" s="165"/>
      <c r="E44" s="202"/>
      <c r="F44" s="165"/>
      <c r="G44" s="195"/>
      <c r="H44" s="165"/>
      <c r="I44" s="165"/>
      <c r="J44" s="165"/>
      <c r="K44" s="165"/>
      <c r="L44" s="77"/>
      <c r="M44" s="77"/>
      <c r="N44" s="82"/>
      <c r="O44" s="196">
        <f>VLOOKUP(N44,'Supporting Documentation'!$A$4:$J$568,10,FALSE)</f>
        <v>0</v>
      </c>
      <c r="P44" s="51"/>
      <c r="Q44" s="50"/>
      <c r="R44" s="157">
        <f>IF(P44="",0,(P44/'PPF Application'!$T$7))</f>
        <v>0</v>
      </c>
      <c r="S44" s="52">
        <f>IF(N44="", 0, (O44/'PPF Application'!$T$7)*P44)</f>
        <v>0</v>
      </c>
      <c r="T44" s="135"/>
      <c r="V44" s="159">
        <f t="shared" si="9"/>
        <v>0</v>
      </c>
      <c r="W44" s="159">
        <f t="shared" si="1"/>
        <v>0</v>
      </c>
      <c r="X44" s="159">
        <f t="shared" si="2"/>
        <v>0</v>
      </c>
      <c r="Y44" s="201">
        <f t="shared" si="3"/>
        <v>0</v>
      </c>
      <c r="Z44" s="201">
        <f t="shared" si="4"/>
        <v>0</v>
      </c>
      <c r="AA44" s="159">
        <f t="shared" si="5"/>
        <v>0</v>
      </c>
      <c r="AB44" s="11">
        <f t="shared" si="6"/>
        <v>0</v>
      </c>
      <c r="AD44" s="23">
        <f t="shared" si="7"/>
        <v>0</v>
      </c>
      <c r="AE44" s="23">
        <f t="shared" si="8"/>
        <v>0</v>
      </c>
    </row>
    <row r="45" spans="1:31" x14ac:dyDescent="0.2">
      <c r="A45" s="365"/>
      <c r="B45" s="365"/>
      <c r="C45" s="165"/>
      <c r="D45" s="165"/>
      <c r="E45" s="202"/>
      <c r="F45" s="165"/>
      <c r="G45" s="195"/>
      <c r="H45" s="165"/>
      <c r="I45" s="165"/>
      <c r="J45" s="165"/>
      <c r="K45" s="165"/>
      <c r="L45" s="77"/>
      <c r="M45" s="77"/>
      <c r="N45" s="82"/>
      <c r="O45" s="196">
        <f>VLOOKUP(N45,'Supporting Documentation'!$A$4:$J$568,10,FALSE)</f>
        <v>0</v>
      </c>
      <c r="P45" s="51"/>
      <c r="Q45" s="50"/>
      <c r="R45" s="157">
        <f>IF(P45="",0,(P45/'PPF Application'!$T$7))</f>
        <v>0</v>
      </c>
      <c r="S45" s="52">
        <f>IF(N45="", 0, (O45/'PPF Application'!$T$7)*P45)</f>
        <v>0</v>
      </c>
      <c r="T45" s="135"/>
      <c r="V45" s="159">
        <f t="shared" si="9"/>
        <v>0</v>
      </c>
      <c r="W45" s="159">
        <f t="shared" si="1"/>
        <v>0</v>
      </c>
      <c r="X45" s="159">
        <f t="shared" si="2"/>
        <v>0</v>
      </c>
      <c r="Y45" s="201">
        <f t="shared" si="3"/>
        <v>0</v>
      </c>
      <c r="Z45" s="201">
        <f t="shared" si="4"/>
        <v>0</v>
      </c>
      <c r="AA45" s="159">
        <f t="shared" si="5"/>
        <v>0</v>
      </c>
      <c r="AB45" s="11">
        <f t="shared" si="6"/>
        <v>0</v>
      </c>
      <c r="AD45" s="23">
        <f t="shared" si="7"/>
        <v>0</v>
      </c>
      <c r="AE45" s="23">
        <f t="shared" si="8"/>
        <v>0</v>
      </c>
    </row>
    <row r="46" spans="1:31" x14ac:dyDescent="0.2">
      <c r="A46" s="365"/>
      <c r="B46" s="365"/>
      <c r="C46" s="165"/>
      <c r="D46" s="165"/>
      <c r="E46" s="202"/>
      <c r="F46" s="165"/>
      <c r="G46" s="195"/>
      <c r="H46" s="165"/>
      <c r="I46" s="165"/>
      <c r="J46" s="165"/>
      <c r="K46" s="165"/>
      <c r="L46" s="77"/>
      <c r="M46" s="77"/>
      <c r="N46" s="82"/>
      <c r="O46" s="196">
        <f>VLOOKUP(N46,'Supporting Documentation'!$A$4:$J$568,10,FALSE)</f>
        <v>0</v>
      </c>
      <c r="P46" s="51"/>
      <c r="Q46" s="50"/>
      <c r="R46" s="157">
        <f>IF(P46="",0,(P46/'PPF Application'!$T$7))</f>
        <v>0</v>
      </c>
      <c r="S46" s="52">
        <f>IF(N46="", 0, (O46/'PPF Application'!$T$7)*P46)</f>
        <v>0</v>
      </c>
      <c r="T46" s="135"/>
      <c r="V46" s="159">
        <f t="shared" si="9"/>
        <v>0</v>
      </c>
      <c r="W46" s="159">
        <f t="shared" si="1"/>
        <v>0</v>
      </c>
      <c r="X46" s="159">
        <f t="shared" si="2"/>
        <v>0</v>
      </c>
      <c r="Y46" s="201">
        <f t="shared" si="3"/>
        <v>0</v>
      </c>
      <c r="Z46" s="201">
        <f t="shared" si="4"/>
        <v>0</v>
      </c>
      <c r="AA46" s="159">
        <f t="shared" si="5"/>
        <v>0</v>
      </c>
      <c r="AB46" s="11">
        <f t="shared" si="6"/>
        <v>0</v>
      </c>
      <c r="AD46" s="23">
        <f t="shared" si="7"/>
        <v>0</v>
      </c>
      <c r="AE46" s="23">
        <f t="shared" si="8"/>
        <v>0</v>
      </c>
    </row>
    <row r="47" spans="1:31" x14ac:dyDescent="0.2">
      <c r="A47" s="365"/>
      <c r="B47" s="365"/>
      <c r="C47" s="165"/>
      <c r="D47" s="165"/>
      <c r="E47" s="202"/>
      <c r="F47" s="165"/>
      <c r="G47" s="195"/>
      <c r="H47" s="165"/>
      <c r="I47" s="165"/>
      <c r="J47" s="165"/>
      <c r="K47" s="165"/>
      <c r="L47" s="77"/>
      <c r="M47" s="77"/>
      <c r="N47" s="82"/>
      <c r="O47" s="196">
        <f>VLOOKUP(N47,'Supporting Documentation'!$A$4:$J$568,10,FALSE)</f>
        <v>0</v>
      </c>
      <c r="P47" s="51"/>
      <c r="Q47" s="50"/>
      <c r="R47" s="157">
        <f>IF(P47="",0,(P47/'PPF Application'!$T$7))</f>
        <v>0</v>
      </c>
      <c r="S47" s="52">
        <f>IF(N47="", 0, (O47/'PPF Application'!$T$7)*P47)</f>
        <v>0</v>
      </c>
      <c r="T47" s="135"/>
      <c r="V47" s="159">
        <f t="shared" si="9"/>
        <v>0</v>
      </c>
      <c r="W47" s="159">
        <f t="shared" si="1"/>
        <v>0</v>
      </c>
      <c r="X47" s="159">
        <f t="shared" si="2"/>
        <v>0</v>
      </c>
      <c r="Y47" s="201">
        <f t="shared" si="3"/>
        <v>0</v>
      </c>
      <c r="Z47" s="201">
        <f t="shared" si="4"/>
        <v>0</v>
      </c>
      <c r="AA47" s="159">
        <f t="shared" si="5"/>
        <v>0</v>
      </c>
      <c r="AB47" s="11">
        <f t="shared" si="6"/>
        <v>0</v>
      </c>
      <c r="AD47" s="23">
        <f t="shared" si="7"/>
        <v>0</v>
      </c>
      <c r="AE47" s="23">
        <f t="shared" si="8"/>
        <v>0</v>
      </c>
    </row>
    <row r="48" spans="1:31" x14ac:dyDescent="0.2">
      <c r="A48" s="365"/>
      <c r="B48" s="365"/>
      <c r="C48" s="165"/>
      <c r="D48" s="165"/>
      <c r="E48" s="202"/>
      <c r="F48" s="165"/>
      <c r="G48" s="195"/>
      <c r="H48" s="165"/>
      <c r="I48" s="165"/>
      <c r="J48" s="165"/>
      <c r="K48" s="165"/>
      <c r="L48" s="77"/>
      <c r="M48" s="77"/>
      <c r="N48" s="82"/>
      <c r="O48" s="196">
        <f>VLOOKUP(N48,'Supporting Documentation'!$A$4:$J$568,10,FALSE)</f>
        <v>0</v>
      </c>
      <c r="P48" s="51"/>
      <c r="Q48" s="50"/>
      <c r="R48" s="157">
        <f>IF(P48="",0,(P48/'PPF Application'!$T$7))</f>
        <v>0</v>
      </c>
      <c r="S48" s="52">
        <f>IF(N48="", 0, (O48/'PPF Application'!$T$7)*P48)</f>
        <v>0</v>
      </c>
      <c r="T48" s="135"/>
      <c r="V48" s="159">
        <f t="shared" si="9"/>
        <v>0</v>
      </c>
      <c r="W48" s="159">
        <f t="shared" si="1"/>
        <v>0</v>
      </c>
      <c r="X48" s="159">
        <f t="shared" si="2"/>
        <v>0</v>
      </c>
      <c r="Y48" s="201">
        <f t="shared" si="3"/>
        <v>0</v>
      </c>
      <c r="Z48" s="201">
        <f t="shared" si="4"/>
        <v>0</v>
      </c>
      <c r="AA48" s="159">
        <f t="shared" si="5"/>
        <v>0</v>
      </c>
      <c r="AB48" s="11">
        <f t="shared" si="6"/>
        <v>0</v>
      </c>
      <c r="AD48" s="23">
        <f t="shared" si="7"/>
        <v>0</v>
      </c>
      <c r="AE48" s="23">
        <f t="shared" si="8"/>
        <v>0</v>
      </c>
    </row>
    <row r="49" spans="1:31" x14ac:dyDescent="0.2">
      <c r="A49" s="365"/>
      <c r="B49" s="365"/>
      <c r="C49" s="165"/>
      <c r="D49" s="165"/>
      <c r="E49" s="202"/>
      <c r="F49" s="165"/>
      <c r="G49" s="195"/>
      <c r="H49" s="165"/>
      <c r="I49" s="165"/>
      <c r="J49" s="165"/>
      <c r="K49" s="165"/>
      <c r="L49" s="77"/>
      <c r="M49" s="77"/>
      <c r="N49" s="82"/>
      <c r="O49" s="196">
        <f>VLOOKUP(N49,'Supporting Documentation'!$A$4:$J$568,10,FALSE)</f>
        <v>0</v>
      </c>
      <c r="P49" s="51"/>
      <c r="Q49" s="50"/>
      <c r="R49" s="157">
        <f>IF(P49="",0,(P49/'PPF Application'!$T$7))</f>
        <v>0</v>
      </c>
      <c r="S49" s="52">
        <f>IF(N49="", 0, (O49/'PPF Application'!$T$7)*P49)</f>
        <v>0</v>
      </c>
      <c r="T49" s="135"/>
      <c r="V49" s="159">
        <f t="shared" si="9"/>
        <v>0</v>
      </c>
      <c r="W49" s="159">
        <f t="shared" si="1"/>
        <v>0</v>
      </c>
      <c r="X49" s="159">
        <f t="shared" si="2"/>
        <v>0</v>
      </c>
      <c r="Y49" s="201">
        <f t="shared" si="3"/>
        <v>0</v>
      </c>
      <c r="Z49" s="201">
        <f t="shared" si="4"/>
        <v>0</v>
      </c>
      <c r="AA49" s="159">
        <f t="shared" si="5"/>
        <v>0</v>
      </c>
      <c r="AB49" s="11">
        <f t="shared" si="6"/>
        <v>0</v>
      </c>
      <c r="AD49" s="23">
        <f t="shared" si="7"/>
        <v>0</v>
      </c>
      <c r="AE49" s="23">
        <f t="shared" si="8"/>
        <v>0</v>
      </c>
    </row>
    <row r="50" spans="1:31" x14ac:dyDescent="0.2">
      <c r="A50" s="365"/>
      <c r="B50" s="365"/>
      <c r="C50" s="165"/>
      <c r="D50" s="165"/>
      <c r="E50" s="202"/>
      <c r="F50" s="165"/>
      <c r="G50" s="195"/>
      <c r="H50" s="165"/>
      <c r="I50" s="165"/>
      <c r="J50" s="165"/>
      <c r="K50" s="165"/>
      <c r="L50" s="77"/>
      <c r="M50" s="77"/>
      <c r="N50" s="82"/>
      <c r="O50" s="196">
        <f>VLOOKUP(N50,'Supporting Documentation'!$A$4:$J$568,10,FALSE)</f>
        <v>0</v>
      </c>
      <c r="P50" s="51"/>
      <c r="Q50" s="50"/>
      <c r="R50" s="157">
        <f>IF(P50="",0,(P50/'PPF Application'!$T$7))</f>
        <v>0</v>
      </c>
      <c r="S50" s="52">
        <f>IF(N50="", 0, (O50/'PPF Application'!$T$7)*P50)</f>
        <v>0</v>
      </c>
      <c r="T50" s="135"/>
      <c r="V50" s="159">
        <f t="shared" si="9"/>
        <v>0</v>
      </c>
      <c r="W50" s="159">
        <f t="shared" si="1"/>
        <v>0</v>
      </c>
      <c r="X50" s="159">
        <f t="shared" si="2"/>
        <v>0</v>
      </c>
      <c r="Y50" s="201">
        <f t="shared" si="3"/>
        <v>0</v>
      </c>
      <c r="Z50" s="201">
        <f t="shared" si="4"/>
        <v>0</v>
      </c>
      <c r="AA50" s="159">
        <f t="shared" si="5"/>
        <v>0</v>
      </c>
      <c r="AB50" s="11">
        <f t="shared" si="6"/>
        <v>0</v>
      </c>
      <c r="AD50" s="23">
        <f t="shared" si="7"/>
        <v>0</v>
      </c>
      <c r="AE50" s="23">
        <f t="shared" si="8"/>
        <v>0</v>
      </c>
    </row>
    <row r="51" spans="1:31" x14ac:dyDescent="0.2">
      <c r="A51" s="365"/>
      <c r="B51" s="365"/>
      <c r="C51" s="165"/>
      <c r="D51" s="165"/>
      <c r="E51" s="202"/>
      <c r="F51" s="165"/>
      <c r="G51" s="195"/>
      <c r="H51" s="165"/>
      <c r="I51" s="165"/>
      <c r="J51" s="165"/>
      <c r="K51" s="165"/>
      <c r="L51" s="77"/>
      <c r="M51" s="77"/>
      <c r="N51" s="82"/>
      <c r="O51" s="196">
        <f>VLOOKUP(N51,'Supporting Documentation'!$A$4:$J$568,10,FALSE)</f>
        <v>0</v>
      </c>
      <c r="P51" s="51"/>
      <c r="Q51" s="50"/>
      <c r="R51" s="157">
        <f>IF(P51="",0,(P51/'PPF Application'!$T$7))</f>
        <v>0</v>
      </c>
      <c r="S51" s="52">
        <f>IF(N51="", 0, (O51/'PPF Application'!$T$7)*P51)</f>
        <v>0</v>
      </c>
      <c r="T51" s="135"/>
      <c r="V51" s="159">
        <f t="shared" si="9"/>
        <v>0</v>
      </c>
      <c r="W51" s="159">
        <f t="shared" si="1"/>
        <v>0</v>
      </c>
      <c r="X51" s="159">
        <f t="shared" si="2"/>
        <v>0</v>
      </c>
      <c r="Y51" s="201">
        <f t="shared" si="3"/>
        <v>0</v>
      </c>
      <c r="Z51" s="201">
        <f t="shared" si="4"/>
        <v>0</v>
      </c>
      <c r="AA51" s="159">
        <f t="shared" si="5"/>
        <v>0</v>
      </c>
      <c r="AB51" s="11">
        <f t="shared" si="6"/>
        <v>0</v>
      </c>
      <c r="AD51" s="23">
        <f t="shared" si="7"/>
        <v>0</v>
      </c>
      <c r="AE51" s="23">
        <f t="shared" si="8"/>
        <v>0</v>
      </c>
    </row>
    <row r="52" spans="1:31" x14ac:dyDescent="0.2">
      <c r="A52" s="365"/>
      <c r="B52" s="365"/>
      <c r="C52" s="165"/>
      <c r="D52" s="165"/>
      <c r="E52" s="202"/>
      <c r="F52" s="165"/>
      <c r="G52" s="195"/>
      <c r="H52" s="165"/>
      <c r="I52" s="165"/>
      <c r="J52" s="165"/>
      <c r="K52" s="165"/>
      <c r="L52" s="77"/>
      <c r="M52" s="77"/>
      <c r="N52" s="82"/>
      <c r="O52" s="196">
        <f>VLOOKUP(N52,'Supporting Documentation'!$A$4:$J$568,10,FALSE)</f>
        <v>0</v>
      </c>
      <c r="P52" s="51"/>
      <c r="Q52" s="50"/>
      <c r="R52" s="157">
        <f>IF(P52="",0,(P52/'PPF Application'!$T$7))</f>
        <v>0</v>
      </c>
      <c r="S52" s="52">
        <f>IF(N52="", 0, (O52/'PPF Application'!$T$7)*P52)</f>
        <v>0</v>
      </c>
      <c r="T52" s="135"/>
      <c r="V52" s="159">
        <f t="shared" si="9"/>
        <v>0</v>
      </c>
      <c r="W52" s="159">
        <f t="shared" si="1"/>
        <v>0</v>
      </c>
      <c r="X52" s="159">
        <f t="shared" si="2"/>
        <v>0</v>
      </c>
      <c r="Y52" s="201">
        <f t="shared" si="3"/>
        <v>0</v>
      </c>
      <c r="Z52" s="201">
        <f t="shared" si="4"/>
        <v>0</v>
      </c>
      <c r="AA52" s="159">
        <f t="shared" si="5"/>
        <v>0</v>
      </c>
      <c r="AB52" s="11">
        <f t="shared" si="6"/>
        <v>0</v>
      </c>
      <c r="AD52" s="23">
        <f t="shared" si="7"/>
        <v>0</v>
      </c>
      <c r="AE52" s="23">
        <f t="shared" si="8"/>
        <v>0</v>
      </c>
    </row>
    <row r="53" spans="1:31" x14ac:dyDescent="0.2">
      <c r="A53" s="365"/>
      <c r="B53" s="365"/>
      <c r="C53" s="165"/>
      <c r="D53" s="165"/>
      <c r="E53" s="202"/>
      <c r="F53" s="165"/>
      <c r="G53" s="195"/>
      <c r="H53" s="165"/>
      <c r="I53" s="165"/>
      <c r="J53" s="165"/>
      <c r="K53" s="165"/>
      <c r="L53" s="77"/>
      <c r="M53" s="77"/>
      <c r="N53" s="82"/>
      <c r="O53" s="196">
        <f>VLOOKUP(N53,'Supporting Documentation'!$A$4:$J$568,10,FALSE)</f>
        <v>0</v>
      </c>
      <c r="P53" s="51"/>
      <c r="Q53" s="50"/>
      <c r="R53" s="157">
        <f>IF(P53="",0,(P53/'PPF Application'!$T$7))</f>
        <v>0</v>
      </c>
      <c r="S53" s="52">
        <f>IF(N53="", 0, (O53/'PPF Application'!$T$7)*P53)</f>
        <v>0</v>
      </c>
      <c r="T53" s="135"/>
      <c r="V53" s="159">
        <f t="shared" si="9"/>
        <v>0</v>
      </c>
      <c r="W53" s="159">
        <f t="shared" si="1"/>
        <v>0</v>
      </c>
      <c r="X53" s="159">
        <f t="shared" si="2"/>
        <v>0</v>
      </c>
      <c r="Y53" s="201">
        <f t="shared" si="3"/>
        <v>0</v>
      </c>
      <c r="Z53" s="201">
        <f t="shared" si="4"/>
        <v>0</v>
      </c>
      <c r="AA53" s="159">
        <f t="shared" si="5"/>
        <v>0</v>
      </c>
      <c r="AB53" s="11">
        <f t="shared" si="6"/>
        <v>0</v>
      </c>
      <c r="AD53" s="23">
        <f t="shared" si="7"/>
        <v>0</v>
      </c>
      <c r="AE53" s="23">
        <f t="shared" si="8"/>
        <v>0</v>
      </c>
    </row>
    <row r="54" spans="1:31" x14ac:dyDescent="0.2">
      <c r="A54" s="365"/>
      <c r="B54" s="365"/>
      <c r="C54" s="165"/>
      <c r="D54" s="165"/>
      <c r="E54" s="202"/>
      <c r="F54" s="165"/>
      <c r="G54" s="195"/>
      <c r="H54" s="165"/>
      <c r="I54" s="165"/>
      <c r="J54" s="165"/>
      <c r="K54" s="165"/>
      <c r="L54" s="77"/>
      <c r="M54" s="77"/>
      <c r="N54" s="82"/>
      <c r="O54" s="196">
        <f>VLOOKUP(N54,'Supporting Documentation'!$A$4:$J$568,10,FALSE)</f>
        <v>0</v>
      </c>
      <c r="P54" s="51"/>
      <c r="Q54" s="50"/>
      <c r="R54" s="157">
        <f>IF(P54="",0,(P54/'PPF Application'!$T$7))</f>
        <v>0</v>
      </c>
      <c r="S54" s="52">
        <f>IF(N54="", 0, (O54/'PPF Application'!$T$7)*P54)</f>
        <v>0</v>
      </c>
      <c r="T54" s="135"/>
      <c r="V54" s="159">
        <f t="shared" si="9"/>
        <v>0</v>
      </c>
      <c r="W54" s="159">
        <f t="shared" si="1"/>
        <v>0</v>
      </c>
      <c r="X54" s="159">
        <f t="shared" si="2"/>
        <v>0</v>
      </c>
      <c r="Y54" s="201">
        <f t="shared" si="3"/>
        <v>0</v>
      </c>
      <c r="Z54" s="201">
        <f t="shared" si="4"/>
        <v>0</v>
      </c>
      <c r="AA54" s="159">
        <f t="shared" si="5"/>
        <v>0</v>
      </c>
      <c r="AB54" s="11">
        <f t="shared" si="6"/>
        <v>0</v>
      </c>
      <c r="AD54" s="23">
        <f t="shared" si="7"/>
        <v>0</v>
      </c>
      <c r="AE54" s="23">
        <f t="shared" si="8"/>
        <v>0</v>
      </c>
    </row>
    <row r="55" spans="1:31" x14ac:dyDescent="0.2">
      <c r="A55" s="365"/>
      <c r="B55" s="365"/>
      <c r="C55" s="165"/>
      <c r="D55" s="165"/>
      <c r="E55" s="202"/>
      <c r="F55" s="165"/>
      <c r="G55" s="195"/>
      <c r="H55" s="165"/>
      <c r="I55" s="165"/>
      <c r="J55" s="165"/>
      <c r="K55" s="165"/>
      <c r="L55" s="77"/>
      <c r="M55" s="77"/>
      <c r="N55" s="82"/>
      <c r="O55" s="196">
        <f>VLOOKUP(N55,'Supporting Documentation'!$A$4:$J$568,10,FALSE)</f>
        <v>0</v>
      </c>
      <c r="P55" s="51"/>
      <c r="Q55" s="50"/>
      <c r="R55" s="157">
        <f>IF(P55="",0,(P55/'PPF Application'!$T$7))</f>
        <v>0</v>
      </c>
      <c r="S55" s="52">
        <f>IF(N55="", 0, (O55/'PPF Application'!$T$7)*P55)</f>
        <v>0</v>
      </c>
      <c r="T55" s="135"/>
      <c r="V55" s="159">
        <f t="shared" si="9"/>
        <v>0</v>
      </c>
      <c r="W55" s="159">
        <f t="shared" si="1"/>
        <v>0</v>
      </c>
      <c r="X55" s="159">
        <f t="shared" si="2"/>
        <v>0</v>
      </c>
      <c r="Y55" s="201">
        <f t="shared" si="3"/>
        <v>0</v>
      </c>
      <c r="Z55" s="201">
        <f t="shared" si="4"/>
        <v>0</v>
      </c>
      <c r="AA55" s="159">
        <f t="shared" si="5"/>
        <v>0</v>
      </c>
      <c r="AB55" s="11">
        <f t="shared" si="6"/>
        <v>0</v>
      </c>
      <c r="AD55" s="23">
        <f t="shared" si="7"/>
        <v>0</v>
      </c>
      <c r="AE55" s="23">
        <f t="shared" si="8"/>
        <v>0</v>
      </c>
    </row>
    <row r="56" spans="1:31" x14ac:dyDescent="0.2">
      <c r="A56" s="365"/>
      <c r="B56" s="365"/>
      <c r="C56" s="165"/>
      <c r="D56" s="165"/>
      <c r="E56" s="202"/>
      <c r="F56" s="165"/>
      <c r="G56" s="195"/>
      <c r="H56" s="165"/>
      <c r="I56" s="165"/>
      <c r="J56" s="165"/>
      <c r="K56" s="165"/>
      <c r="L56" s="77"/>
      <c r="M56" s="77"/>
      <c r="N56" s="82"/>
      <c r="O56" s="196">
        <f>VLOOKUP(N56,'Supporting Documentation'!$A$4:$J$568,10,FALSE)</f>
        <v>0</v>
      </c>
      <c r="P56" s="51"/>
      <c r="Q56" s="50"/>
      <c r="R56" s="157">
        <f>IF(P56="",0,(P56/'PPF Application'!$T$7))</f>
        <v>0</v>
      </c>
      <c r="S56" s="52">
        <f>IF(N56="", 0, (O56/'PPF Application'!$T$7)*P56)</f>
        <v>0</v>
      </c>
      <c r="T56" s="135"/>
      <c r="V56" s="159">
        <f t="shared" si="9"/>
        <v>0</v>
      </c>
      <c r="W56" s="159">
        <f t="shared" si="1"/>
        <v>0</v>
      </c>
      <c r="X56" s="159">
        <f t="shared" si="2"/>
        <v>0</v>
      </c>
      <c r="Y56" s="201">
        <f t="shared" si="3"/>
        <v>0</v>
      </c>
      <c r="Z56" s="201">
        <f t="shared" si="4"/>
        <v>0</v>
      </c>
      <c r="AA56" s="159">
        <f t="shared" si="5"/>
        <v>0</v>
      </c>
      <c r="AB56" s="11">
        <f t="shared" si="6"/>
        <v>0</v>
      </c>
      <c r="AD56" s="23">
        <f t="shared" si="7"/>
        <v>0</v>
      </c>
      <c r="AE56" s="23">
        <f t="shared" si="8"/>
        <v>0</v>
      </c>
    </row>
    <row r="57" spans="1:31" x14ac:dyDescent="0.2">
      <c r="A57" s="365"/>
      <c r="B57" s="365"/>
      <c r="C57" s="165"/>
      <c r="D57" s="165"/>
      <c r="E57" s="202"/>
      <c r="F57" s="165"/>
      <c r="G57" s="195"/>
      <c r="H57" s="165"/>
      <c r="I57" s="165"/>
      <c r="J57" s="165"/>
      <c r="K57" s="165"/>
      <c r="L57" s="77"/>
      <c r="M57" s="77"/>
      <c r="N57" s="82"/>
      <c r="O57" s="196">
        <f>VLOOKUP(N57,'Supporting Documentation'!$A$4:$J$568,10,FALSE)</f>
        <v>0</v>
      </c>
      <c r="P57" s="51"/>
      <c r="Q57" s="50"/>
      <c r="R57" s="157">
        <f>IF(P57="",0,(P57/'PPF Application'!$T$7))</f>
        <v>0</v>
      </c>
      <c r="S57" s="52">
        <f>IF(N57="", 0, (O57/'PPF Application'!$T$7)*P57)</f>
        <v>0</v>
      </c>
      <c r="T57" s="135"/>
      <c r="V57" s="159">
        <f t="shared" si="9"/>
        <v>0</v>
      </c>
      <c r="W57" s="159">
        <f t="shared" si="1"/>
        <v>0</v>
      </c>
      <c r="X57" s="159">
        <f t="shared" si="2"/>
        <v>0</v>
      </c>
      <c r="Y57" s="201">
        <f t="shared" si="3"/>
        <v>0</v>
      </c>
      <c r="Z57" s="201">
        <f t="shared" si="4"/>
        <v>0</v>
      </c>
      <c r="AA57" s="159">
        <f t="shared" si="5"/>
        <v>0</v>
      </c>
      <c r="AB57" s="11">
        <f t="shared" si="6"/>
        <v>0</v>
      </c>
      <c r="AD57" s="23">
        <f t="shared" si="7"/>
        <v>0</v>
      </c>
      <c r="AE57" s="23">
        <f t="shared" si="8"/>
        <v>0</v>
      </c>
    </row>
    <row r="58" spans="1:31" x14ac:dyDescent="0.2">
      <c r="A58" s="365"/>
      <c r="B58" s="365"/>
      <c r="C58" s="165"/>
      <c r="D58" s="165"/>
      <c r="E58" s="202"/>
      <c r="F58" s="165"/>
      <c r="G58" s="195"/>
      <c r="H58" s="165"/>
      <c r="I58" s="165"/>
      <c r="J58" s="165"/>
      <c r="K58" s="165"/>
      <c r="L58" s="77"/>
      <c r="M58" s="77"/>
      <c r="N58" s="82"/>
      <c r="O58" s="196">
        <f>VLOOKUP(N58,'Supporting Documentation'!$A$4:$J$568,10,FALSE)</f>
        <v>0</v>
      </c>
      <c r="P58" s="51"/>
      <c r="Q58" s="50"/>
      <c r="R58" s="157">
        <f>IF(P58="",0,(P58/'PPF Application'!$T$7))</f>
        <v>0</v>
      </c>
      <c r="S58" s="52">
        <f>IF(N58="", 0, (O58/'PPF Application'!$T$7)*P58)</f>
        <v>0</v>
      </c>
      <c r="T58" s="135"/>
      <c r="V58" s="159">
        <f t="shared" si="9"/>
        <v>0</v>
      </c>
      <c r="W58" s="159">
        <f t="shared" si="1"/>
        <v>0</v>
      </c>
      <c r="X58" s="159">
        <f t="shared" si="2"/>
        <v>0</v>
      </c>
      <c r="Y58" s="201">
        <f t="shared" si="3"/>
        <v>0</v>
      </c>
      <c r="Z58" s="201">
        <f t="shared" si="4"/>
        <v>0</v>
      </c>
      <c r="AA58" s="159">
        <f t="shared" si="5"/>
        <v>0</v>
      </c>
      <c r="AB58" s="11">
        <f t="shared" si="6"/>
        <v>0</v>
      </c>
      <c r="AD58" s="23">
        <f t="shared" si="7"/>
        <v>0</v>
      </c>
      <c r="AE58" s="23">
        <f t="shared" si="8"/>
        <v>0</v>
      </c>
    </row>
    <row r="59" spans="1:31" x14ac:dyDescent="0.2">
      <c r="A59" s="365"/>
      <c r="B59" s="365"/>
      <c r="C59" s="165"/>
      <c r="D59" s="165"/>
      <c r="E59" s="202"/>
      <c r="F59" s="165"/>
      <c r="G59" s="195"/>
      <c r="H59" s="165"/>
      <c r="I59" s="165"/>
      <c r="J59" s="165"/>
      <c r="K59" s="165"/>
      <c r="L59" s="77"/>
      <c r="M59" s="77"/>
      <c r="N59" s="82"/>
      <c r="O59" s="196">
        <f>VLOOKUP(N59,'Supporting Documentation'!$A$4:$J$568,10,FALSE)</f>
        <v>0</v>
      </c>
      <c r="P59" s="51"/>
      <c r="Q59" s="50"/>
      <c r="R59" s="157">
        <f>IF(P59="",0,(P59/'PPF Application'!$T$7))</f>
        <v>0</v>
      </c>
      <c r="S59" s="52">
        <f>IF(N59="", 0, (O59/'PPF Application'!$T$7)*P59)</f>
        <v>0</v>
      </c>
      <c r="T59" s="135"/>
      <c r="V59" s="159">
        <f t="shared" si="9"/>
        <v>0</v>
      </c>
      <c r="W59" s="159">
        <f t="shared" si="1"/>
        <v>0</v>
      </c>
      <c r="X59" s="159">
        <f t="shared" si="2"/>
        <v>0</v>
      </c>
      <c r="Y59" s="201">
        <f t="shared" si="3"/>
        <v>0</v>
      </c>
      <c r="Z59" s="201">
        <f t="shared" si="4"/>
        <v>0</v>
      </c>
      <c r="AA59" s="159">
        <f t="shared" si="5"/>
        <v>0</v>
      </c>
      <c r="AB59" s="11">
        <f t="shared" si="6"/>
        <v>0</v>
      </c>
      <c r="AD59" s="23">
        <f t="shared" si="7"/>
        <v>0</v>
      </c>
      <c r="AE59" s="23">
        <f t="shared" si="8"/>
        <v>0</v>
      </c>
    </row>
    <row r="60" spans="1:31" x14ac:dyDescent="0.2">
      <c r="A60" s="365"/>
      <c r="B60" s="365"/>
      <c r="C60" s="165"/>
      <c r="D60" s="165"/>
      <c r="E60" s="202"/>
      <c r="F60" s="165"/>
      <c r="G60" s="195"/>
      <c r="H60" s="165"/>
      <c r="I60" s="165"/>
      <c r="J60" s="165"/>
      <c r="K60" s="165"/>
      <c r="L60" s="77"/>
      <c r="M60" s="77"/>
      <c r="N60" s="82"/>
      <c r="O60" s="196">
        <f>VLOOKUP(N60,'Supporting Documentation'!$A$4:$J$568,10,FALSE)</f>
        <v>0</v>
      </c>
      <c r="P60" s="51"/>
      <c r="Q60" s="50"/>
      <c r="R60" s="157">
        <f>IF(P60="",0,(P60/'PPF Application'!$T$7))</f>
        <v>0</v>
      </c>
      <c r="S60" s="52">
        <f>IF(N60="", 0, (O60/'PPF Application'!$T$7)*P60)</f>
        <v>0</v>
      </c>
      <c r="T60" s="135"/>
      <c r="V60" s="159">
        <f t="shared" si="9"/>
        <v>0</v>
      </c>
      <c r="W60" s="159">
        <f t="shared" si="1"/>
        <v>0</v>
      </c>
      <c r="X60" s="159">
        <f t="shared" si="2"/>
        <v>0</v>
      </c>
      <c r="Y60" s="201">
        <f t="shared" si="3"/>
        <v>0</v>
      </c>
      <c r="Z60" s="201">
        <f t="shared" si="4"/>
        <v>0</v>
      </c>
      <c r="AA60" s="159">
        <f t="shared" si="5"/>
        <v>0</v>
      </c>
      <c r="AB60" s="11">
        <f t="shared" si="6"/>
        <v>0</v>
      </c>
      <c r="AD60" s="23">
        <f t="shared" si="7"/>
        <v>0</v>
      </c>
      <c r="AE60" s="23">
        <f t="shared" si="8"/>
        <v>0</v>
      </c>
    </row>
    <row r="61" spans="1:31" x14ac:dyDescent="0.2">
      <c r="A61" s="365"/>
      <c r="B61" s="365"/>
      <c r="C61" s="165"/>
      <c r="D61" s="165"/>
      <c r="E61" s="202"/>
      <c r="F61" s="165"/>
      <c r="G61" s="195"/>
      <c r="H61" s="165"/>
      <c r="I61" s="165"/>
      <c r="J61" s="165"/>
      <c r="K61" s="165"/>
      <c r="L61" s="77"/>
      <c r="M61" s="77"/>
      <c r="N61" s="82"/>
      <c r="O61" s="196">
        <f>VLOOKUP(N61,'Supporting Documentation'!$A$4:$J$568,10,FALSE)</f>
        <v>0</v>
      </c>
      <c r="P61" s="51"/>
      <c r="Q61" s="50"/>
      <c r="R61" s="157">
        <f>IF(P61="",0,(P61/'PPF Application'!$T$7))</f>
        <v>0</v>
      </c>
      <c r="S61" s="52">
        <f>IF(N61="", 0, (O61/'PPF Application'!$T$7)*P61)</f>
        <v>0</v>
      </c>
      <c r="T61" s="135"/>
      <c r="V61" s="159">
        <f t="shared" si="9"/>
        <v>0</v>
      </c>
      <c r="W61" s="159">
        <f t="shared" si="1"/>
        <v>0</v>
      </c>
      <c r="X61" s="159">
        <f t="shared" si="2"/>
        <v>0</v>
      </c>
      <c r="Y61" s="201">
        <f t="shared" si="3"/>
        <v>0</v>
      </c>
      <c r="Z61" s="201">
        <f t="shared" si="4"/>
        <v>0</v>
      </c>
      <c r="AA61" s="159">
        <f t="shared" si="5"/>
        <v>0</v>
      </c>
      <c r="AB61" s="11">
        <f t="shared" si="6"/>
        <v>0</v>
      </c>
      <c r="AD61" s="23">
        <f t="shared" si="7"/>
        <v>0</v>
      </c>
      <c r="AE61" s="23">
        <f t="shared" si="8"/>
        <v>0</v>
      </c>
    </row>
    <row r="62" spans="1:31" x14ac:dyDescent="0.2">
      <c r="A62" s="365"/>
      <c r="B62" s="365"/>
      <c r="C62" s="165"/>
      <c r="D62" s="165"/>
      <c r="E62" s="202"/>
      <c r="F62" s="165"/>
      <c r="G62" s="195"/>
      <c r="H62" s="165"/>
      <c r="I62" s="165"/>
      <c r="J62" s="165"/>
      <c r="K62" s="165"/>
      <c r="L62" s="77"/>
      <c r="M62" s="77"/>
      <c r="N62" s="82"/>
      <c r="O62" s="196">
        <f>VLOOKUP(N62,'Supporting Documentation'!$A$4:$J$568,10,FALSE)</f>
        <v>0</v>
      </c>
      <c r="P62" s="51"/>
      <c r="Q62" s="50"/>
      <c r="R62" s="157">
        <f>IF(P62="",0,(P62/'PPF Application'!$T$7))</f>
        <v>0</v>
      </c>
      <c r="S62" s="52">
        <f>IF(N62="", 0, (O62/'PPF Application'!$T$7)*P62)</f>
        <v>0</v>
      </c>
      <c r="T62" s="135"/>
      <c r="V62" s="159">
        <f t="shared" si="9"/>
        <v>0</v>
      </c>
      <c r="W62" s="159">
        <f t="shared" si="1"/>
        <v>0</v>
      </c>
      <c r="X62" s="159">
        <f t="shared" si="2"/>
        <v>0</v>
      </c>
      <c r="Y62" s="201">
        <f t="shared" si="3"/>
        <v>0</v>
      </c>
      <c r="Z62" s="201">
        <f t="shared" si="4"/>
        <v>0</v>
      </c>
      <c r="AA62" s="159">
        <f t="shared" si="5"/>
        <v>0</v>
      </c>
      <c r="AB62" s="11">
        <f t="shared" si="6"/>
        <v>0</v>
      </c>
      <c r="AD62" s="23">
        <f t="shared" si="7"/>
        <v>0</v>
      </c>
      <c r="AE62" s="23">
        <f t="shared" si="8"/>
        <v>0</v>
      </c>
    </row>
    <row r="63" spans="1:31" x14ac:dyDescent="0.2">
      <c r="A63" s="365"/>
      <c r="B63" s="365"/>
      <c r="C63" s="165"/>
      <c r="D63" s="165"/>
      <c r="E63" s="202"/>
      <c r="F63" s="165"/>
      <c r="G63" s="195"/>
      <c r="H63" s="165"/>
      <c r="I63" s="165"/>
      <c r="J63" s="165"/>
      <c r="K63" s="165"/>
      <c r="L63" s="77"/>
      <c r="M63" s="77"/>
      <c r="N63" s="82"/>
      <c r="O63" s="196">
        <f>VLOOKUP(N63,'Supporting Documentation'!$A$4:$J$568,10,FALSE)</f>
        <v>0</v>
      </c>
      <c r="P63" s="51"/>
      <c r="Q63" s="50"/>
      <c r="R63" s="157">
        <f>IF(P63="",0,(P63/'PPF Application'!$T$7))</f>
        <v>0</v>
      </c>
      <c r="S63" s="52">
        <f>IF(N63="", 0, (O63/'PPF Application'!$T$7)*P63)</f>
        <v>0</v>
      </c>
      <c r="T63" s="135"/>
      <c r="V63" s="159">
        <f t="shared" si="9"/>
        <v>0</v>
      </c>
      <c r="W63" s="159">
        <f t="shared" si="1"/>
        <v>0</v>
      </c>
      <c r="X63" s="159">
        <f t="shared" si="2"/>
        <v>0</v>
      </c>
      <c r="Y63" s="201">
        <f t="shared" si="3"/>
        <v>0</v>
      </c>
      <c r="Z63" s="201">
        <f t="shared" si="4"/>
        <v>0</v>
      </c>
      <c r="AA63" s="159">
        <f t="shared" si="5"/>
        <v>0</v>
      </c>
      <c r="AB63" s="11">
        <f t="shared" si="6"/>
        <v>0</v>
      </c>
      <c r="AD63" s="23">
        <f t="shared" si="7"/>
        <v>0</v>
      </c>
      <c r="AE63" s="23">
        <f t="shared" si="8"/>
        <v>0</v>
      </c>
    </row>
    <row r="64" spans="1:31" x14ac:dyDescent="0.2">
      <c r="A64" s="365"/>
      <c r="B64" s="365"/>
      <c r="C64" s="165"/>
      <c r="D64" s="165"/>
      <c r="E64" s="202"/>
      <c r="F64" s="165"/>
      <c r="G64" s="195"/>
      <c r="H64" s="165"/>
      <c r="I64" s="165"/>
      <c r="J64" s="165"/>
      <c r="K64" s="165"/>
      <c r="L64" s="77"/>
      <c r="M64" s="77"/>
      <c r="N64" s="82"/>
      <c r="O64" s="196">
        <f>VLOOKUP(N64,'Supporting Documentation'!$A$4:$J$568,10,FALSE)</f>
        <v>0</v>
      </c>
      <c r="P64" s="51"/>
      <c r="Q64" s="50"/>
      <c r="R64" s="157">
        <f>IF(P64="",0,(P64/'PPF Application'!$T$7))</f>
        <v>0</v>
      </c>
      <c r="S64" s="52">
        <f>IF(N64="", 0, (O64/'PPF Application'!$T$7)*P64)</f>
        <v>0</v>
      </c>
      <c r="T64" s="135"/>
      <c r="V64" s="159">
        <f t="shared" si="9"/>
        <v>0</v>
      </c>
      <c r="W64" s="159">
        <f t="shared" si="1"/>
        <v>0</v>
      </c>
      <c r="X64" s="159">
        <f t="shared" si="2"/>
        <v>0</v>
      </c>
      <c r="Y64" s="201">
        <f t="shared" si="3"/>
        <v>0</v>
      </c>
      <c r="Z64" s="201">
        <f t="shared" si="4"/>
        <v>0</v>
      </c>
      <c r="AA64" s="159">
        <f t="shared" si="5"/>
        <v>0</v>
      </c>
      <c r="AB64" s="11">
        <f t="shared" si="6"/>
        <v>0</v>
      </c>
      <c r="AD64" s="23">
        <f t="shared" si="7"/>
        <v>0</v>
      </c>
      <c r="AE64" s="23">
        <f t="shared" si="8"/>
        <v>0</v>
      </c>
    </row>
    <row r="65" spans="1:31" x14ac:dyDescent="0.2">
      <c r="A65" s="365"/>
      <c r="B65" s="365"/>
      <c r="C65" s="165"/>
      <c r="D65" s="165"/>
      <c r="E65" s="202"/>
      <c r="F65" s="165"/>
      <c r="G65" s="195"/>
      <c r="H65" s="165"/>
      <c r="I65" s="165"/>
      <c r="J65" s="165"/>
      <c r="K65" s="165"/>
      <c r="L65" s="77"/>
      <c r="M65" s="77"/>
      <c r="N65" s="82"/>
      <c r="O65" s="196">
        <f>VLOOKUP(N65,'Supporting Documentation'!$A$4:$J$568,10,FALSE)</f>
        <v>0</v>
      </c>
      <c r="P65" s="51"/>
      <c r="Q65" s="50"/>
      <c r="R65" s="157">
        <f>IF(P65="",0,(P65/'PPF Application'!$T$7))</f>
        <v>0</v>
      </c>
      <c r="S65" s="52">
        <f>IF(N65="", 0, (O65/'PPF Application'!$T$7)*P65)</f>
        <v>0</v>
      </c>
      <c r="T65" s="135"/>
      <c r="V65" s="159">
        <f t="shared" si="9"/>
        <v>0</v>
      </c>
      <c r="W65" s="159">
        <f t="shared" si="1"/>
        <v>0</v>
      </c>
      <c r="X65" s="159">
        <f t="shared" si="2"/>
        <v>0</v>
      </c>
      <c r="Y65" s="201">
        <f t="shared" si="3"/>
        <v>0</v>
      </c>
      <c r="Z65" s="201">
        <f t="shared" si="4"/>
        <v>0</v>
      </c>
      <c r="AA65" s="159">
        <f t="shared" si="5"/>
        <v>0</v>
      </c>
      <c r="AB65" s="11">
        <f t="shared" si="6"/>
        <v>0</v>
      </c>
      <c r="AD65" s="23">
        <f t="shared" si="7"/>
        <v>0</v>
      </c>
      <c r="AE65" s="23">
        <f t="shared" si="8"/>
        <v>0</v>
      </c>
    </row>
    <row r="66" spans="1:31" x14ac:dyDescent="0.2">
      <c r="A66" s="365"/>
      <c r="B66" s="365"/>
      <c r="C66" s="165"/>
      <c r="D66" s="165"/>
      <c r="E66" s="202"/>
      <c r="F66" s="165"/>
      <c r="G66" s="195"/>
      <c r="H66" s="165"/>
      <c r="I66" s="165"/>
      <c r="J66" s="165"/>
      <c r="K66" s="165"/>
      <c r="L66" s="77"/>
      <c r="M66" s="77"/>
      <c r="N66" s="82"/>
      <c r="O66" s="196">
        <f>VLOOKUP(N66,'Supporting Documentation'!$A$4:$J$568,10,FALSE)</f>
        <v>0</v>
      </c>
      <c r="P66" s="51"/>
      <c r="Q66" s="50"/>
      <c r="R66" s="157">
        <f>IF(P66="",0,(P66/'PPF Application'!$T$7))</f>
        <v>0</v>
      </c>
      <c r="S66" s="52">
        <f>IF(N66="", 0, (O66/'PPF Application'!$T$7)*P66)</f>
        <v>0</v>
      </c>
      <c r="T66" s="135"/>
      <c r="V66" s="159">
        <f t="shared" si="9"/>
        <v>0</v>
      </c>
      <c r="W66" s="159">
        <f t="shared" si="1"/>
        <v>0</v>
      </c>
      <c r="X66" s="159">
        <f t="shared" si="2"/>
        <v>0</v>
      </c>
      <c r="Y66" s="201">
        <f t="shared" si="3"/>
        <v>0</v>
      </c>
      <c r="Z66" s="201">
        <f t="shared" si="4"/>
        <v>0</v>
      </c>
      <c r="AA66" s="159">
        <f t="shared" si="5"/>
        <v>0</v>
      </c>
      <c r="AB66" s="11">
        <f t="shared" si="6"/>
        <v>0</v>
      </c>
      <c r="AD66" s="23">
        <f t="shared" si="7"/>
        <v>0</v>
      </c>
      <c r="AE66" s="23">
        <f t="shared" si="8"/>
        <v>0</v>
      </c>
    </row>
    <row r="67" spans="1:31" x14ac:dyDescent="0.2">
      <c r="A67" s="365"/>
      <c r="B67" s="365"/>
      <c r="C67" s="165"/>
      <c r="D67" s="165"/>
      <c r="E67" s="202"/>
      <c r="F67" s="165"/>
      <c r="G67" s="195"/>
      <c r="H67" s="165"/>
      <c r="I67" s="165"/>
      <c r="J67" s="165"/>
      <c r="K67" s="165"/>
      <c r="L67" s="77"/>
      <c r="M67" s="77"/>
      <c r="N67" s="82"/>
      <c r="O67" s="196">
        <f>VLOOKUP(N67,'Supporting Documentation'!$A$4:$J$568,10,FALSE)</f>
        <v>0</v>
      </c>
      <c r="P67" s="51"/>
      <c r="Q67" s="50"/>
      <c r="R67" s="157">
        <f>IF(P67="",0,(P67/'PPF Application'!$T$7))</f>
        <v>0</v>
      </c>
      <c r="S67" s="52">
        <f>IF(N67="", 0, (O67/'PPF Application'!$T$7)*P67)</f>
        <v>0</v>
      </c>
      <c r="T67" s="135"/>
      <c r="V67" s="159">
        <f t="shared" si="9"/>
        <v>0</v>
      </c>
      <c r="W67" s="159">
        <f t="shared" si="1"/>
        <v>0</v>
      </c>
      <c r="X67" s="159">
        <f t="shared" si="2"/>
        <v>0</v>
      </c>
      <c r="Y67" s="201">
        <f t="shared" si="3"/>
        <v>0</v>
      </c>
      <c r="Z67" s="201">
        <f t="shared" si="4"/>
        <v>0</v>
      </c>
      <c r="AA67" s="159">
        <f t="shared" si="5"/>
        <v>0</v>
      </c>
      <c r="AB67" s="11">
        <f t="shared" si="6"/>
        <v>0</v>
      </c>
      <c r="AD67" s="23">
        <f t="shared" si="7"/>
        <v>0</v>
      </c>
      <c r="AE67" s="23">
        <f t="shared" si="8"/>
        <v>0</v>
      </c>
    </row>
    <row r="68" spans="1:31" x14ac:dyDescent="0.2">
      <c r="A68" s="365"/>
      <c r="B68" s="365"/>
      <c r="C68" s="165"/>
      <c r="D68" s="165"/>
      <c r="E68" s="202"/>
      <c r="F68" s="165"/>
      <c r="G68" s="195"/>
      <c r="H68" s="165"/>
      <c r="I68" s="165"/>
      <c r="J68" s="165"/>
      <c r="K68" s="165"/>
      <c r="L68" s="77"/>
      <c r="M68" s="77"/>
      <c r="N68" s="82"/>
      <c r="O68" s="196">
        <f>VLOOKUP(N68,'Supporting Documentation'!$A$4:$J$568,10,FALSE)</f>
        <v>0</v>
      </c>
      <c r="P68" s="51"/>
      <c r="Q68" s="50"/>
      <c r="R68" s="157">
        <f>IF(P68="",0,(P68/'PPF Application'!$T$7))</f>
        <v>0</v>
      </c>
      <c r="S68" s="52">
        <f>IF(N68="", 0, (O68/'PPF Application'!$T$7)*P68)</f>
        <v>0</v>
      </c>
      <c r="T68" s="135"/>
      <c r="V68" s="159">
        <f t="shared" si="9"/>
        <v>0</v>
      </c>
      <c r="W68" s="159">
        <f t="shared" si="1"/>
        <v>0</v>
      </c>
      <c r="X68" s="159">
        <f t="shared" si="2"/>
        <v>0</v>
      </c>
      <c r="Y68" s="201">
        <f t="shared" si="3"/>
        <v>0</v>
      </c>
      <c r="Z68" s="201">
        <f t="shared" si="4"/>
        <v>0</v>
      </c>
      <c r="AA68" s="159">
        <f t="shared" si="5"/>
        <v>0</v>
      </c>
      <c r="AB68" s="11">
        <f t="shared" si="6"/>
        <v>0</v>
      </c>
      <c r="AD68" s="23">
        <f t="shared" si="7"/>
        <v>0</v>
      </c>
      <c r="AE68" s="23">
        <f t="shared" si="8"/>
        <v>0</v>
      </c>
    </row>
    <row r="69" spans="1:31" x14ac:dyDescent="0.2">
      <c r="A69" s="365"/>
      <c r="B69" s="365"/>
      <c r="C69" s="165"/>
      <c r="D69" s="165"/>
      <c r="E69" s="202"/>
      <c r="F69" s="165"/>
      <c r="G69" s="195"/>
      <c r="H69" s="165"/>
      <c r="I69" s="165"/>
      <c r="J69" s="165"/>
      <c r="K69" s="165"/>
      <c r="L69" s="77"/>
      <c r="M69" s="77"/>
      <c r="N69" s="82"/>
      <c r="O69" s="196">
        <f>VLOOKUP(N69,'Supporting Documentation'!$A$4:$J$568,10,FALSE)</f>
        <v>0</v>
      </c>
      <c r="P69" s="51"/>
      <c r="Q69" s="50"/>
      <c r="R69" s="157">
        <f>IF(P69="",0,(P69/'PPF Application'!$T$7))</f>
        <v>0</v>
      </c>
      <c r="S69" s="52">
        <f>IF(N69="", 0, (O69/'PPF Application'!$T$7)*P69)</f>
        <v>0</v>
      </c>
      <c r="T69" s="135"/>
      <c r="V69" s="159">
        <f t="shared" si="9"/>
        <v>0</v>
      </c>
      <c r="W69" s="159">
        <f t="shared" si="1"/>
        <v>0</v>
      </c>
      <c r="X69" s="159">
        <f t="shared" si="2"/>
        <v>0</v>
      </c>
      <c r="Y69" s="201">
        <f t="shared" si="3"/>
        <v>0</v>
      </c>
      <c r="Z69" s="201">
        <f t="shared" si="4"/>
        <v>0</v>
      </c>
      <c r="AA69" s="159">
        <f t="shared" si="5"/>
        <v>0</v>
      </c>
      <c r="AB69" s="11">
        <f t="shared" si="6"/>
        <v>0</v>
      </c>
      <c r="AD69" s="23">
        <f t="shared" si="7"/>
        <v>0</v>
      </c>
      <c r="AE69" s="23">
        <f t="shared" si="8"/>
        <v>0</v>
      </c>
    </row>
    <row r="70" spans="1:31" x14ac:dyDescent="0.2">
      <c r="A70" s="365"/>
      <c r="B70" s="365"/>
      <c r="C70" s="165"/>
      <c r="D70" s="165"/>
      <c r="E70" s="202"/>
      <c r="F70" s="165"/>
      <c r="G70" s="195"/>
      <c r="H70" s="165"/>
      <c r="I70" s="165"/>
      <c r="J70" s="165"/>
      <c r="K70" s="165"/>
      <c r="L70" s="77"/>
      <c r="M70" s="77"/>
      <c r="N70" s="82"/>
      <c r="O70" s="196">
        <f>VLOOKUP(N70,'Supporting Documentation'!$A$4:$J$568,10,FALSE)</f>
        <v>0</v>
      </c>
      <c r="P70" s="51"/>
      <c r="Q70" s="50"/>
      <c r="R70" s="157">
        <f>IF(P70="",0,(P70/'PPF Application'!$T$7))</f>
        <v>0</v>
      </c>
      <c r="S70" s="52">
        <f>IF(N70="", 0, (O70/'PPF Application'!$T$7)*P70)</f>
        <v>0</v>
      </c>
      <c r="T70" s="135"/>
      <c r="V70" s="159">
        <f t="shared" si="9"/>
        <v>0</v>
      </c>
      <c r="W70" s="159">
        <f t="shared" ref="W70:W133" si="10">IF(AND(C70="x",H70="x"),1,0)</f>
        <v>0</v>
      </c>
      <c r="X70" s="159">
        <f t="shared" ref="X70:X133" si="11">IF(AND(D70="x",H70="x"),1,0)</f>
        <v>0</v>
      </c>
      <c r="Y70" s="201">
        <f t="shared" ref="Y70:Y133" si="12">IF(AND(E70="x",H70="x"),1,0)</f>
        <v>0</v>
      </c>
      <c r="Z70" s="201">
        <f t="shared" ref="Z70:Z133" si="13">IF(AND(F70="x",H70="x"),1,0)</f>
        <v>0</v>
      </c>
      <c r="AA70" s="159">
        <f t="shared" ref="AA70:AA133" si="14">IF(OR(N70="UNK",N70="TPR",N70="ORP",N70="INC",N70="OTS"),1,0)</f>
        <v>0</v>
      </c>
      <c r="AB70" s="11">
        <f t="shared" ref="AB70:AB133" si="15">IF((AND(AND(AND(L70&lt;=$AC$5,M70&gt;=$AC$5,L70&lt;&gt;"",H70&lt;&gt;"")))),1,0)</f>
        <v>0</v>
      </c>
      <c r="AD70" s="23">
        <f t="shared" ref="AD70:AD133" si="16">IF(I70="x",R70,0)</f>
        <v>0</v>
      </c>
      <c r="AE70" s="23">
        <f t="shared" ref="AE70:AE133" si="17">IF(Q70="x", R70, 0)</f>
        <v>0</v>
      </c>
    </row>
    <row r="71" spans="1:31" x14ac:dyDescent="0.2">
      <c r="A71" s="365"/>
      <c r="B71" s="365"/>
      <c r="C71" s="165"/>
      <c r="D71" s="165"/>
      <c r="E71" s="202"/>
      <c r="F71" s="165"/>
      <c r="G71" s="195"/>
      <c r="H71" s="165"/>
      <c r="I71" s="165"/>
      <c r="J71" s="165"/>
      <c r="K71" s="165"/>
      <c r="L71" s="77"/>
      <c r="M71" s="77"/>
      <c r="N71" s="82"/>
      <c r="O71" s="196">
        <f>VLOOKUP(N71,'Supporting Documentation'!$A$4:$J$568,10,FALSE)</f>
        <v>0</v>
      </c>
      <c r="P71" s="51"/>
      <c r="Q71" s="50"/>
      <c r="R71" s="157">
        <f>IF(P71="",0,(P71/'PPF Application'!$T$7))</f>
        <v>0</v>
      </c>
      <c r="S71" s="52">
        <f>IF(N71="", 0, (O71/'PPF Application'!$T$7)*P71)</f>
        <v>0</v>
      </c>
      <c r="T71" s="135"/>
      <c r="V71" s="159">
        <f t="shared" ref="V71:V134" si="18">IF(AND(A71="x",H71="x"),1,0)</f>
        <v>0</v>
      </c>
      <c r="W71" s="159">
        <f t="shared" si="10"/>
        <v>0</v>
      </c>
      <c r="X71" s="159">
        <f t="shared" si="11"/>
        <v>0</v>
      </c>
      <c r="Y71" s="201">
        <f t="shared" si="12"/>
        <v>0</v>
      </c>
      <c r="Z71" s="201">
        <f t="shared" si="13"/>
        <v>0</v>
      </c>
      <c r="AA71" s="159">
        <f t="shared" si="14"/>
        <v>0</v>
      </c>
      <c r="AB71" s="11">
        <f t="shared" si="15"/>
        <v>0</v>
      </c>
      <c r="AD71" s="23">
        <f t="shared" si="16"/>
        <v>0</v>
      </c>
      <c r="AE71" s="23">
        <f t="shared" si="17"/>
        <v>0</v>
      </c>
    </row>
    <row r="72" spans="1:31" x14ac:dyDescent="0.2">
      <c r="A72" s="365"/>
      <c r="B72" s="365"/>
      <c r="C72" s="165"/>
      <c r="D72" s="165"/>
      <c r="E72" s="202"/>
      <c r="F72" s="165"/>
      <c r="G72" s="195"/>
      <c r="H72" s="165"/>
      <c r="I72" s="165"/>
      <c r="J72" s="165"/>
      <c r="K72" s="165"/>
      <c r="L72" s="77"/>
      <c r="M72" s="77"/>
      <c r="N72" s="82"/>
      <c r="O72" s="196">
        <f>VLOOKUP(N72,'Supporting Documentation'!$A$4:$J$568,10,FALSE)</f>
        <v>0</v>
      </c>
      <c r="P72" s="51"/>
      <c r="Q72" s="50"/>
      <c r="R72" s="157">
        <f>IF(P72="",0,(P72/'PPF Application'!$T$7))</f>
        <v>0</v>
      </c>
      <c r="S72" s="52">
        <f>IF(N72="", 0, (O72/'PPF Application'!$T$7)*P72)</f>
        <v>0</v>
      </c>
      <c r="T72" s="135"/>
      <c r="V72" s="159">
        <f t="shared" si="18"/>
        <v>0</v>
      </c>
      <c r="W72" s="159">
        <f t="shared" si="10"/>
        <v>0</v>
      </c>
      <c r="X72" s="159">
        <f t="shared" si="11"/>
        <v>0</v>
      </c>
      <c r="Y72" s="201">
        <f t="shared" si="12"/>
        <v>0</v>
      </c>
      <c r="Z72" s="201">
        <f t="shared" si="13"/>
        <v>0</v>
      </c>
      <c r="AA72" s="159">
        <f t="shared" si="14"/>
        <v>0</v>
      </c>
      <c r="AB72" s="11">
        <f t="shared" si="15"/>
        <v>0</v>
      </c>
      <c r="AD72" s="23">
        <f t="shared" si="16"/>
        <v>0</v>
      </c>
      <c r="AE72" s="23">
        <f t="shared" si="17"/>
        <v>0</v>
      </c>
    </row>
    <row r="73" spans="1:31" x14ac:dyDescent="0.2">
      <c r="A73" s="365"/>
      <c r="B73" s="365"/>
      <c r="C73" s="165"/>
      <c r="D73" s="165"/>
      <c r="E73" s="202"/>
      <c r="F73" s="165"/>
      <c r="G73" s="195"/>
      <c r="H73" s="165"/>
      <c r="I73" s="165"/>
      <c r="J73" s="165"/>
      <c r="K73" s="165"/>
      <c r="L73" s="77"/>
      <c r="M73" s="77"/>
      <c r="N73" s="82"/>
      <c r="O73" s="196">
        <f>VLOOKUP(N73,'Supporting Documentation'!$A$4:$J$568,10,FALSE)</f>
        <v>0</v>
      </c>
      <c r="P73" s="51"/>
      <c r="Q73" s="50"/>
      <c r="R73" s="157">
        <f>IF(P73="",0,(P73/'PPF Application'!$T$7))</f>
        <v>0</v>
      </c>
      <c r="S73" s="52">
        <f>IF(N73="", 0, (O73/'PPF Application'!$T$7)*P73)</f>
        <v>0</v>
      </c>
      <c r="T73" s="135"/>
      <c r="V73" s="159">
        <f t="shared" si="18"/>
        <v>0</v>
      </c>
      <c r="W73" s="159">
        <f t="shared" si="10"/>
        <v>0</v>
      </c>
      <c r="X73" s="159">
        <f t="shared" si="11"/>
        <v>0</v>
      </c>
      <c r="Y73" s="201">
        <f t="shared" si="12"/>
        <v>0</v>
      </c>
      <c r="Z73" s="201">
        <f t="shared" si="13"/>
        <v>0</v>
      </c>
      <c r="AA73" s="159">
        <f t="shared" si="14"/>
        <v>0</v>
      </c>
      <c r="AB73" s="11">
        <f t="shared" si="15"/>
        <v>0</v>
      </c>
      <c r="AD73" s="23">
        <f t="shared" si="16"/>
        <v>0</v>
      </c>
      <c r="AE73" s="23">
        <f t="shared" si="17"/>
        <v>0</v>
      </c>
    </row>
    <row r="74" spans="1:31" x14ac:dyDescent="0.2">
      <c r="A74" s="365"/>
      <c r="B74" s="365"/>
      <c r="C74" s="165"/>
      <c r="D74" s="165"/>
      <c r="E74" s="202"/>
      <c r="F74" s="165"/>
      <c r="G74" s="195"/>
      <c r="H74" s="165"/>
      <c r="I74" s="165"/>
      <c r="J74" s="165"/>
      <c r="K74" s="165"/>
      <c r="L74" s="77"/>
      <c r="M74" s="77"/>
      <c r="N74" s="82"/>
      <c r="O74" s="196">
        <f>VLOOKUP(N74,'Supporting Documentation'!$A$4:$J$568,10,FALSE)</f>
        <v>0</v>
      </c>
      <c r="P74" s="51"/>
      <c r="Q74" s="50"/>
      <c r="R74" s="157">
        <f>IF(P74="",0,(P74/'PPF Application'!$T$7))</f>
        <v>0</v>
      </c>
      <c r="S74" s="52">
        <f>IF(N74="", 0, (O74/'PPF Application'!$T$7)*P74)</f>
        <v>0</v>
      </c>
      <c r="T74" s="135"/>
      <c r="V74" s="159">
        <f t="shared" si="18"/>
        <v>0</v>
      </c>
      <c r="W74" s="159">
        <f t="shared" si="10"/>
        <v>0</v>
      </c>
      <c r="X74" s="159">
        <f t="shared" si="11"/>
        <v>0</v>
      </c>
      <c r="Y74" s="201">
        <f t="shared" si="12"/>
        <v>0</v>
      </c>
      <c r="Z74" s="201">
        <f t="shared" si="13"/>
        <v>0</v>
      </c>
      <c r="AA74" s="159">
        <f t="shared" si="14"/>
        <v>0</v>
      </c>
      <c r="AB74" s="11">
        <f t="shared" si="15"/>
        <v>0</v>
      </c>
      <c r="AD74" s="23">
        <f t="shared" si="16"/>
        <v>0</v>
      </c>
      <c r="AE74" s="23">
        <f t="shared" si="17"/>
        <v>0</v>
      </c>
    </row>
    <row r="75" spans="1:31" x14ac:dyDescent="0.2">
      <c r="A75" s="365"/>
      <c r="B75" s="365"/>
      <c r="C75" s="165"/>
      <c r="D75" s="165"/>
      <c r="E75" s="202"/>
      <c r="F75" s="165"/>
      <c r="G75" s="195"/>
      <c r="H75" s="165"/>
      <c r="I75" s="165"/>
      <c r="J75" s="165"/>
      <c r="K75" s="165"/>
      <c r="L75" s="77"/>
      <c r="M75" s="77"/>
      <c r="N75" s="82"/>
      <c r="O75" s="196">
        <f>VLOOKUP(N75,'Supporting Documentation'!$A$4:$J$568,10,FALSE)</f>
        <v>0</v>
      </c>
      <c r="P75" s="51"/>
      <c r="Q75" s="50"/>
      <c r="R75" s="157">
        <f>IF(P75="",0,(P75/'PPF Application'!$T$7))</f>
        <v>0</v>
      </c>
      <c r="S75" s="52">
        <f>IF(N75="", 0, (O75/'PPF Application'!$T$7)*P75)</f>
        <v>0</v>
      </c>
      <c r="T75" s="135"/>
      <c r="V75" s="159">
        <f t="shared" si="18"/>
        <v>0</v>
      </c>
      <c r="W75" s="159">
        <f t="shared" si="10"/>
        <v>0</v>
      </c>
      <c r="X75" s="159">
        <f t="shared" si="11"/>
        <v>0</v>
      </c>
      <c r="Y75" s="201">
        <f t="shared" si="12"/>
        <v>0</v>
      </c>
      <c r="Z75" s="201">
        <f t="shared" si="13"/>
        <v>0</v>
      </c>
      <c r="AA75" s="159">
        <f t="shared" si="14"/>
        <v>0</v>
      </c>
      <c r="AB75" s="11">
        <f t="shared" si="15"/>
        <v>0</v>
      </c>
      <c r="AD75" s="23">
        <f t="shared" si="16"/>
        <v>0</v>
      </c>
      <c r="AE75" s="23">
        <f t="shared" si="17"/>
        <v>0</v>
      </c>
    </row>
    <row r="76" spans="1:31" x14ac:dyDescent="0.2">
      <c r="A76" s="365"/>
      <c r="B76" s="365"/>
      <c r="C76" s="165"/>
      <c r="D76" s="165"/>
      <c r="E76" s="202"/>
      <c r="F76" s="165"/>
      <c r="G76" s="195"/>
      <c r="H76" s="165"/>
      <c r="I76" s="165"/>
      <c r="J76" s="165"/>
      <c r="K76" s="165"/>
      <c r="L76" s="77"/>
      <c r="M76" s="77"/>
      <c r="N76" s="82"/>
      <c r="O76" s="196">
        <f>VLOOKUP(N76,'Supporting Documentation'!$A$4:$J$568,10,FALSE)</f>
        <v>0</v>
      </c>
      <c r="P76" s="51"/>
      <c r="Q76" s="50"/>
      <c r="R76" s="157">
        <f>IF(P76="",0,(P76/'PPF Application'!$T$7))</f>
        <v>0</v>
      </c>
      <c r="S76" s="52">
        <f>IF(N76="", 0, (O76/'PPF Application'!$T$7)*P76)</f>
        <v>0</v>
      </c>
      <c r="T76" s="135"/>
      <c r="V76" s="159">
        <f t="shared" si="18"/>
        <v>0</v>
      </c>
      <c r="W76" s="159">
        <f t="shared" si="10"/>
        <v>0</v>
      </c>
      <c r="X76" s="159">
        <f t="shared" si="11"/>
        <v>0</v>
      </c>
      <c r="Y76" s="201">
        <f t="shared" si="12"/>
        <v>0</v>
      </c>
      <c r="Z76" s="201">
        <f t="shared" si="13"/>
        <v>0</v>
      </c>
      <c r="AA76" s="159">
        <f t="shared" si="14"/>
        <v>0</v>
      </c>
      <c r="AB76" s="11">
        <f t="shared" si="15"/>
        <v>0</v>
      </c>
      <c r="AD76" s="23">
        <f t="shared" si="16"/>
        <v>0</v>
      </c>
      <c r="AE76" s="23">
        <f t="shared" si="17"/>
        <v>0</v>
      </c>
    </row>
    <row r="77" spans="1:31" x14ac:dyDescent="0.2">
      <c r="A77" s="365"/>
      <c r="B77" s="365"/>
      <c r="C77" s="165"/>
      <c r="D77" s="165"/>
      <c r="E77" s="202"/>
      <c r="F77" s="165"/>
      <c r="G77" s="195"/>
      <c r="H77" s="165"/>
      <c r="I77" s="165"/>
      <c r="J77" s="165"/>
      <c r="K77" s="165"/>
      <c r="L77" s="77"/>
      <c r="M77" s="77"/>
      <c r="N77" s="82"/>
      <c r="O77" s="196">
        <f>VLOOKUP(N77,'Supporting Documentation'!$A$4:$J$568,10,FALSE)</f>
        <v>0</v>
      </c>
      <c r="P77" s="51"/>
      <c r="Q77" s="50"/>
      <c r="R77" s="157">
        <f>IF(P77="",0,(P77/'PPF Application'!$T$7))</f>
        <v>0</v>
      </c>
      <c r="S77" s="52">
        <f>IF(N77="", 0, (O77/'PPF Application'!$T$7)*P77)</f>
        <v>0</v>
      </c>
      <c r="T77" s="135"/>
      <c r="V77" s="159">
        <f t="shared" si="18"/>
        <v>0</v>
      </c>
      <c r="W77" s="159">
        <f t="shared" si="10"/>
        <v>0</v>
      </c>
      <c r="X77" s="159">
        <f t="shared" si="11"/>
        <v>0</v>
      </c>
      <c r="Y77" s="201">
        <f t="shared" si="12"/>
        <v>0</v>
      </c>
      <c r="Z77" s="201">
        <f t="shared" si="13"/>
        <v>0</v>
      </c>
      <c r="AA77" s="159">
        <f t="shared" si="14"/>
        <v>0</v>
      </c>
      <c r="AB77" s="11">
        <f t="shared" si="15"/>
        <v>0</v>
      </c>
      <c r="AD77" s="23">
        <f t="shared" si="16"/>
        <v>0</v>
      </c>
      <c r="AE77" s="23">
        <f t="shared" si="17"/>
        <v>0</v>
      </c>
    </row>
    <row r="78" spans="1:31" x14ac:dyDescent="0.2">
      <c r="A78" s="365"/>
      <c r="B78" s="365"/>
      <c r="C78" s="165"/>
      <c r="D78" s="165"/>
      <c r="E78" s="202"/>
      <c r="F78" s="165"/>
      <c r="G78" s="195"/>
      <c r="H78" s="165"/>
      <c r="I78" s="165"/>
      <c r="J78" s="165"/>
      <c r="K78" s="165"/>
      <c r="L78" s="77"/>
      <c r="M78" s="77"/>
      <c r="N78" s="82"/>
      <c r="O78" s="196">
        <f>VLOOKUP(N78,'Supporting Documentation'!$A$4:$J$568,10,FALSE)</f>
        <v>0</v>
      </c>
      <c r="P78" s="51"/>
      <c r="Q78" s="50"/>
      <c r="R78" s="157">
        <f>IF(P78="",0,(P78/'PPF Application'!$T$7))</f>
        <v>0</v>
      </c>
      <c r="S78" s="52">
        <f>IF(N78="", 0, (O78/'PPF Application'!$T$7)*P78)</f>
        <v>0</v>
      </c>
      <c r="T78" s="135"/>
      <c r="V78" s="159">
        <f t="shared" si="18"/>
        <v>0</v>
      </c>
      <c r="W78" s="159">
        <f t="shared" si="10"/>
        <v>0</v>
      </c>
      <c r="X78" s="159">
        <f t="shared" si="11"/>
        <v>0</v>
      </c>
      <c r="Y78" s="201">
        <f t="shared" si="12"/>
        <v>0</v>
      </c>
      <c r="Z78" s="201">
        <f t="shared" si="13"/>
        <v>0</v>
      </c>
      <c r="AA78" s="159">
        <f t="shared" si="14"/>
        <v>0</v>
      </c>
      <c r="AB78" s="11">
        <f t="shared" si="15"/>
        <v>0</v>
      </c>
      <c r="AD78" s="23">
        <f t="shared" si="16"/>
        <v>0</v>
      </c>
      <c r="AE78" s="23">
        <f t="shared" si="17"/>
        <v>0</v>
      </c>
    </row>
    <row r="79" spans="1:31" x14ac:dyDescent="0.2">
      <c r="A79" s="365"/>
      <c r="B79" s="365"/>
      <c r="C79" s="165"/>
      <c r="D79" s="165"/>
      <c r="E79" s="202"/>
      <c r="F79" s="165"/>
      <c r="G79" s="195"/>
      <c r="H79" s="165"/>
      <c r="I79" s="165"/>
      <c r="J79" s="165"/>
      <c r="K79" s="165"/>
      <c r="L79" s="77"/>
      <c r="M79" s="77"/>
      <c r="N79" s="82"/>
      <c r="O79" s="196">
        <f>VLOOKUP(N79,'Supporting Documentation'!$A$4:$J$568,10,FALSE)</f>
        <v>0</v>
      </c>
      <c r="P79" s="51"/>
      <c r="Q79" s="50"/>
      <c r="R79" s="157">
        <f>IF(P79="",0,(P79/'PPF Application'!$T$7))</f>
        <v>0</v>
      </c>
      <c r="S79" s="52">
        <f>IF(N79="", 0, (O79/'PPF Application'!$T$7)*P79)</f>
        <v>0</v>
      </c>
      <c r="T79" s="135"/>
      <c r="V79" s="159">
        <f t="shared" si="18"/>
        <v>0</v>
      </c>
      <c r="W79" s="159">
        <f t="shared" si="10"/>
        <v>0</v>
      </c>
      <c r="X79" s="159">
        <f t="shared" si="11"/>
        <v>0</v>
      </c>
      <c r="Y79" s="201">
        <f t="shared" si="12"/>
        <v>0</v>
      </c>
      <c r="Z79" s="201">
        <f t="shared" si="13"/>
        <v>0</v>
      </c>
      <c r="AA79" s="159">
        <f t="shared" si="14"/>
        <v>0</v>
      </c>
      <c r="AB79" s="11">
        <f t="shared" si="15"/>
        <v>0</v>
      </c>
      <c r="AD79" s="23">
        <f t="shared" si="16"/>
        <v>0</v>
      </c>
      <c r="AE79" s="23">
        <f t="shared" si="17"/>
        <v>0</v>
      </c>
    </row>
    <row r="80" spans="1:31" x14ac:dyDescent="0.2">
      <c r="A80" s="365"/>
      <c r="B80" s="365"/>
      <c r="C80" s="165"/>
      <c r="D80" s="165"/>
      <c r="E80" s="202"/>
      <c r="F80" s="165"/>
      <c r="G80" s="195"/>
      <c r="H80" s="165"/>
      <c r="I80" s="165"/>
      <c r="J80" s="165"/>
      <c r="K80" s="165"/>
      <c r="L80" s="77"/>
      <c r="M80" s="77"/>
      <c r="N80" s="82"/>
      <c r="O80" s="196">
        <f>VLOOKUP(N80,'Supporting Documentation'!$A$4:$J$568,10,FALSE)</f>
        <v>0</v>
      </c>
      <c r="P80" s="51"/>
      <c r="Q80" s="50"/>
      <c r="R80" s="157">
        <f>IF(P80="",0,(P80/'PPF Application'!$T$7))</f>
        <v>0</v>
      </c>
      <c r="S80" s="52">
        <f>IF(N80="", 0, (O80/'PPF Application'!$T$7)*P80)</f>
        <v>0</v>
      </c>
      <c r="T80" s="135"/>
      <c r="V80" s="159">
        <f t="shared" si="18"/>
        <v>0</v>
      </c>
      <c r="W80" s="159">
        <f t="shared" si="10"/>
        <v>0</v>
      </c>
      <c r="X80" s="159">
        <f t="shared" si="11"/>
        <v>0</v>
      </c>
      <c r="Y80" s="201">
        <f t="shared" si="12"/>
        <v>0</v>
      </c>
      <c r="Z80" s="201">
        <f t="shared" si="13"/>
        <v>0</v>
      </c>
      <c r="AA80" s="159">
        <f t="shared" si="14"/>
        <v>0</v>
      </c>
      <c r="AB80" s="11">
        <f t="shared" si="15"/>
        <v>0</v>
      </c>
      <c r="AD80" s="23">
        <f t="shared" si="16"/>
        <v>0</v>
      </c>
      <c r="AE80" s="23">
        <f t="shared" si="17"/>
        <v>0</v>
      </c>
    </row>
    <row r="81" spans="1:31" x14ac:dyDescent="0.2">
      <c r="A81" s="365"/>
      <c r="B81" s="365"/>
      <c r="C81" s="165"/>
      <c r="D81" s="165"/>
      <c r="E81" s="202"/>
      <c r="F81" s="165"/>
      <c r="G81" s="195"/>
      <c r="H81" s="165"/>
      <c r="I81" s="165"/>
      <c r="J81" s="165"/>
      <c r="K81" s="165"/>
      <c r="L81" s="77"/>
      <c r="M81" s="77"/>
      <c r="N81" s="82"/>
      <c r="O81" s="196">
        <f>VLOOKUP(N81,'Supporting Documentation'!$A$4:$J$568,10,FALSE)</f>
        <v>0</v>
      </c>
      <c r="P81" s="51"/>
      <c r="Q81" s="50"/>
      <c r="R81" s="157">
        <f>IF(P81="",0,(P81/'PPF Application'!$T$7))</f>
        <v>0</v>
      </c>
      <c r="S81" s="52">
        <f>IF(N81="", 0, (O81/'PPF Application'!$T$7)*P81)</f>
        <v>0</v>
      </c>
      <c r="T81" s="135"/>
      <c r="V81" s="159">
        <f t="shared" si="18"/>
        <v>0</v>
      </c>
      <c r="W81" s="159">
        <f t="shared" si="10"/>
        <v>0</v>
      </c>
      <c r="X81" s="159">
        <f t="shared" si="11"/>
        <v>0</v>
      </c>
      <c r="Y81" s="201">
        <f t="shared" si="12"/>
        <v>0</v>
      </c>
      <c r="Z81" s="201">
        <f t="shared" si="13"/>
        <v>0</v>
      </c>
      <c r="AA81" s="159">
        <f t="shared" si="14"/>
        <v>0</v>
      </c>
      <c r="AB81" s="11">
        <f t="shared" si="15"/>
        <v>0</v>
      </c>
      <c r="AD81" s="23">
        <f t="shared" si="16"/>
        <v>0</v>
      </c>
      <c r="AE81" s="23">
        <f t="shared" si="17"/>
        <v>0</v>
      </c>
    </row>
    <row r="82" spans="1:31" x14ac:dyDescent="0.2">
      <c r="A82" s="365"/>
      <c r="B82" s="365"/>
      <c r="C82" s="165"/>
      <c r="D82" s="165"/>
      <c r="E82" s="202"/>
      <c r="F82" s="165"/>
      <c r="G82" s="195"/>
      <c r="H82" s="165"/>
      <c r="I82" s="165"/>
      <c r="J82" s="165"/>
      <c r="K82" s="165"/>
      <c r="L82" s="77"/>
      <c r="M82" s="77"/>
      <c r="N82" s="82"/>
      <c r="O82" s="196">
        <f>VLOOKUP(N82,'Supporting Documentation'!$A$4:$J$568,10,FALSE)</f>
        <v>0</v>
      </c>
      <c r="P82" s="51"/>
      <c r="Q82" s="50"/>
      <c r="R82" s="157">
        <f>IF(P82="",0,(P82/'PPF Application'!$T$7))</f>
        <v>0</v>
      </c>
      <c r="S82" s="52">
        <f>IF(N82="", 0, (O82/'PPF Application'!$T$7)*P82)</f>
        <v>0</v>
      </c>
      <c r="T82" s="135"/>
      <c r="V82" s="159">
        <f t="shared" si="18"/>
        <v>0</v>
      </c>
      <c r="W82" s="159">
        <f t="shared" si="10"/>
        <v>0</v>
      </c>
      <c r="X82" s="159">
        <f t="shared" si="11"/>
        <v>0</v>
      </c>
      <c r="Y82" s="201">
        <f t="shared" si="12"/>
        <v>0</v>
      </c>
      <c r="Z82" s="201">
        <f t="shared" si="13"/>
        <v>0</v>
      </c>
      <c r="AA82" s="159">
        <f t="shared" si="14"/>
        <v>0</v>
      </c>
      <c r="AB82" s="11">
        <f t="shared" si="15"/>
        <v>0</v>
      </c>
      <c r="AD82" s="23">
        <f t="shared" si="16"/>
        <v>0</v>
      </c>
      <c r="AE82" s="23">
        <f t="shared" si="17"/>
        <v>0</v>
      </c>
    </row>
    <row r="83" spans="1:31" x14ac:dyDescent="0.2">
      <c r="A83" s="365"/>
      <c r="B83" s="365"/>
      <c r="C83" s="165"/>
      <c r="D83" s="165"/>
      <c r="E83" s="202"/>
      <c r="F83" s="165"/>
      <c r="G83" s="195"/>
      <c r="H83" s="165"/>
      <c r="I83" s="165"/>
      <c r="J83" s="165"/>
      <c r="K83" s="165"/>
      <c r="L83" s="77"/>
      <c r="M83" s="77"/>
      <c r="N83" s="82"/>
      <c r="O83" s="196">
        <f>VLOOKUP(N83,'Supporting Documentation'!$A$4:$J$568,10,FALSE)</f>
        <v>0</v>
      </c>
      <c r="P83" s="51"/>
      <c r="Q83" s="50"/>
      <c r="R83" s="157">
        <f>IF(P83="",0,(P83/'PPF Application'!$T$7))</f>
        <v>0</v>
      </c>
      <c r="S83" s="52">
        <f>IF(N83="", 0, (O83/'PPF Application'!$T$7)*P83)</f>
        <v>0</v>
      </c>
      <c r="T83" s="135"/>
      <c r="V83" s="159">
        <f t="shared" si="18"/>
        <v>0</v>
      </c>
      <c r="W83" s="159">
        <f t="shared" si="10"/>
        <v>0</v>
      </c>
      <c r="X83" s="159">
        <f t="shared" si="11"/>
        <v>0</v>
      </c>
      <c r="Y83" s="201">
        <f t="shared" si="12"/>
        <v>0</v>
      </c>
      <c r="Z83" s="201">
        <f t="shared" si="13"/>
        <v>0</v>
      </c>
      <c r="AA83" s="159">
        <f t="shared" si="14"/>
        <v>0</v>
      </c>
      <c r="AB83" s="11">
        <f t="shared" si="15"/>
        <v>0</v>
      </c>
      <c r="AD83" s="23">
        <f t="shared" si="16"/>
        <v>0</v>
      </c>
      <c r="AE83" s="23">
        <f t="shared" si="17"/>
        <v>0</v>
      </c>
    </row>
    <row r="84" spans="1:31" x14ac:dyDescent="0.2">
      <c r="A84" s="365"/>
      <c r="B84" s="365"/>
      <c r="C84" s="165"/>
      <c r="D84" s="165"/>
      <c r="E84" s="202"/>
      <c r="F84" s="165"/>
      <c r="G84" s="195"/>
      <c r="H84" s="165"/>
      <c r="I84" s="165"/>
      <c r="J84" s="165"/>
      <c r="K84" s="165"/>
      <c r="L84" s="77"/>
      <c r="M84" s="77"/>
      <c r="N84" s="82"/>
      <c r="O84" s="196">
        <f>VLOOKUP(N84,'Supporting Documentation'!$A$4:$J$568,10,FALSE)</f>
        <v>0</v>
      </c>
      <c r="P84" s="51"/>
      <c r="Q84" s="50"/>
      <c r="R84" s="157">
        <f>IF(P84="",0,(P84/'PPF Application'!$T$7))</f>
        <v>0</v>
      </c>
      <c r="S84" s="52">
        <f>IF(N84="", 0, (O84/'PPF Application'!$T$7)*P84)</f>
        <v>0</v>
      </c>
      <c r="T84" s="135"/>
      <c r="V84" s="159">
        <f t="shared" si="18"/>
        <v>0</v>
      </c>
      <c r="W84" s="159">
        <f t="shared" si="10"/>
        <v>0</v>
      </c>
      <c r="X84" s="159">
        <f t="shared" si="11"/>
        <v>0</v>
      </c>
      <c r="Y84" s="201">
        <f t="shared" si="12"/>
        <v>0</v>
      </c>
      <c r="Z84" s="201">
        <f t="shared" si="13"/>
        <v>0</v>
      </c>
      <c r="AA84" s="159">
        <f t="shared" si="14"/>
        <v>0</v>
      </c>
      <c r="AB84" s="11">
        <f t="shared" si="15"/>
        <v>0</v>
      </c>
      <c r="AD84" s="23">
        <f t="shared" si="16"/>
        <v>0</v>
      </c>
      <c r="AE84" s="23">
        <f t="shared" si="17"/>
        <v>0</v>
      </c>
    </row>
    <row r="85" spans="1:31" x14ac:dyDescent="0.2">
      <c r="A85" s="365"/>
      <c r="B85" s="365"/>
      <c r="C85" s="165"/>
      <c r="D85" s="165"/>
      <c r="E85" s="202"/>
      <c r="F85" s="165"/>
      <c r="G85" s="195"/>
      <c r="H85" s="165"/>
      <c r="I85" s="165"/>
      <c r="J85" s="165"/>
      <c r="K85" s="165"/>
      <c r="L85" s="77"/>
      <c r="M85" s="77"/>
      <c r="N85" s="82"/>
      <c r="O85" s="196">
        <f>VLOOKUP(N85,'Supporting Documentation'!$A$4:$J$568,10,FALSE)</f>
        <v>0</v>
      </c>
      <c r="P85" s="51"/>
      <c r="Q85" s="50"/>
      <c r="R85" s="157">
        <f>IF(P85="",0,(P85/'PPF Application'!$T$7))</f>
        <v>0</v>
      </c>
      <c r="S85" s="52">
        <f>IF(N85="", 0, (O85/'PPF Application'!$T$7)*P85)</f>
        <v>0</v>
      </c>
      <c r="T85" s="135"/>
      <c r="V85" s="159">
        <f t="shared" si="18"/>
        <v>0</v>
      </c>
      <c r="W85" s="159">
        <f t="shared" si="10"/>
        <v>0</v>
      </c>
      <c r="X85" s="159">
        <f t="shared" si="11"/>
        <v>0</v>
      </c>
      <c r="Y85" s="201">
        <f t="shared" si="12"/>
        <v>0</v>
      </c>
      <c r="Z85" s="201">
        <f t="shared" si="13"/>
        <v>0</v>
      </c>
      <c r="AA85" s="159">
        <f t="shared" si="14"/>
        <v>0</v>
      </c>
      <c r="AB85" s="11">
        <f t="shared" si="15"/>
        <v>0</v>
      </c>
      <c r="AD85" s="23">
        <f t="shared" si="16"/>
        <v>0</v>
      </c>
      <c r="AE85" s="23">
        <f t="shared" si="17"/>
        <v>0</v>
      </c>
    </row>
    <row r="86" spans="1:31" x14ac:dyDescent="0.2">
      <c r="A86" s="365"/>
      <c r="B86" s="365"/>
      <c r="C86" s="165"/>
      <c r="D86" s="165"/>
      <c r="E86" s="202"/>
      <c r="F86" s="165"/>
      <c r="G86" s="195"/>
      <c r="H86" s="165"/>
      <c r="I86" s="165"/>
      <c r="J86" s="165"/>
      <c r="K86" s="165"/>
      <c r="L86" s="77"/>
      <c r="M86" s="77"/>
      <c r="N86" s="82"/>
      <c r="O86" s="196">
        <f>VLOOKUP(N86,'Supporting Documentation'!$A$4:$J$568,10,FALSE)</f>
        <v>0</v>
      </c>
      <c r="P86" s="51"/>
      <c r="Q86" s="50"/>
      <c r="R86" s="157">
        <f>IF(P86="",0,(P86/'PPF Application'!$T$7))</f>
        <v>0</v>
      </c>
      <c r="S86" s="52">
        <f>IF(N86="", 0, (O86/'PPF Application'!$T$7)*P86)</f>
        <v>0</v>
      </c>
      <c r="T86" s="135"/>
      <c r="V86" s="159">
        <f t="shared" si="18"/>
        <v>0</v>
      </c>
      <c r="W86" s="159">
        <f t="shared" si="10"/>
        <v>0</v>
      </c>
      <c r="X86" s="159">
        <f t="shared" si="11"/>
        <v>0</v>
      </c>
      <c r="Y86" s="201">
        <f t="shared" si="12"/>
        <v>0</v>
      </c>
      <c r="Z86" s="201">
        <f t="shared" si="13"/>
        <v>0</v>
      </c>
      <c r="AA86" s="159">
        <f t="shared" si="14"/>
        <v>0</v>
      </c>
      <c r="AB86" s="11">
        <f t="shared" si="15"/>
        <v>0</v>
      </c>
      <c r="AD86" s="23">
        <f t="shared" si="16"/>
        <v>0</v>
      </c>
      <c r="AE86" s="23">
        <f t="shared" si="17"/>
        <v>0</v>
      </c>
    </row>
    <row r="87" spans="1:31" x14ac:dyDescent="0.2">
      <c r="A87" s="365"/>
      <c r="B87" s="365"/>
      <c r="C87" s="165"/>
      <c r="D87" s="165"/>
      <c r="E87" s="202"/>
      <c r="F87" s="165"/>
      <c r="G87" s="195"/>
      <c r="H87" s="165"/>
      <c r="I87" s="165"/>
      <c r="J87" s="165"/>
      <c r="K87" s="165"/>
      <c r="L87" s="77"/>
      <c r="M87" s="77"/>
      <c r="N87" s="82"/>
      <c r="O87" s="196">
        <f>VLOOKUP(N87,'Supporting Documentation'!$A$4:$J$568,10,FALSE)</f>
        <v>0</v>
      </c>
      <c r="P87" s="51"/>
      <c r="Q87" s="50"/>
      <c r="R87" s="157">
        <f>IF(P87="",0,(P87/'PPF Application'!$T$7))</f>
        <v>0</v>
      </c>
      <c r="S87" s="52">
        <f>IF(N87="", 0, (O87/'PPF Application'!$T$7)*P87)</f>
        <v>0</v>
      </c>
      <c r="T87" s="135"/>
      <c r="V87" s="159">
        <f t="shared" si="18"/>
        <v>0</v>
      </c>
      <c r="W87" s="159">
        <f t="shared" si="10"/>
        <v>0</v>
      </c>
      <c r="X87" s="159">
        <f t="shared" si="11"/>
        <v>0</v>
      </c>
      <c r="Y87" s="201">
        <f t="shared" si="12"/>
        <v>0</v>
      </c>
      <c r="Z87" s="201">
        <f t="shared" si="13"/>
        <v>0</v>
      </c>
      <c r="AA87" s="159">
        <f t="shared" si="14"/>
        <v>0</v>
      </c>
      <c r="AB87" s="11">
        <f t="shared" si="15"/>
        <v>0</v>
      </c>
      <c r="AD87" s="23">
        <f t="shared" si="16"/>
        <v>0</v>
      </c>
      <c r="AE87" s="23">
        <f t="shared" si="17"/>
        <v>0</v>
      </c>
    </row>
    <row r="88" spans="1:31" x14ac:dyDescent="0.2">
      <c r="A88" s="365"/>
      <c r="B88" s="365"/>
      <c r="C88" s="165"/>
      <c r="D88" s="165"/>
      <c r="E88" s="202"/>
      <c r="F88" s="165"/>
      <c r="G88" s="195"/>
      <c r="H88" s="165"/>
      <c r="I88" s="165"/>
      <c r="J88" s="165"/>
      <c r="K88" s="165"/>
      <c r="L88" s="77"/>
      <c r="M88" s="77"/>
      <c r="N88" s="82"/>
      <c r="O88" s="196">
        <f>VLOOKUP(N88,'Supporting Documentation'!$A$4:$J$568,10,FALSE)</f>
        <v>0</v>
      </c>
      <c r="P88" s="51"/>
      <c r="Q88" s="50"/>
      <c r="R88" s="157">
        <f>IF(P88="",0,(P88/'PPF Application'!$T$7))</f>
        <v>0</v>
      </c>
      <c r="S88" s="52">
        <f>IF(N88="", 0, (O88/'PPF Application'!$T$7)*P88)</f>
        <v>0</v>
      </c>
      <c r="T88" s="135"/>
      <c r="V88" s="159">
        <f t="shared" si="18"/>
        <v>0</v>
      </c>
      <c r="W88" s="159">
        <f t="shared" si="10"/>
        <v>0</v>
      </c>
      <c r="X88" s="159">
        <f t="shared" si="11"/>
        <v>0</v>
      </c>
      <c r="Y88" s="201">
        <f t="shared" si="12"/>
        <v>0</v>
      </c>
      <c r="Z88" s="201">
        <f t="shared" si="13"/>
        <v>0</v>
      </c>
      <c r="AA88" s="159">
        <f t="shared" si="14"/>
        <v>0</v>
      </c>
      <c r="AB88" s="11">
        <f t="shared" si="15"/>
        <v>0</v>
      </c>
      <c r="AD88" s="23">
        <f t="shared" si="16"/>
        <v>0</v>
      </c>
      <c r="AE88" s="23">
        <f t="shared" si="17"/>
        <v>0</v>
      </c>
    </row>
    <row r="89" spans="1:31" x14ac:dyDescent="0.2">
      <c r="A89" s="365"/>
      <c r="B89" s="365"/>
      <c r="C89" s="165"/>
      <c r="D89" s="165"/>
      <c r="E89" s="202"/>
      <c r="F89" s="165"/>
      <c r="G89" s="195"/>
      <c r="H89" s="165"/>
      <c r="I89" s="165"/>
      <c r="J89" s="165"/>
      <c r="K89" s="165"/>
      <c r="L89" s="77"/>
      <c r="M89" s="77"/>
      <c r="N89" s="82"/>
      <c r="O89" s="196">
        <f>VLOOKUP(N89,'Supporting Documentation'!$A$4:$J$568,10,FALSE)</f>
        <v>0</v>
      </c>
      <c r="P89" s="51"/>
      <c r="Q89" s="50"/>
      <c r="R89" s="157">
        <f>IF(P89="",0,(P89/'PPF Application'!$T$7))</f>
        <v>0</v>
      </c>
      <c r="S89" s="52">
        <f>IF(N89="", 0, (O89/'PPF Application'!$T$7)*P89)</f>
        <v>0</v>
      </c>
      <c r="T89" s="135"/>
      <c r="V89" s="159">
        <f t="shared" si="18"/>
        <v>0</v>
      </c>
      <c r="W89" s="159">
        <f t="shared" si="10"/>
        <v>0</v>
      </c>
      <c r="X89" s="159">
        <f t="shared" si="11"/>
        <v>0</v>
      </c>
      <c r="Y89" s="201">
        <f t="shared" si="12"/>
        <v>0</v>
      </c>
      <c r="Z89" s="201">
        <f t="shared" si="13"/>
        <v>0</v>
      </c>
      <c r="AA89" s="159">
        <f t="shared" si="14"/>
        <v>0</v>
      </c>
      <c r="AB89" s="11">
        <f t="shared" si="15"/>
        <v>0</v>
      </c>
      <c r="AD89" s="23">
        <f t="shared" si="16"/>
        <v>0</v>
      </c>
      <c r="AE89" s="23">
        <f t="shared" si="17"/>
        <v>0</v>
      </c>
    </row>
    <row r="90" spans="1:31" x14ac:dyDescent="0.2">
      <c r="A90" s="365"/>
      <c r="B90" s="365"/>
      <c r="C90" s="165"/>
      <c r="D90" s="165"/>
      <c r="E90" s="202"/>
      <c r="F90" s="165"/>
      <c r="G90" s="195"/>
      <c r="H90" s="165"/>
      <c r="I90" s="165"/>
      <c r="J90" s="165"/>
      <c r="K90" s="165"/>
      <c r="L90" s="77"/>
      <c r="M90" s="77"/>
      <c r="N90" s="82"/>
      <c r="O90" s="196">
        <f>VLOOKUP(N90,'Supporting Documentation'!$A$4:$J$568,10,FALSE)</f>
        <v>0</v>
      </c>
      <c r="P90" s="51"/>
      <c r="Q90" s="50"/>
      <c r="R90" s="157">
        <f>IF(P90="",0,(P90/'PPF Application'!$T$7))</f>
        <v>0</v>
      </c>
      <c r="S90" s="52">
        <f>IF(N90="", 0, (O90/'PPF Application'!$T$7)*P90)</f>
        <v>0</v>
      </c>
      <c r="T90" s="135"/>
      <c r="V90" s="159">
        <f t="shared" si="18"/>
        <v>0</v>
      </c>
      <c r="W90" s="159">
        <f t="shared" si="10"/>
        <v>0</v>
      </c>
      <c r="X90" s="159">
        <f t="shared" si="11"/>
        <v>0</v>
      </c>
      <c r="Y90" s="201">
        <f t="shared" si="12"/>
        <v>0</v>
      </c>
      <c r="Z90" s="201">
        <f t="shared" si="13"/>
        <v>0</v>
      </c>
      <c r="AA90" s="159">
        <f t="shared" si="14"/>
        <v>0</v>
      </c>
      <c r="AB90" s="11">
        <f t="shared" si="15"/>
        <v>0</v>
      </c>
      <c r="AD90" s="23">
        <f t="shared" si="16"/>
        <v>0</v>
      </c>
      <c r="AE90" s="23">
        <f t="shared" si="17"/>
        <v>0</v>
      </c>
    </row>
    <row r="91" spans="1:31" x14ac:dyDescent="0.2">
      <c r="A91" s="365"/>
      <c r="B91" s="365"/>
      <c r="C91" s="165"/>
      <c r="D91" s="165"/>
      <c r="E91" s="202"/>
      <c r="F91" s="165"/>
      <c r="G91" s="195"/>
      <c r="H91" s="165"/>
      <c r="I91" s="165"/>
      <c r="J91" s="165"/>
      <c r="K91" s="165"/>
      <c r="L91" s="77"/>
      <c r="M91" s="77"/>
      <c r="N91" s="82"/>
      <c r="O91" s="196">
        <f>VLOOKUP(N91,'Supporting Documentation'!$A$4:$J$568,10,FALSE)</f>
        <v>0</v>
      </c>
      <c r="P91" s="51"/>
      <c r="Q91" s="50"/>
      <c r="R91" s="157">
        <f>IF(P91="",0,(P91/'PPF Application'!$T$7))</f>
        <v>0</v>
      </c>
      <c r="S91" s="52">
        <f>IF(N91="", 0, (O91/'PPF Application'!$T$7)*P91)</f>
        <v>0</v>
      </c>
      <c r="T91" s="135"/>
      <c r="V91" s="159">
        <f t="shared" si="18"/>
        <v>0</v>
      </c>
      <c r="W91" s="159">
        <f t="shared" si="10"/>
        <v>0</v>
      </c>
      <c r="X91" s="159">
        <f t="shared" si="11"/>
        <v>0</v>
      </c>
      <c r="Y91" s="201">
        <f t="shared" si="12"/>
        <v>0</v>
      </c>
      <c r="Z91" s="201">
        <f t="shared" si="13"/>
        <v>0</v>
      </c>
      <c r="AA91" s="159">
        <f t="shared" si="14"/>
        <v>0</v>
      </c>
      <c r="AB91" s="11">
        <f t="shared" si="15"/>
        <v>0</v>
      </c>
      <c r="AD91" s="23">
        <f t="shared" si="16"/>
        <v>0</v>
      </c>
      <c r="AE91" s="23">
        <f t="shared" si="17"/>
        <v>0</v>
      </c>
    </row>
    <row r="92" spans="1:31" x14ac:dyDescent="0.2">
      <c r="A92" s="365"/>
      <c r="B92" s="365"/>
      <c r="C92" s="165"/>
      <c r="D92" s="165"/>
      <c r="E92" s="202"/>
      <c r="F92" s="165"/>
      <c r="G92" s="195"/>
      <c r="H92" s="165"/>
      <c r="I92" s="165"/>
      <c r="J92" s="165"/>
      <c r="K92" s="165"/>
      <c r="L92" s="77"/>
      <c r="M92" s="77"/>
      <c r="N92" s="82"/>
      <c r="O92" s="196">
        <f>VLOOKUP(N92,'Supporting Documentation'!$A$4:$J$568,10,FALSE)</f>
        <v>0</v>
      </c>
      <c r="P92" s="51"/>
      <c r="Q92" s="50"/>
      <c r="R92" s="157">
        <f>IF(P92="",0,(P92/'PPF Application'!$T$7))</f>
        <v>0</v>
      </c>
      <c r="S92" s="52">
        <f>IF(N92="", 0, (O92/'PPF Application'!$T$7)*P92)</f>
        <v>0</v>
      </c>
      <c r="T92" s="135"/>
      <c r="V92" s="159">
        <f t="shared" si="18"/>
        <v>0</v>
      </c>
      <c r="W92" s="159">
        <f t="shared" si="10"/>
        <v>0</v>
      </c>
      <c r="X92" s="159">
        <f t="shared" si="11"/>
        <v>0</v>
      </c>
      <c r="Y92" s="201">
        <f t="shared" si="12"/>
        <v>0</v>
      </c>
      <c r="Z92" s="201">
        <f t="shared" si="13"/>
        <v>0</v>
      </c>
      <c r="AA92" s="159">
        <f t="shared" si="14"/>
        <v>0</v>
      </c>
      <c r="AB92" s="11">
        <f t="shared" si="15"/>
        <v>0</v>
      </c>
      <c r="AD92" s="23">
        <f t="shared" si="16"/>
        <v>0</v>
      </c>
      <c r="AE92" s="23">
        <f t="shared" si="17"/>
        <v>0</v>
      </c>
    </row>
    <row r="93" spans="1:31" x14ac:dyDescent="0.2">
      <c r="A93" s="365"/>
      <c r="B93" s="365"/>
      <c r="C93" s="165"/>
      <c r="D93" s="165"/>
      <c r="E93" s="202"/>
      <c r="F93" s="165"/>
      <c r="G93" s="195"/>
      <c r="H93" s="165"/>
      <c r="I93" s="165"/>
      <c r="J93" s="165"/>
      <c r="K93" s="165"/>
      <c r="L93" s="77"/>
      <c r="M93" s="77"/>
      <c r="N93" s="82"/>
      <c r="O93" s="196">
        <f>VLOOKUP(N93,'Supporting Documentation'!$A$4:$J$568,10,FALSE)</f>
        <v>0</v>
      </c>
      <c r="P93" s="51"/>
      <c r="Q93" s="50"/>
      <c r="R93" s="157">
        <f>IF(P93="",0,(P93/'PPF Application'!$T$7))</f>
        <v>0</v>
      </c>
      <c r="S93" s="52">
        <f>IF(N93="", 0, (O93/'PPF Application'!$T$7)*P93)</f>
        <v>0</v>
      </c>
      <c r="T93" s="135"/>
      <c r="V93" s="159">
        <f t="shared" si="18"/>
        <v>0</v>
      </c>
      <c r="W93" s="159">
        <f t="shared" si="10"/>
        <v>0</v>
      </c>
      <c r="X93" s="159">
        <f t="shared" si="11"/>
        <v>0</v>
      </c>
      <c r="Y93" s="201">
        <f t="shared" si="12"/>
        <v>0</v>
      </c>
      <c r="Z93" s="201">
        <f t="shared" si="13"/>
        <v>0</v>
      </c>
      <c r="AA93" s="159">
        <f t="shared" si="14"/>
        <v>0</v>
      </c>
      <c r="AB93" s="11">
        <f t="shared" si="15"/>
        <v>0</v>
      </c>
      <c r="AD93" s="23">
        <f t="shared" si="16"/>
        <v>0</v>
      </c>
      <c r="AE93" s="23">
        <f t="shared" si="17"/>
        <v>0</v>
      </c>
    </row>
    <row r="94" spans="1:31" x14ac:dyDescent="0.2">
      <c r="A94" s="365"/>
      <c r="B94" s="365"/>
      <c r="C94" s="165"/>
      <c r="D94" s="165"/>
      <c r="E94" s="202"/>
      <c r="F94" s="165"/>
      <c r="G94" s="195"/>
      <c r="H94" s="165"/>
      <c r="I94" s="165"/>
      <c r="J94" s="165"/>
      <c r="K94" s="165"/>
      <c r="L94" s="77"/>
      <c r="M94" s="77"/>
      <c r="N94" s="82"/>
      <c r="O94" s="196">
        <f>VLOOKUP(N94,'Supporting Documentation'!$A$4:$J$568,10,FALSE)</f>
        <v>0</v>
      </c>
      <c r="P94" s="51"/>
      <c r="Q94" s="50"/>
      <c r="R94" s="157">
        <f>IF(P94="",0,(P94/'PPF Application'!$T$7))</f>
        <v>0</v>
      </c>
      <c r="S94" s="52">
        <f>IF(N94="", 0, (O94/'PPF Application'!$T$7)*P94)</f>
        <v>0</v>
      </c>
      <c r="T94" s="135"/>
      <c r="V94" s="159">
        <f t="shared" si="18"/>
        <v>0</v>
      </c>
      <c r="W94" s="159">
        <f t="shared" si="10"/>
        <v>0</v>
      </c>
      <c r="X94" s="159">
        <f t="shared" si="11"/>
        <v>0</v>
      </c>
      <c r="Y94" s="201">
        <f t="shared" si="12"/>
        <v>0</v>
      </c>
      <c r="Z94" s="201">
        <f t="shared" si="13"/>
        <v>0</v>
      </c>
      <c r="AA94" s="159">
        <f t="shared" si="14"/>
        <v>0</v>
      </c>
      <c r="AB94" s="11">
        <f t="shared" si="15"/>
        <v>0</v>
      </c>
      <c r="AD94" s="23">
        <f t="shared" si="16"/>
        <v>0</v>
      </c>
      <c r="AE94" s="23">
        <f t="shared" si="17"/>
        <v>0</v>
      </c>
    </row>
    <row r="95" spans="1:31" x14ac:dyDescent="0.2">
      <c r="A95" s="365"/>
      <c r="B95" s="365"/>
      <c r="C95" s="165"/>
      <c r="D95" s="165"/>
      <c r="E95" s="202"/>
      <c r="F95" s="165"/>
      <c r="G95" s="195"/>
      <c r="H95" s="165"/>
      <c r="I95" s="165"/>
      <c r="J95" s="165"/>
      <c r="K95" s="165"/>
      <c r="L95" s="77"/>
      <c r="M95" s="77"/>
      <c r="N95" s="82"/>
      <c r="O95" s="196">
        <f>VLOOKUP(N95,'Supporting Documentation'!$A$4:$J$568,10,FALSE)</f>
        <v>0</v>
      </c>
      <c r="P95" s="51"/>
      <c r="Q95" s="50"/>
      <c r="R95" s="157">
        <f>IF(P95="",0,(P95/'PPF Application'!$T$7))</f>
        <v>0</v>
      </c>
      <c r="S95" s="52">
        <f>IF(N95="", 0, (O95/'PPF Application'!$T$7)*P95)</f>
        <v>0</v>
      </c>
      <c r="T95" s="135"/>
      <c r="V95" s="159">
        <f t="shared" si="18"/>
        <v>0</v>
      </c>
      <c r="W95" s="159">
        <f t="shared" si="10"/>
        <v>0</v>
      </c>
      <c r="X95" s="159">
        <f t="shared" si="11"/>
        <v>0</v>
      </c>
      <c r="Y95" s="201">
        <f t="shared" si="12"/>
        <v>0</v>
      </c>
      <c r="Z95" s="201">
        <f t="shared" si="13"/>
        <v>0</v>
      </c>
      <c r="AA95" s="159">
        <f t="shared" si="14"/>
        <v>0</v>
      </c>
      <c r="AB95" s="11">
        <f t="shared" si="15"/>
        <v>0</v>
      </c>
      <c r="AD95" s="23">
        <f t="shared" si="16"/>
        <v>0</v>
      </c>
      <c r="AE95" s="23">
        <f t="shared" si="17"/>
        <v>0</v>
      </c>
    </row>
    <row r="96" spans="1:31" x14ac:dyDescent="0.2">
      <c r="A96" s="365"/>
      <c r="B96" s="365"/>
      <c r="C96" s="165"/>
      <c r="D96" s="165"/>
      <c r="E96" s="202"/>
      <c r="F96" s="165"/>
      <c r="G96" s="195"/>
      <c r="H96" s="165"/>
      <c r="I96" s="165"/>
      <c r="J96" s="165"/>
      <c r="K96" s="165"/>
      <c r="L96" s="77"/>
      <c r="M96" s="77"/>
      <c r="N96" s="82"/>
      <c r="O96" s="196">
        <f>VLOOKUP(N96,'Supporting Documentation'!$A$4:$J$568,10,FALSE)</f>
        <v>0</v>
      </c>
      <c r="P96" s="51"/>
      <c r="Q96" s="50"/>
      <c r="R96" s="157">
        <f>IF(P96="",0,(P96/'PPF Application'!$T$7))</f>
        <v>0</v>
      </c>
      <c r="S96" s="52">
        <f>IF(N96="", 0, (O96/'PPF Application'!$T$7)*P96)</f>
        <v>0</v>
      </c>
      <c r="T96" s="135"/>
      <c r="V96" s="159">
        <f t="shared" si="18"/>
        <v>0</v>
      </c>
      <c r="W96" s="159">
        <f t="shared" si="10"/>
        <v>0</v>
      </c>
      <c r="X96" s="159">
        <f t="shared" si="11"/>
        <v>0</v>
      </c>
      <c r="Y96" s="201">
        <f t="shared" si="12"/>
        <v>0</v>
      </c>
      <c r="Z96" s="201">
        <f t="shared" si="13"/>
        <v>0</v>
      </c>
      <c r="AA96" s="159">
        <f t="shared" si="14"/>
        <v>0</v>
      </c>
      <c r="AB96" s="11">
        <f t="shared" si="15"/>
        <v>0</v>
      </c>
      <c r="AD96" s="23">
        <f t="shared" si="16"/>
        <v>0</v>
      </c>
      <c r="AE96" s="23">
        <f t="shared" si="17"/>
        <v>0</v>
      </c>
    </row>
    <row r="97" spans="1:31" x14ac:dyDescent="0.2">
      <c r="A97" s="365"/>
      <c r="B97" s="365"/>
      <c r="C97" s="165"/>
      <c r="D97" s="165"/>
      <c r="E97" s="202"/>
      <c r="F97" s="165"/>
      <c r="G97" s="195"/>
      <c r="H97" s="165"/>
      <c r="I97" s="165"/>
      <c r="J97" s="165"/>
      <c r="K97" s="165"/>
      <c r="L97" s="77"/>
      <c r="M97" s="77"/>
      <c r="N97" s="82"/>
      <c r="O97" s="196">
        <f>VLOOKUP(N97,'Supporting Documentation'!$A$4:$J$568,10,FALSE)</f>
        <v>0</v>
      </c>
      <c r="P97" s="51"/>
      <c r="Q97" s="50"/>
      <c r="R97" s="157">
        <f>IF(P97="",0,(P97/'PPF Application'!$T$7))</f>
        <v>0</v>
      </c>
      <c r="S97" s="52">
        <f>IF(N97="", 0, (O97/'PPF Application'!$T$7)*P97)</f>
        <v>0</v>
      </c>
      <c r="T97" s="135"/>
      <c r="V97" s="159">
        <f t="shared" si="18"/>
        <v>0</v>
      </c>
      <c r="W97" s="159">
        <f t="shared" si="10"/>
        <v>0</v>
      </c>
      <c r="X97" s="159">
        <f t="shared" si="11"/>
        <v>0</v>
      </c>
      <c r="Y97" s="201">
        <f t="shared" si="12"/>
        <v>0</v>
      </c>
      <c r="Z97" s="201">
        <f t="shared" si="13"/>
        <v>0</v>
      </c>
      <c r="AA97" s="159">
        <f t="shared" si="14"/>
        <v>0</v>
      </c>
      <c r="AB97" s="11">
        <f t="shared" si="15"/>
        <v>0</v>
      </c>
      <c r="AD97" s="23">
        <f t="shared" si="16"/>
        <v>0</v>
      </c>
      <c r="AE97" s="23">
        <f t="shared" si="17"/>
        <v>0</v>
      </c>
    </row>
    <row r="98" spans="1:31" x14ac:dyDescent="0.2">
      <c r="A98" s="365"/>
      <c r="B98" s="365"/>
      <c r="C98" s="165"/>
      <c r="D98" s="165"/>
      <c r="E98" s="202"/>
      <c r="F98" s="165"/>
      <c r="G98" s="195"/>
      <c r="H98" s="165"/>
      <c r="I98" s="165"/>
      <c r="J98" s="165"/>
      <c r="K98" s="165"/>
      <c r="L98" s="77"/>
      <c r="M98" s="77"/>
      <c r="N98" s="82"/>
      <c r="O98" s="196">
        <f>VLOOKUP(N98,'Supporting Documentation'!$A$4:$J$568,10,FALSE)</f>
        <v>0</v>
      </c>
      <c r="P98" s="51"/>
      <c r="Q98" s="50"/>
      <c r="R98" s="157">
        <f>IF(P98="",0,(P98/'PPF Application'!$T$7))</f>
        <v>0</v>
      </c>
      <c r="S98" s="52">
        <f>IF(N98="", 0, (O98/'PPF Application'!$T$7)*P98)</f>
        <v>0</v>
      </c>
      <c r="T98" s="135"/>
      <c r="V98" s="159">
        <f t="shared" si="18"/>
        <v>0</v>
      </c>
      <c r="W98" s="159">
        <f t="shared" si="10"/>
        <v>0</v>
      </c>
      <c r="X98" s="159">
        <f t="shared" si="11"/>
        <v>0</v>
      </c>
      <c r="Y98" s="201">
        <f t="shared" si="12"/>
        <v>0</v>
      </c>
      <c r="Z98" s="201">
        <f t="shared" si="13"/>
        <v>0</v>
      </c>
      <c r="AA98" s="159">
        <f t="shared" si="14"/>
        <v>0</v>
      </c>
      <c r="AB98" s="11">
        <f t="shared" si="15"/>
        <v>0</v>
      </c>
      <c r="AD98" s="23">
        <f t="shared" si="16"/>
        <v>0</v>
      </c>
      <c r="AE98" s="23">
        <f t="shared" si="17"/>
        <v>0</v>
      </c>
    </row>
    <row r="99" spans="1:31" x14ac:dyDescent="0.2">
      <c r="A99" s="365"/>
      <c r="B99" s="365"/>
      <c r="C99" s="165"/>
      <c r="D99" s="165"/>
      <c r="E99" s="202"/>
      <c r="F99" s="165"/>
      <c r="G99" s="195"/>
      <c r="H99" s="165"/>
      <c r="I99" s="165"/>
      <c r="J99" s="165"/>
      <c r="K99" s="165"/>
      <c r="L99" s="77"/>
      <c r="M99" s="77"/>
      <c r="N99" s="82"/>
      <c r="O99" s="196">
        <f>VLOOKUP(N99,'Supporting Documentation'!$A$4:$J$568,10,FALSE)</f>
        <v>0</v>
      </c>
      <c r="P99" s="51"/>
      <c r="Q99" s="50"/>
      <c r="R99" s="157">
        <f>IF(P99="",0,(P99/'PPF Application'!$T$7))</f>
        <v>0</v>
      </c>
      <c r="S99" s="52">
        <f>IF(N99="", 0, (O99/'PPF Application'!$T$7)*P99)</f>
        <v>0</v>
      </c>
      <c r="T99" s="135"/>
      <c r="V99" s="159">
        <f t="shared" si="18"/>
        <v>0</v>
      </c>
      <c r="W99" s="159">
        <f t="shared" si="10"/>
        <v>0</v>
      </c>
      <c r="X99" s="159">
        <f t="shared" si="11"/>
        <v>0</v>
      </c>
      <c r="Y99" s="201">
        <f t="shared" si="12"/>
        <v>0</v>
      </c>
      <c r="Z99" s="201">
        <f t="shared" si="13"/>
        <v>0</v>
      </c>
      <c r="AA99" s="159">
        <f t="shared" si="14"/>
        <v>0</v>
      </c>
      <c r="AB99" s="11">
        <f t="shared" si="15"/>
        <v>0</v>
      </c>
      <c r="AD99" s="23">
        <f t="shared" si="16"/>
        <v>0</v>
      </c>
      <c r="AE99" s="23">
        <f t="shared" si="17"/>
        <v>0</v>
      </c>
    </row>
    <row r="100" spans="1:31" x14ac:dyDescent="0.2">
      <c r="A100" s="365"/>
      <c r="B100" s="365"/>
      <c r="C100" s="165"/>
      <c r="D100" s="165"/>
      <c r="E100" s="202"/>
      <c r="F100" s="165"/>
      <c r="G100" s="195"/>
      <c r="H100" s="165"/>
      <c r="I100" s="165"/>
      <c r="J100" s="165"/>
      <c r="K100" s="165"/>
      <c r="L100" s="77"/>
      <c r="M100" s="77"/>
      <c r="N100" s="82"/>
      <c r="O100" s="196">
        <f>VLOOKUP(N100,'Supporting Documentation'!$A$4:$J$568,10,FALSE)</f>
        <v>0</v>
      </c>
      <c r="P100" s="51"/>
      <c r="Q100" s="50"/>
      <c r="R100" s="157">
        <f>IF(P100="",0,(P100/'PPF Application'!$T$7))</f>
        <v>0</v>
      </c>
      <c r="S100" s="52">
        <f>IF(N100="", 0, (O100/'PPF Application'!$T$7)*P100)</f>
        <v>0</v>
      </c>
      <c r="T100" s="135"/>
      <c r="V100" s="159">
        <f t="shared" si="18"/>
        <v>0</v>
      </c>
      <c r="W100" s="159">
        <f t="shared" si="10"/>
        <v>0</v>
      </c>
      <c r="X100" s="159">
        <f t="shared" si="11"/>
        <v>0</v>
      </c>
      <c r="Y100" s="201">
        <f t="shared" si="12"/>
        <v>0</v>
      </c>
      <c r="Z100" s="201">
        <f t="shared" si="13"/>
        <v>0</v>
      </c>
      <c r="AA100" s="159">
        <f t="shared" si="14"/>
        <v>0</v>
      </c>
      <c r="AB100" s="11">
        <f t="shared" si="15"/>
        <v>0</v>
      </c>
      <c r="AD100" s="23">
        <f t="shared" si="16"/>
        <v>0</v>
      </c>
      <c r="AE100" s="23">
        <f t="shared" si="17"/>
        <v>0</v>
      </c>
    </row>
    <row r="101" spans="1:31" x14ac:dyDescent="0.2">
      <c r="A101" s="365"/>
      <c r="B101" s="365"/>
      <c r="C101" s="165"/>
      <c r="D101" s="165"/>
      <c r="E101" s="202"/>
      <c r="F101" s="165"/>
      <c r="G101" s="195"/>
      <c r="H101" s="165"/>
      <c r="I101" s="165"/>
      <c r="J101" s="165"/>
      <c r="K101" s="165"/>
      <c r="L101" s="77"/>
      <c r="M101" s="77"/>
      <c r="N101" s="82"/>
      <c r="O101" s="196">
        <f>VLOOKUP(N101,'Supporting Documentation'!$A$4:$J$568,10,FALSE)</f>
        <v>0</v>
      </c>
      <c r="P101" s="51"/>
      <c r="Q101" s="50"/>
      <c r="R101" s="157">
        <f>IF(P101="",0,(P101/'PPF Application'!$T$7))</f>
        <v>0</v>
      </c>
      <c r="S101" s="52">
        <f>IF(N101="", 0, (O101/'PPF Application'!$T$7)*P101)</f>
        <v>0</v>
      </c>
      <c r="T101" s="135"/>
      <c r="V101" s="159">
        <f t="shared" si="18"/>
        <v>0</v>
      </c>
      <c r="W101" s="159">
        <f t="shared" si="10"/>
        <v>0</v>
      </c>
      <c r="X101" s="159">
        <f t="shared" si="11"/>
        <v>0</v>
      </c>
      <c r="Y101" s="201">
        <f t="shared" si="12"/>
        <v>0</v>
      </c>
      <c r="Z101" s="201">
        <f t="shared" si="13"/>
        <v>0</v>
      </c>
      <c r="AA101" s="159">
        <f t="shared" si="14"/>
        <v>0</v>
      </c>
      <c r="AB101" s="11">
        <f t="shared" si="15"/>
        <v>0</v>
      </c>
      <c r="AD101" s="23">
        <f t="shared" si="16"/>
        <v>0</v>
      </c>
      <c r="AE101" s="23">
        <f t="shared" si="17"/>
        <v>0</v>
      </c>
    </row>
    <row r="102" spans="1:31" x14ac:dyDescent="0.2">
      <c r="A102" s="365"/>
      <c r="B102" s="365"/>
      <c r="C102" s="165"/>
      <c r="D102" s="165"/>
      <c r="E102" s="202"/>
      <c r="F102" s="165"/>
      <c r="G102" s="195"/>
      <c r="H102" s="165"/>
      <c r="I102" s="165"/>
      <c r="J102" s="165"/>
      <c r="K102" s="165"/>
      <c r="L102" s="77"/>
      <c r="M102" s="77"/>
      <c r="N102" s="82"/>
      <c r="O102" s="196">
        <f>VLOOKUP(N102,'Supporting Documentation'!$A$4:$J$568,10,FALSE)</f>
        <v>0</v>
      </c>
      <c r="P102" s="51"/>
      <c r="Q102" s="50"/>
      <c r="R102" s="157">
        <f>IF(P102="",0,(P102/'PPF Application'!$T$7))</f>
        <v>0</v>
      </c>
      <c r="S102" s="52">
        <f>IF(N102="", 0, (O102/'PPF Application'!$T$7)*P102)</f>
        <v>0</v>
      </c>
      <c r="T102" s="135"/>
      <c r="V102" s="159">
        <f t="shared" si="18"/>
        <v>0</v>
      </c>
      <c r="W102" s="159">
        <f t="shared" si="10"/>
        <v>0</v>
      </c>
      <c r="X102" s="159">
        <f t="shared" si="11"/>
        <v>0</v>
      </c>
      <c r="Y102" s="201">
        <f t="shared" si="12"/>
        <v>0</v>
      </c>
      <c r="Z102" s="201">
        <f t="shared" si="13"/>
        <v>0</v>
      </c>
      <c r="AA102" s="159">
        <f t="shared" si="14"/>
        <v>0</v>
      </c>
      <c r="AB102" s="11">
        <f t="shared" si="15"/>
        <v>0</v>
      </c>
      <c r="AD102" s="23">
        <f t="shared" si="16"/>
        <v>0</v>
      </c>
      <c r="AE102" s="23">
        <f t="shared" si="17"/>
        <v>0</v>
      </c>
    </row>
    <row r="103" spans="1:31" x14ac:dyDescent="0.2">
      <c r="A103" s="365"/>
      <c r="B103" s="365"/>
      <c r="C103" s="165"/>
      <c r="D103" s="165"/>
      <c r="E103" s="202"/>
      <c r="F103" s="165"/>
      <c r="G103" s="195"/>
      <c r="H103" s="165"/>
      <c r="I103" s="165"/>
      <c r="J103" s="165"/>
      <c r="K103" s="165"/>
      <c r="L103" s="77"/>
      <c r="M103" s="77"/>
      <c r="N103" s="82"/>
      <c r="O103" s="196">
        <f>VLOOKUP(N103,'Supporting Documentation'!$A$4:$J$568,10,FALSE)</f>
        <v>0</v>
      </c>
      <c r="P103" s="51"/>
      <c r="Q103" s="50"/>
      <c r="R103" s="157">
        <f>IF(P103="",0,(P103/'PPF Application'!$T$7))</f>
        <v>0</v>
      </c>
      <c r="S103" s="52">
        <f>IF(N103="", 0, (O103/'PPF Application'!$T$7)*P103)</f>
        <v>0</v>
      </c>
      <c r="T103" s="135"/>
      <c r="V103" s="159">
        <f t="shared" si="18"/>
        <v>0</v>
      </c>
      <c r="W103" s="159">
        <f t="shared" si="10"/>
        <v>0</v>
      </c>
      <c r="X103" s="159">
        <f t="shared" si="11"/>
        <v>0</v>
      </c>
      <c r="Y103" s="201">
        <f t="shared" si="12"/>
        <v>0</v>
      </c>
      <c r="Z103" s="201">
        <f t="shared" si="13"/>
        <v>0</v>
      </c>
      <c r="AA103" s="159">
        <f t="shared" si="14"/>
        <v>0</v>
      </c>
      <c r="AB103" s="11">
        <f t="shared" si="15"/>
        <v>0</v>
      </c>
      <c r="AD103" s="23">
        <f t="shared" si="16"/>
        <v>0</v>
      </c>
      <c r="AE103" s="23">
        <f t="shared" si="17"/>
        <v>0</v>
      </c>
    </row>
    <row r="104" spans="1:31" x14ac:dyDescent="0.2">
      <c r="A104" s="365"/>
      <c r="B104" s="365"/>
      <c r="C104" s="165"/>
      <c r="D104" s="165"/>
      <c r="E104" s="202"/>
      <c r="F104" s="165"/>
      <c r="G104" s="195"/>
      <c r="H104" s="165"/>
      <c r="I104" s="165"/>
      <c r="J104" s="165"/>
      <c r="K104" s="165"/>
      <c r="L104" s="77"/>
      <c r="M104" s="77"/>
      <c r="N104" s="82"/>
      <c r="O104" s="196">
        <f>VLOOKUP(N104,'Supporting Documentation'!$A$4:$J$568,10,FALSE)</f>
        <v>0</v>
      </c>
      <c r="P104" s="51"/>
      <c r="Q104" s="50"/>
      <c r="R104" s="157">
        <f>IF(P104="",0,(P104/'PPF Application'!$T$7))</f>
        <v>0</v>
      </c>
      <c r="S104" s="52">
        <f>IF(N104="", 0, (O104/'PPF Application'!$T$7)*P104)</f>
        <v>0</v>
      </c>
      <c r="T104" s="135"/>
      <c r="V104" s="159">
        <f t="shared" si="18"/>
        <v>0</v>
      </c>
      <c r="W104" s="159">
        <f t="shared" si="10"/>
        <v>0</v>
      </c>
      <c r="X104" s="159">
        <f t="shared" si="11"/>
        <v>0</v>
      </c>
      <c r="Y104" s="201">
        <f t="shared" si="12"/>
        <v>0</v>
      </c>
      <c r="Z104" s="201">
        <f t="shared" si="13"/>
        <v>0</v>
      </c>
      <c r="AA104" s="159">
        <f t="shared" si="14"/>
        <v>0</v>
      </c>
      <c r="AB104" s="11">
        <f t="shared" si="15"/>
        <v>0</v>
      </c>
      <c r="AD104" s="23">
        <f t="shared" si="16"/>
        <v>0</v>
      </c>
      <c r="AE104" s="23">
        <f t="shared" si="17"/>
        <v>0</v>
      </c>
    </row>
    <row r="105" spans="1:31" x14ac:dyDescent="0.2">
      <c r="A105" s="365"/>
      <c r="B105" s="365"/>
      <c r="C105" s="165"/>
      <c r="D105" s="165"/>
      <c r="E105" s="202"/>
      <c r="F105" s="165"/>
      <c r="G105" s="195"/>
      <c r="H105" s="165"/>
      <c r="I105" s="165"/>
      <c r="J105" s="165"/>
      <c r="K105" s="165"/>
      <c r="L105" s="77"/>
      <c r="M105" s="77"/>
      <c r="N105" s="82"/>
      <c r="O105" s="196">
        <f>VLOOKUP(N105,'Supporting Documentation'!$A$4:$J$568,10,FALSE)</f>
        <v>0</v>
      </c>
      <c r="P105" s="51"/>
      <c r="Q105" s="50"/>
      <c r="R105" s="157">
        <f>IF(P105="",0,(P105/'PPF Application'!$T$7))</f>
        <v>0</v>
      </c>
      <c r="S105" s="52">
        <f>IF(N105="", 0, (O105/'PPF Application'!$T$7)*P105)</f>
        <v>0</v>
      </c>
      <c r="T105" s="135"/>
      <c r="V105" s="159">
        <f t="shared" si="18"/>
        <v>0</v>
      </c>
      <c r="W105" s="159">
        <f t="shared" si="10"/>
        <v>0</v>
      </c>
      <c r="X105" s="159">
        <f t="shared" si="11"/>
        <v>0</v>
      </c>
      <c r="Y105" s="201">
        <f t="shared" si="12"/>
        <v>0</v>
      </c>
      <c r="Z105" s="201">
        <f t="shared" si="13"/>
        <v>0</v>
      </c>
      <c r="AA105" s="159">
        <f t="shared" si="14"/>
        <v>0</v>
      </c>
      <c r="AB105" s="11">
        <f t="shared" si="15"/>
        <v>0</v>
      </c>
      <c r="AD105" s="23">
        <f t="shared" si="16"/>
        <v>0</v>
      </c>
      <c r="AE105" s="23">
        <f t="shared" si="17"/>
        <v>0</v>
      </c>
    </row>
    <row r="106" spans="1:31" x14ac:dyDescent="0.2">
      <c r="A106" s="365"/>
      <c r="B106" s="365"/>
      <c r="C106" s="165"/>
      <c r="D106" s="165"/>
      <c r="E106" s="202"/>
      <c r="F106" s="165"/>
      <c r="G106" s="195"/>
      <c r="H106" s="165"/>
      <c r="I106" s="165"/>
      <c r="J106" s="165"/>
      <c r="K106" s="165"/>
      <c r="L106" s="77"/>
      <c r="M106" s="77"/>
      <c r="N106" s="82"/>
      <c r="O106" s="196">
        <f>VLOOKUP(N106,'Supporting Documentation'!$A$4:$J$568,10,FALSE)</f>
        <v>0</v>
      </c>
      <c r="P106" s="51"/>
      <c r="Q106" s="50"/>
      <c r="R106" s="157">
        <f>IF(P106="",0,(P106/'PPF Application'!$T$7))</f>
        <v>0</v>
      </c>
      <c r="S106" s="52">
        <f>IF(N106="", 0, (O106/'PPF Application'!$T$7)*P106)</f>
        <v>0</v>
      </c>
      <c r="T106" s="135"/>
      <c r="V106" s="159">
        <f t="shared" si="18"/>
        <v>0</v>
      </c>
      <c r="W106" s="159">
        <f t="shared" si="10"/>
        <v>0</v>
      </c>
      <c r="X106" s="159">
        <f t="shared" si="11"/>
        <v>0</v>
      </c>
      <c r="Y106" s="201">
        <f t="shared" si="12"/>
        <v>0</v>
      </c>
      <c r="Z106" s="201">
        <f t="shared" si="13"/>
        <v>0</v>
      </c>
      <c r="AA106" s="159">
        <f t="shared" si="14"/>
        <v>0</v>
      </c>
      <c r="AB106" s="11">
        <f t="shared" si="15"/>
        <v>0</v>
      </c>
      <c r="AD106" s="23">
        <f t="shared" si="16"/>
        <v>0</v>
      </c>
      <c r="AE106" s="23">
        <f t="shared" si="17"/>
        <v>0</v>
      </c>
    </row>
    <row r="107" spans="1:31" x14ac:dyDescent="0.2">
      <c r="A107" s="365"/>
      <c r="B107" s="365"/>
      <c r="C107" s="165"/>
      <c r="D107" s="165"/>
      <c r="E107" s="202"/>
      <c r="F107" s="165"/>
      <c r="G107" s="195"/>
      <c r="H107" s="165"/>
      <c r="I107" s="165"/>
      <c r="J107" s="165"/>
      <c r="K107" s="165"/>
      <c r="L107" s="77"/>
      <c r="M107" s="77"/>
      <c r="N107" s="82"/>
      <c r="O107" s="196">
        <f>VLOOKUP(N107,'Supporting Documentation'!$A$4:$J$568,10,FALSE)</f>
        <v>0</v>
      </c>
      <c r="P107" s="51"/>
      <c r="Q107" s="50"/>
      <c r="R107" s="157">
        <f>IF(P107="",0,(P107/'PPF Application'!$T$7))</f>
        <v>0</v>
      </c>
      <c r="S107" s="52">
        <f>IF(N107="", 0, (O107/'PPF Application'!$T$7)*P107)</f>
        <v>0</v>
      </c>
      <c r="T107" s="135"/>
      <c r="V107" s="159">
        <f t="shared" si="18"/>
        <v>0</v>
      </c>
      <c r="W107" s="159">
        <f t="shared" si="10"/>
        <v>0</v>
      </c>
      <c r="X107" s="159">
        <f t="shared" si="11"/>
        <v>0</v>
      </c>
      <c r="Y107" s="201">
        <f t="shared" si="12"/>
        <v>0</v>
      </c>
      <c r="Z107" s="201">
        <f t="shared" si="13"/>
        <v>0</v>
      </c>
      <c r="AA107" s="159">
        <f t="shared" si="14"/>
        <v>0</v>
      </c>
      <c r="AB107" s="11">
        <f t="shared" si="15"/>
        <v>0</v>
      </c>
      <c r="AD107" s="23">
        <f t="shared" si="16"/>
        <v>0</v>
      </c>
      <c r="AE107" s="23">
        <f t="shared" si="17"/>
        <v>0</v>
      </c>
    </row>
    <row r="108" spans="1:31" x14ac:dyDescent="0.2">
      <c r="A108" s="365"/>
      <c r="B108" s="365"/>
      <c r="C108" s="165"/>
      <c r="D108" s="165"/>
      <c r="E108" s="202"/>
      <c r="F108" s="165"/>
      <c r="G108" s="195"/>
      <c r="H108" s="165"/>
      <c r="I108" s="165"/>
      <c r="J108" s="165"/>
      <c r="K108" s="165"/>
      <c r="L108" s="77"/>
      <c r="M108" s="77"/>
      <c r="N108" s="82"/>
      <c r="O108" s="196">
        <f>VLOOKUP(N108,'Supporting Documentation'!$A$4:$J$568,10,FALSE)</f>
        <v>0</v>
      </c>
      <c r="P108" s="51"/>
      <c r="Q108" s="50"/>
      <c r="R108" s="157">
        <f>IF(P108="",0,(P108/'PPF Application'!$T$7))</f>
        <v>0</v>
      </c>
      <c r="S108" s="52">
        <f>IF(N108="", 0, (O108/'PPF Application'!$T$7)*P108)</f>
        <v>0</v>
      </c>
      <c r="T108" s="135"/>
      <c r="V108" s="159">
        <f t="shared" si="18"/>
        <v>0</v>
      </c>
      <c r="W108" s="159">
        <f t="shared" si="10"/>
        <v>0</v>
      </c>
      <c r="X108" s="159">
        <f t="shared" si="11"/>
        <v>0</v>
      </c>
      <c r="Y108" s="201">
        <f t="shared" si="12"/>
        <v>0</v>
      </c>
      <c r="Z108" s="201">
        <f t="shared" si="13"/>
        <v>0</v>
      </c>
      <c r="AA108" s="159">
        <f t="shared" si="14"/>
        <v>0</v>
      </c>
      <c r="AB108" s="11">
        <f t="shared" si="15"/>
        <v>0</v>
      </c>
      <c r="AD108" s="23">
        <f t="shared" si="16"/>
        <v>0</v>
      </c>
      <c r="AE108" s="23">
        <f t="shared" si="17"/>
        <v>0</v>
      </c>
    </row>
    <row r="109" spans="1:31" x14ac:dyDescent="0.2">
      <c r="A109" s="365"/>
      <c r="B109" s="365"/>
      <c r="C109" s="165"/>
      <c r="D109" s="165"/>
      <c r="E109" s="202"/>
      <c r="F109" s="165"/>
      <c r="G109" s="195"/>
      <c r="H109" s="165"/>
      <c r="I109" s="165"/>
      <c r="J109" s="165"/>
      <c r="K109" s="165"/>
      <c r="L109" s="77"/>
      <c r="M109" s="77"/>
      <c r="N109" s="82"/>
      <c r="O109" s="196">
        <f>VLOOKUP(N109,'Supporting Documentation'!$A$4:$J$568,10,FALSE)</f>
        <v>0</v>
      </c>
      <c r="P109" s="51"/>
      <c r="Q109" s="50"/>
      <c r="R109" s="157">
        <f>IF(P109="",0,(P109/'PPF Application'!$T$7))</f>
        <v>0</v>
      </c>
      <c r="S109" s="52">
        <f>IF(N109="", 0, (O109/'PPF Application'!$T$7)*P109)</f>
        <v>0</v>
      </c>
      <c r="T109" s="135"/>
      <c r="V109" s="159">
        <f t="shared" si="18"/>
        <v>0</v>
      </c>
      <c r="W109" s="159">
        <f t="shared" si="10"/>
        <v>0</v>
      </c>
      <c r="X109" s="159">
        <f t="shared" si="11"/>
        <v>0</v>
      </c>
      <c r="Y109" s="201">
        <f t="shared" si="12"/>
        <v>0</v>
      </c>
      <c r="Z109" s="201">
        <f t="shared" si="13"/>
        <v>0</v>
      </c>
      <c r="AA109" s="159">
        <f t="shared" si="14"/>
        <v>0</v>
      </c>
      <c r="AB109" s="11">
        <f t="shared" si="15"/>
        <v>0</v>
      </c>
      <c r="AD109" s="23">
        <f t="shared" si="16"/>
        <v>0</v>
      </c>
      <c r="AE109" s="23">
        <f t="shared" si="17"/>
        <v>0</v>
      </c>
    </row>
    <row r="110" spans="1:31" x14ac:dyDescent="0.2">
      <c r="A110" s="365"/>
      <c r="B110" s="365"/>
      <c r="C110" s="165"/>
      <c r="D110" s="165"/>
      <c r="E110" s="202"/>
      <c r="F110" s="165"/>
      <c r="G110" s="195"/>
      <c r="H110" s="165"/>
      <c r="I110" s="165"/>
      <c r="J110" s="165"/>
      <c r="K110" s="165"/>
      <c r="L110" s="77"/>
      <c r="M110" s="77"/>
      <c r="N110" s="82"/>
      <c r="O110" s="196">
        <f>VLOOKUP(N110,'Supporting Documentation'!$A$4:$J$568,10,FALSE)</f>
        <v>0</v>
      </c>
      <c r="P110" s="51"/>
      <c r="Q110" s="50"/>
      <c r="R110" s="157">
        <f>IF(P110="",0,(P110/'PPF Application'!$T$7))</f>
        <v>0</v>
      </c>
      <c r="S110" s="52">
        <f>IF(N110="", 0, (O110/'PPF Application'!$T$7)*P110)</f>
        <v>0</v>
      </c>
      <c r="T110" s="135"/>
      <c r="V110" s="159">
        <f t="shared" si="18"/>
        <v>0</v>
      </c>
      <c r="W110" s="159">
        <f t="shared" si="10"/>
        <v>0</v>
      </c>
      <c r="X110" s="159">
        <f t="shared" si="11"/>
        <v>0</v>
      </c>
      <c r="Y110" s="201">
        <f t="shared" si="12"/>
        <v>0</v>
      </c>
      <c r="Z110" s="201">
        <f t="shared" si="13"/>
        <v>0</v>
      </c>
      <c r="AA110" s="159">
        <f t="shared" si="14"/>
        <v>0</v>
      </c>
      <c r="AB110" s="11">
        <f t="shared" si="15"/>
        <v>0</v>
      </c>
      <c r="AD110" s="23">
        <f t="shared" si="16"/>
        <v>0</v>
      </c>
      <c r="AE110" s="23">
        <f t="shared" si="17"/>
        <v>0</v>
      </c>
    </row>
    <row r="111" spans="1:31" x14ac:dyDescent="0.2">
      <c r="A111" s="365"/>
      <c r="B111" s="365"/>
      <c r="C111" s="165"/>
      <c r="D111" s="165"/>
      <c r="E111" s="202"/>
      <c r="F111" s="165"/>
      <c r="G111" s="195"/>
      <c r="H111" s="165"/>
      <c r="I111" s="165"/>
      <c r="J111" s="165"/>
      <c r="K111" s="165"/>
      <c r="L111" s="77"/>
      <c r="M111" s="77"/>
      <c r="N111" s="82"/>
      <c r="O111" s="196">
        <f>VLOOKUP(N111,'Supporting Documentation'!$A$4:$J$568,10,FALSE)</f>
        <v>0</v>
      </c>
      <c r="P111" s="51"/>
      <c r="Q111" s="50"/>
      <c r="R111" s="157">
        <f>IF(P111="",0,(P111/'PPF Application'!$T$7))</f>
        <v>0</v>
      </c>
      <c r="S111" s="52">
        <f>IF(N111="", 0, (O111/'PPF Application'!$T$7)*P111)</f>
        <v>0</v>
      </c>
      <c r="T111" s="135"/>
      <c r="V111" s="159">
        <f t="shared" si="18"/>
        <v>0</v>
      </c>
      <c r="W111" s="159">
        <f t="shared" si="10"/>
        <v>0</v>
      </c>
      <c r="X111" s="159">
        <f t="shared" si="11"/>
        <v>0</v>
      </c>
      <c r="Y111" s="201">
        <f t="shared" si="12"/>
        <v>0</v>
      </c>
      <c r="Z111" s="201">
        <f t="shared" si="13"/>
        <v>0</v>
      </c>
      <c r="AA111" s="159">
        <f t="shared" si="14"/>
        <v>0</v>
      </c>
      <c r="AB111" s="11">
        <f t="shared" si="15"/>
        <v>0</v>
      </c>
      <c r="AD111" s="23">
        <f t="shared" si="16"/>
        <v>0</v>
      </c>
      <c r="AE111" s="23">
        <f t="shared" si="17"/>
        <v>0</v>
      </c>
    </row>
    <row r="112" spans="1:31" x14ac:dyDescent="0.2">
      <c r="A112" s="365"/>
      <c r="B112" s="365"/>
      <c r="C112" s="165"/>
      <c r="D112" s="165"/>
      <c r="E112" s="202"/>
      <c r="F112" s="165"/>
      <c r="G112" s="195"/>
      <c r="H112" s="165"/>
      <c r="I112" s="165"/>
      <c r="J112" s="165"/>
      <c r="K112" s="165"/>
      <c r="L112" s="77"/>
      <c r="M112" s="77"/>
      <c r="N112" s="82"/>
      <c r="O112" s="196">
        <f>VLOOKUP(N112,'Supporting Documentation'!$A$4:$J$568,10,FALSE)</f>
        <v>0</v>
      </c>
      <c r="P112" s="51"/>
      <c r="Q112" s="50"/>
      <c r="R112" s="157">
        <f>IF(P112="",0,(P112/'PPF Application'!$T$7))</f>
        <v>0</v>
      </c>
      <c r="S112" s="52">
        <f>IF(N112="", 0, (O112/'PPF Application'!$T$7)*P112)</f>
        <v>0</v>
      </c>
      <c r="T112" s="135"/>
      <c r="V112" s="159">
        <f t="shared" si="18"/>
        <v>0</v>
      </c>
      <c r="W112" s="159">
        <f t="shared" si="10"/>
        <v>0</v>
      </c>
      <c r="X112" s="159">
        <f t="shared" si="11"/>
        <v>0</v>
      </c>
      <c r="Y112" s="201">
        <f t="shared" si="12"/>
        <v>0</v>
      </c>
      <c r="Z112" s="201">
        <f t="shared" si="13"/>
        <v>0</v>
      </c>
      <c r="AA112" s="159">
        <f t="shared" si="14"/>
        <v>0</v>
      </c>
      <c r="AB112" s="11">
        <f t="shared" si="15"/>
        <v>0</v>
      </c>
      <c r="AD112" s="23">
        <f t="shared" si="16"/>
        <v>0</v>
      </c>
      <c r="AE112" s="23">
        <f t="shared" si="17"/>
        <v>0</v>
      </c>
    </row>
    <row r="113" spans="1:31" x14ac:dyDescent="0.2">
      <c r="A113" s="365"/>
      <c r="B113" s="365"/>
      <c r="C113" s="165"/>
      <c r="D113" s="165"/>
      <c r="E113" s="202"/>
      <c r="F113" s="165"/>
      <c r="G113" s="195"/>
      <c r="H113" s="165"/>
      <c r="I113" s="165"/>
      <c r="J113" s="165"/>
      <c r="K113" s="165"/>
      <c r="L113" s="77"/>
      <c r="M113" s="77"/>
      <c r="N113" s="82"/>
      <c r="O113" s="196">
        <f>VLOOKUP(N113,'Supporting Documentation'!$A$4:$J$568,10,FALSE)</f>
        <v>0</v>
      </c>
      <c r="P113" s="51"/>
      <c r="Q113" s="50"/>
      <c r="R113" s="157">
        <f>IF(P113="",0,(P113/'PPF Application'!$T$7))</f>
        <v>0</v>
      </c>
      <c r="S113" s="52">
        <f>IF(N113="", 0, (O113/'PPF Application'!$T$7)*P113)</f>
        <v>0</v>
      </c>
      <c r="T113" s="135"/>
      <c r="V113" s="159">
        <f t="shared" si="18"/>
        <v>0</v>
      </c>
      <c r="W113" s="159">
        <f t="shared" si="10"/>
        <v>0</v>
      </c>
      <c r="X113" s="159">
        <f t="shared" si="11"/>
        <v>0</v>
      </c>
      <c r="Y113" s="201">
        <f t="shared" si="12"/>
        <v>0</v>
      </c>
      <c r="Z113" s="201">
        <f t="shared" si="13"/>
        <v>0</v>
      </c>
      <c r="AA113" s="159">
        <f t="shared" si="14"/>
        <v>0</v>
      </c>
      <c r="AB113" s="11">
        <f t="shared" si="15"/>
        <v>0</v>
      </c>
      <c r="AD113" s="23">
        <f t="shared" si="16"/>
        <v>0</v>
      </c>
      <c r="AE113" s="23">
        <f t="shared" si="17"/>
        <v>0</v>
      </c>
    </row>
    <row r="114" spans="1:31" x14ac:dyDescent="0.2">
      <c r="A114" s="365"/>
      <c r="B114" s="365"/>
      <c r="C114" s="165"/>
      <c r="D114" s="165"/>
      <c r="E114" s="202"/>
      <c r="F114" s="165"/>
      <c r="G114" s="195"/>
      <c r="H114" s="165"/>
      <c r="I114" s="165"/>
      <c r="J114" s="165"/>
      <c r="K114" s="165"/>
      <c r="L114" s="77"/>
      <c r="M114" s="77"/>
      <c r="N114" s="82"/>
      <c r="O114" s="196">
        <f>VLOOKUP(N114,'Supporting Documentation'!$A$4:$J$568,10,FALSE)</f>
        <v>0</v>
      </c>
      <c r="P114" s="51"/>
      <c r="Q114" s="50"/>
      <c r="R114" s="157">
        <f>IF(P114="",0,(P114/'PPF Application'!$T$7))</f>
        <v>0</v>
      </c>
      <c r="S114" s="52">
        <f>IF(N114="", 0, (O114/'PPF Application'!$T$7)*P114)</f>
        <v>0</v>
      </c>
      <c r="T114" s="135"/>
      <c r="V114" s="159">
        <f t="shared" si="18"/>
        <v>0</v>
      </c>
      <c r="W114" s="159">
        <f t="shared" si="10"/>
        <v>0</v>
      </c>
      <c r="X114" s="159">
        <f t="shared" si="11"/>
        <v>0</v>
      </c>
      <c r="Y114" s="201">
        <f t="shared" si="12"/>
        <v>0</v>
      </c>
      <c r="Z114" s="201">
        <f t="shared" si="13"/>
        <v>0</v>
      </c>
      <c r="AA114" s="159">
        <f t="shared" si="14"/>
        <v>0</v>
      </c>
      <c r="AB114" s="11">
        <f t="shared" si="15"/>
        <v>0</v>
      </c>
      <c r="AD114" s="23">
        <f t="shared" si="16"/>
        <v>0</v>
      </c>
      <c r="AE114" s="23">
        <f t="shared" si="17"/>
        <v>0</v>
      </c>
    </row>
    <row r="115" spans="1:31" x14ac:dyDescent="0.2">
      <c r="A115" s="365"/>
      <c r="B115" s="365"/>
      <c r="C115" s="165"/>
      <c r="D115" s="165"/>
      <c r="E115" s="202"/>
      <c r="F115" s="165"/>
      <c r="G115" s="195"/>
      <c r="H115" s="165"/>
      <c r="I115" s="165"/>
      <c r="J115" s="165"/>
      <c r="K115" s="165"/>
      <c r="L115" s="77"/>
      <c r="M115" s="77"/>
      <c r="N115" s="82"/>
      <c r="O115" s="196">
        <f>VLOOKUP(N115,'Supporting Documentation'!$A$4:$J$568,10,FALSE)</f>
        <v>0</v>
      </c>
      <c r="P115" s="51"/>
      <c r="Q115" s="50"/>
      <c r="R115" s="157">
        <f>IF(P115="",0,(P115/'PPF Application'!$T$7))</f>
        <v>0</v>
      </c>
      <c r="S115" s="52">
        <f>IF(N115="", 0, (O115/'PPF Application'!$T$7)*P115)</f>
        <v>0</v>
      </c>
      <c r="T115" s="135"/>
      <c r="V115" s="159">
        <f t="shared" si="18"/>
        <v>0</v>
      </c>
      <c r="W115" s="159">
        <f t="shared" si="10"/>
        <v>0</v>
      </c>
      <c r="X115" s="159">
        <f t="shared" si="11"/>
        <v>0</v>
      </c>
      <c r="Y115" s="201">
        <f t="shared" si="12"/>
        <v>0</v>
      </c>
      <c r="Z115" s="201">
        <f t="shared" si="13"/>
        <v>0</v>
      </c>
      <c r="AA115" s="159">
        <f t="shared" si="14"/>
        <v>0</v>
      </c>
      <c r="AB115" s="11">
        <f t="shared" si="15"/>
        <v>0</v>
      </c>
      <c r="AD115" s="23">
        <f t="shared" si="16"/>
        <v>0</v>
      </c>
      <c r="AE115" s="23">
        <f t="shared" si="17"/>
        <v>0</v>
      </c>
    </row>
    <row r="116" spans="1:31" x14ac:dyDescent="0.2">
      <c r="A116" s="365"/>
      <c r="B116" s="365"/>
      <c r="C116" s="165"/>
      <c r="D116" s="165"/>
      <c r="E116" s="202"/>
      <c r="F116" s="165"/>
      <c r="G116" s="195"/>
      <c r="H116" s="165"/>
      <c r="I116" s="165"/>
      <c r="J116" s="165"/>
      <c r="K116" s="165"/>
      <c r="L116" s="77"/>
      <c r="M116" s="77"/>
      <c r="N116" s="82"/>
      <c r="O116" s="196">
        <f>VLOOKUP(N116,'Supporting Documentation'!$A$4:$J$568,10,FALSE)</f>
        <v>0</v>
      </c>
      <c r="P116" s="51"/>
      <c r="Q116" s="50"/>
      <c r="R116" s="157">
        <f>IF(P116="",0,(P116/'PPF Application'!$T$7))</f>
        <v>0</v>
      </c>
      <c r="S116" s="52">
        <f>IF(N116="", 0, (O116/'PPF Application'!$T$7)*P116)</f>
        <v>0</v>
      </c>
      <c r="T116" s="135"/>
      <c r="V116" s="159">
        <f t="shared" si="18"/>
        <v>0</v>
      </c>
      <c r="W116" s="159">
        <f t="shared" si="10"/>
        <v>0</v>
      </c>
      <c r="X116" s="159">
        <f t="shared" si="11"/>
        <v>0</v>
      </c>
      <c r="Y116" s="201">
        <f t="shared" si="12"/>
        <v>0</v>
      </c>
      <c r="Z116" s="201">
        <f t="shared" si="13"/>
        <v>0</v>
      </c>
      <c r="AA116" s="159">
        <f t="shared" si="14"/>
        <v>0</v>
      </c>
      <c r="AB116" s="11">
        <f t="shared" si="15"/>
        <v>0</v>
      </c>
      <c r="AD116" s="23">
        <f t="shared" si="16"/>
        <v>0</v>
      </c>
      <c r="AE116" s="23">
        <f t="shared" si="17"/>
        <v>0</v>
      </c>
    </row>
    <row r="117" spans="1:31" x14ac:dyDescent="0.2">
      <c r="A117" s="365"/>
      <c r="B117" s="365"/>
      <c r="C117" s="165"/>
      <c r="D117" s="165"/>
      <c r="E117" s="202"/>
      <c r="F117" s="165"/>
      <c r="G117" s="195"/>
      <c r="H117" s="165"/>
      <c r="I117" s="165"/>
      <c r="J117" s="165"/>
      <c r="K117" s="165"/>
      <c r="L117" s="77"/>
      <c r="M117" s="77"/>
      <c r="N117" s="82"/>
      <c r="O117" s="196">
        <f>VLOOKUP(N117,'Supporting Documentation'!$A$4:$J$568,10,FALSE)</f>
        <v>0</v>
      </c>
      <c r="P117" s="51"/>
      <c r="Q117" s="50"/>
      <c r="R117" s="157">
        <f>IF(P117="",0,(P117/'PPF Application'!$T$7))</f>
        <v>0</v>
      </c>
      <c r="S117" s="52">
        <f>IF(N117="", 0, (O117/'PPF Application'!$T$7)*P117)</f>
        <v>0</v>
      </c>
      <c r="T117" s="135"/>
      <c r="V117" s="159">
        <f t="shared" si="18"/>
        <v>0</v>
      </c>
      <c r="W117" s="159">
        <f t="shared" si="10"/>
        <v>0</v>
      </c>
      <c r="X117" s="159">
        <f t="shared" si="11"/>
        <v>0</v>
      </c>
      <c r="Y117" s="201">
        <f t="shared" si="12"/>
        <v>0</v>
      </c>
      <c r="Z117" s="201">
        <f t="shared" si="13"/>
        <v>0</v>
      </c>
      <c r="AA117" s="159">
        <f t="shared" si="14"/>
        <v>0</v>
      </c>
      <c r="AB117" s="11">
        <f t="shared" si="15"/>
        <v>0</v>
      </c>
      <c r="AD117" s="23">
        <f t="shared" si="16"/>
        <v>0</v>
      </c>
      <c r="AE117" s="23">
        <f t="shared" si="17"/>
        <v>0</v>
      </c>
    </row>
    <row r="118" spans="1:31" x14ac:dyDescent="0.2">
      <c r="A118" s="365"/>
      <c r="B118" s="365"/>
      <c r="C118" s="165"/>
      <c r="D118" s="165"/>
      <c r="E118" s="202"/>
      <c r="F118" s="165"/>
      <c r="G118" s="195"/>
      <c r="H118" s="165"/>
      <c r="I118" s="165"/>
      <c r="J118" s="165"/>
      <c r="K118" s="165"/>
      <c r="L118" s="77"/>
      <c r="M118" s="77"/>
      <c r="N118" s="82"/>
      <c r="O118" s="196">
        <f>VLOOKUP(N118,'Supporting Documentation'!$A$4:$J$568,10,FALSE)</f>
        <v>0</v>
      </c>
      <c r="P118" s="51"/>
      <c r="Q118" s="50"/>
      <c r="R118" s="157">
        <f>IF(P118="",0,(P118/'PPF Application'!$T$7))</f>
        <v>0</v>
      </c>
      <c r="S118" s="52">
        <f>IF(N118="", 0, (O118/'PPF Application'!$T$7)*P118)</f>
        <v>0</v>
      </c>
      <c r="T118" s="135"/>
      <c r="V118" s="159">
        <f t="shared" si="18"/>
        <v>0</v>
      </c>
      <c r="W118" s="159">
        <f t="shared" si="10"/>
        <v>0</v>
      </c>
      <c r="X118" s="159">
        <f t="shared" si="11"/>
        <v>0</v>
      </c>
      <c r="Y118" s="201">
        <f t="shared" si="12"/>
        <v>0</v>
      </c>
      <c r="Z118" s="201">
        <f t="shared" si="13"/>
        <v>0</v>
      </c>
      <c r="AA118" s="159">
        <f t="shared" si="14"/>
        <v>0</v>
      </c>
      <c r="AB118" s="11">
        <f t="shared" si="15"/>
        <v>0</v>
      </c>
      <c r="AD118" s="23">
        <f t="shared" si="16"/>
        <v>0</v>
      </c>
      <c r="AE118" s="23">
        <f t="shared" si="17"/>
        <v>0</v>
      </c>
    </row>
    <row r="119" spans="1:31" x14ac:dyDescent="0.2">
      <c r="A119" s="365"/>
      <c r="B119" s="365"/>
      <c r="C119" s="165"/>
      <c r="D119" s="165"/>
      <c r="E119" s="202"/>
      <c r="F119" s="165"/>
      <c r="G119" s="195"/>
      <c r="H119" s="165"/>
      <c r="I119" s="165"/>
      <c r="J119" s="165"/>
      <c r="K119" s="165"/>
      <c r="L119" s="77"/>
      <c r="M119" s="77"/>
      <c r="N119" s="82"/>
      <c r="O119" s="196">
        <f>VLOOKUP(N119,'Supporting Documentation'!$A$4:$J$568,10,FALSE)</f>
        <v>0</v>
      </c>
      <c r="P119" s="51"/>
      <c r="Q119" s="50"/>
      <c r="R119" s="157">
        <f>IF(P119="",0,(P119/'PPF Application'!$T$7))</f>
        <v>0</v>
      </c>
      <c r="S119" s="52">
        <f>IF(N119="", 0, (O119/'PPF Application'!$T$7)*P119)</f>
        <v>0</v>
      </c>
      <c r="T119" s="135"/>
      <c r="V119" s="159">
        <f t="shared" si="18"/>
        <v>0</v>
      </c>
      <c r="W119" s="159">
        <f t="shared" si="10"/>
        <v>0</v>
      </c>
      <c r="X119" s="159">
        <f t="shared" si="11"/>
        <v>0</v>
      </c>
      <c r="Y119" s="201">
        <f t="shared" si="12"/>
        <v>0</v>
      </c>
      <c r="Z119" s="201">
        <f t="shared" si="13"/>
        <v>0</v>
      </c>
      <c r="AA119" s="159">
        <f t="shared" si="14"/>
        <v>0</v>
      </c>
      <c r="AB119" s="11">
        <f t="shared" si="15"/>
        <v>0</v>
      </c>
      <c r="AD119" s="23">
        <f t="shared" si="16"/>
        <v>0</v>
      </c>
      <c r="AE119" s="23">
        <f t="shared" si="17"/>
        <v>0</v>
      </c>
    </row>
    <row r="120" spans="1:31" x14ac:dyDescent="0.2">
      <c r="A120" s="365"/>
      <c r="B120" s="365"/>
      <c r="C120" s="165"/>
      <c r="D120" s="165"/>
      <c r="E120" s="202"/>
      <c r="F120" s="165"/>
      <c r="G120" s="195"/>
      <c r="H120" s="165"/>
      <c r="I120" s="165"/>
      <c r="J120" s="165"/>
      <c r="K120" s="165"/>
      <c r="L120" s="77"/>
      <c r="M120" s="77"/>
      <c r="N120" s="82"/>
      <c r="O120" s="196">
        <f>VLOOKUP(N120,'Supporting Documentation'!$A$4:$J$568,10,FALSE)</f>
        <v>0</v>
      </c>
      <c r="P120" s="51"/>
      <c r="Q120" s="50"/>
      <c r="R120" s="157">
        <f>IF(P120="",0,(P120/'PPF Application'!$T$7))</f>
        <v>0</v>
      </c>
      <c r="S120" s="52">
        <f>IF(N120="", 0, (O120/'PPF Application'!$T$7)*P120)</f>
        <v>0</v>
      </c>
      <c r="T120" s="135"/>
      <c r="V120" s="159">
        <f t="shared" si="18"/>
        <v>0</v>
      </c>
      <c r="W120" s="159">
        <f t="shared" si="10"/>
        <v>0</v>
      </c>
      <c r="X120" s="159">
        <f t="shared" si="11"/>
        <v>0</v>
      </c>
      <c r="Y120" s="201">
        <f t="shared" si="12"/>
        <v>0</v>
      </c>
      <c r="Z120" s="201">
        <f t="shared" si="13"/>
        <v>0</v>
      </c>
      <c r="AA120" s="159">
        <f t="shared" si="14"/>
        <v>0</v>
      </c>
      <c r="AB120" s="11">
        <f t="shared" si="15"/>
        <v>0</v>
      </c>
      <c r="AD120" s="23">
        <f t="shared" si="16"/>
        <v>0</v>
      </c>
      <c r="AE120" s="23">
        <f t="shared" si="17"/>
        <v>0</v>
      </c>
    </row>
    <row r="121" spans="1:31" x14ac:dyDescent="0.2">
      <c r="A121" s="365"/>
      <c r="B121" s="365"/>
      <c r="C121" s="165"/>
      <c r="D121" s="165"/>
      <c r="E121" s="202"/>
      <c r="F121" s="165"/>
      <c r="G121" s="195"/>
      <c r="H121" s="165"/>
      <c r="I121" s="165"/>
      <c r="J121" s="165"/>
      <c r="K121" s="165"/>
      <c r="L121" s="77"/>
      <c r="M121" s="77"/>
      <c r="N121" s="82"/>
      <c r="O121" s="196">
        <f>VLOOKUP(N121,'Supporting Documentation'!$A$4:$J$568,10,FALSE)</f>
        <v>0</v>
      </c>
      <c r="P121" s="51"/>
      <c r="Q121" s="50"/>
      <c r="R121" s="157">
        <f>IF(P121="",0,(P121/'PPF Application'!$T$7))</f>
        <v>0</v>
      </c>
      <c r="S121" s="52">
        <f>IF(N121="", 0, (O121/'PPF Application'!$T$7)*P121)</f>
        <v>0</v>
      </c>
      <c r="T121" s="135"/>
      <c r="V121" s="159">
        <f t="shared" si="18"/>
        <v>0</v>
      </c>
      <c r="W121" s="159">
        <f t="shared" si="10"/>
        <v>0</v>
      </c>
      <c r="X121" s="159">
        <f t="shared" si="11"/>
        <v>0</v>
      </c>
      <c r="Y121" s="201">
        <f t="shared" si="12"/>
        <v>0</v>
      </c>
      <c r="Z121" s="201">
        <f t="shared" si="13"/>
        <v>0</v>
      </c>
      <c r="AA121" s="159">
        <f t="shared" si="14"/>
        <v>0</v>
      </c>
      <c r="AB121" s="11">
        <f t="shared" si="15"/>
        <v>0</v>
      </c>
      <c r="AD121" s="23">
        <f t="shared" si="16"/>
        <v>0</v>
      </c>
      <c r="AE121" s="23">
        <f t="shared" si="17"/>
        <v>0</v>
      </c>
    </row>
    <row r="122" spans="1:31" x14ac:dyDescent="0.2">
      <c r="A122" s="365"/>
      <c r="B122" s="365"/>
      <c r="C122" s="165"/>
      <c r="D122" s="165"/>
      <c r="E122" s="202"/>
      <c r="F122" s="165"/>
      <c r="G122" s="195"/>
      <c r="H122" s="165"/>
      <c r="I122" s="165"/>
      <c r="J122" s="165"/>
      <c r="K122" s="165"/>
      <c r="L122" s="77"/>
      <c r="M122" s="77"/>
      <c r="N122" s="82"/>
      <c r="O122" s="196">
        <f>VLOOKUP(N122,'Supporting Documentation'!$A$4:$J$568,10,FALSE)</f>
        <v>0</v>
      </c>
      <c r="P122" s="51"/>
      <c r="Q122" s="50"/>
      <c r="R122" s="157">
        <f>IF(P122="",0,(P122/'PPF Application'!$T$7))</f>
        <v>0</v>
      </c>
      <c r="S122" s="52">
        <f>IF(N122="", 0, (O122/'PPF Application'!$T$7)*P122)</f>
        <v>0</v>
      </c>
      <c r="T122" s="135"/>
      <c r="V122" s="159">
        <f t="shared" si="18"/>
        <v>0</v>
      </c>
      <c r="W122" s="159">
        <f t="shared" si="10"/>
        <v>0</v>
      </c>
      <c r="X122" s="159">
        <f t="shared" si="11"/>
        <v>0</v>
      </c>
      <c r="Y122" s="201">
        <f t="shared" si="12"/>
        <v>0</v>
      </c>
      <c r="Z122" s="201">
        <f t="shared" si="13"/>
        <v>0</v>
      </c>
      <c r="AA122" s="159">
        <f t="shared" si="14"/>
        <v>0</v>
      </c>
      <c r="AB122" s="11">
        <f t="shared" si="15"/>
        <v>0</v>
      </c>
      <c r="AD122" s="23">
        <f t="shared" si="16"/>
        <v>0</v>
      </c>
      <c r="AE122" s="23">
        <f t="shared" si="17"/>
        <v>0</v>
      </c>
    </row>
    <row r="123" spans="1:31" x14ac:dyDescent="0.2">
      <c r="A123" s="365"/>
      <c r="B123" s="365"/>
      <c r="C123" s="165"/>
      <c r="D123" s="165"/>
      <c r="E123" s="202"/>
      <c r="F123" s="165"/>
      <c r="G123" s="195"/>
      <c r="H123" s="165"/>
      <c r="I123" s="165"/>
      <c r="J123" s="165"/>
      <c r="K123" s="165"/>
      <c r="L123" s="77"/>
      <c r="M123" s="77"/>
      <c r="N123" s="82"/>
      <c r="O123" s="196">
        <f>VLOOKUP(N123,'Supporting Documentation'!$A$4:$J$568,10,FALSE)</f>
        <v>0</v>
      </c>
      <c r="P123" s="51"/>
      <c r="Q123" s="50"/>
      <c r="R123" s="157">
        <f>IF(P123="",0,(P123/'PPF Application'!$T$7))</f>
        <v>0</v>
      </c>
      <c r="S123" s="52">
        <f>IF(N123="", 0, (O123/'PPF Application'!$T$7)*P123)</f>
        <v>0</v>
      </c>
      <c r="T123" s="135"/>
      <c r="V123" s="159">
        <f t="shared" si="18"/>
        <v>0</v>
      </c>
      <c r="W123" s="159">
        <f t="shared" si="10"/>
        <v>0</v>
      </c>
      <c r="X123" s="159">
        <f t="shared" si="11"/>
        <v>0</v>
      </c>
      <c r="Y123" s="201">
        <f t="shared" si="12"/>
        <v>0</v>
      </c>
      <c r="Z123" s="201">
        <f t="shared" si="13"/>
        <v>0</v>
      </c>
      <c r="AA123" s="159">
        <f t="shared" si="14"/>
        <v>0</v>
      </c>
      <c r="AB123" s="11">
        <f t="shared" si="15"/>
        <v>0</v>
      </c>
      <c r="AD123" s="23">
        <f t="shared" si="16"/>
        <v>0</v>
      </c>
      <c r="AE123" s="23">
        <f t="shared" si="17"/>
        <v>0</v>
      </c>
    </row>
    <row r="124" spans="1:31" x14ac:dyDescent="0.2">
      <c r="A124" s="365"/>
      <c r="B124" s="365"/>
      <c r="C124" s="165"/>
      <c r="D124" s="165"/>
      <c r="E124" s="202"/>
      <c r="F124" s="165"/>
      <c r="G124" s="195"/>
      <c r="H124" s="165"/>
      <c r="I124" s="165"/>
      <c r="J124" s="165"/>
      <c r="K124" s="165"/>
      <c r="L124" s="77"/>
      <c r="M124" s="77"/>
      <c r="N124" s="82"/>
      <c r="O124" s="196">
        <f>VLOOKUP(N124,'Supporting Documentation'!$A$4:$J$568,10,FALSE)</f>
        <v>0</v>
      </c>
      <c r="P124" s="51"/>
      <c r="Q124" s="50"/>
      <c r="R124" s="157">
        <f>IF(P124="",0,(P124/'PPF Application'!$T$7))</f>
        <v>0</v>
      </c>
      <c r="S124" s="52">
        <f>IF(N124="", 0, (O124/'PPF Application'!$T$7)*P124)</f>
        <v>0</v>
      </c>
      <c r="T124" s="135"/>
      <c r="V124" s="159">
        <f t="shared" si="18"/>
        <v>0</v>
      </c>
      <c r="W124" s="159">
        <f t="shared" si="10"/>
        <v>0</v>
      </c>
      <c r="X124" s="159">
        <f t="shared" si="11"/>
        <v>0</v>
      </c>
      <c r="Y124" s="201">
        <f t="shared" si="12"/>
        <v>0</v>
      </c>
      <c r="Z124" s="201">
        <f t="shared" si="13"/>
        <v>0</v>
      </c>
      <c r="AA124" s="159">
        <f t="shared" si="14"/>
        <v>0</v>
      </c>
      <c r="AB124" s="11">
        <f t="shared" si="15"/>
        <v>0</v>
      </c>
      <c r="AD124" s="23">
        <f t="shared" si="16"/>
        <v>0</v>
      </c>
      <c r="AE124" s="23">
        <f t="shared" si="17"/>
        <v>0</v>
      </c>
    </row>
    <row r="125" spans="1:31" x14ac:dyDescent="0.2">
      <c r="A125" s="365"/>
      <c r="B125" s="365"/>
      <c r="C125" s="165"/>
      <c r="D125" s="165"/>
      <c r="E125" s="202"/>
      <c r="F125" s="165"/>
      <c r="G125" s="195"/>
      <c r="H125" s="165"/>
      <c r="I125" s="165"/>
      <c r="J125" s="165"/>
      <c r="K125" s="165"/>
      <c r="L125" s="77"/>
      <c r="M125" s="77"/>
      <c r="N125" s="82"/>
      <c r="O125" s="196">
        <f>VLOOKUP(N125,'Supporting Documentation'!$A$4:$J$568,10,FALSE)</f>
        <v>0</v>
      </c>
      <c r="P125" s="51"/>
      <c r="Q125" s="50"/>
      <c r="R125" s="157">
        <f>IF(P125="",0,(P125/'PPF Application'!$T$7))</f>
        <v>0</v>
      </c>
      <c r="S125" s="52">
        <f>IF(N125="", 0, (O125/'PPF Application'!$T$7)*P125)</f>
        <v>0</v>
      </c>
      <c r="T125" s="135"/>
      <c r="V125" s="159">
        <f t="shared" si="18"/>
        <v>0</v>
      </c>
      <c r="W125" s="159">
        <f t="shared" si="10"/>
        <v>0</v>
      </c>
      <c r="X125" s="159">
        <f t="shared" si="11"/>
        <v>0</v>
      </c>
      <c r="Y125" s="201">
        <f t="shared" si="12"/>
        <v>0</v>
      </c>
      <c r="Z125" s="201">
        <f t="shared" si="13"/>
        <v>0</v>
      </c>
      <c r="AA125" s="159">
        <f t="shared" si="14"/>
        <v>0</v>
      </c>
      <c r="AB125" s="11">
        <f t="shared" si="15"/>
        <v>0</v>
      </c>
      <c r="AD125" s="23">
        <f t="shared" si="16"/>
        <v>0</v>
      </c>
      <c r="AE125" s="23">
        <f t="shared" si="17"/>
        <v>0</v>
      </c>
    </row>
    <row r="126" spans="1:31" x14ac:dyDescent="0.2">
      <c r="A126" s="365"/>
      <c r="B126" s="365"/>
      <c r="C126" s="165"/>
      <c r="D126" s="165"/>
      <c r="E126" s="202"/>
      <c r="F126" s="165"/>
      <c r="G126" s="195"/>
      <c r="H126" s="165"/>
      <c r="I126" s="165"/>
      <c r="J126" s="165"/>
      <c r="K126" s="165"/>
      <c r="L126" s="77"/>
      <c r="M126" s="77"/>
      <c r="N126" s="82"/>
      <c r="O126" s="196">
        <f>VLOOKUP(N126,'Supporting Documentation'!$A$4:$J$568,10,FALSE)</f>
        <v>0</v>
      </c>
      <c r="P126" s="51"/>
      <c r="Q126" s="50"/>
      <c r="R126" s="157">
        <f>IF(P126="",0,(P126/'PPF Application'!$T$7))</f>
        <v>0</v>
      </c>
      <c r="S126" s="52">
        <f>IF(N126="", 0, (O126/'PPF Application'!$T$7)*P126)</f>
        <v>0</v>
      </c>
      <c r="T126" s="135"/>
      <c r="V126" s="159">
        <f t="shared" si="18"/>
        <v>0</v>
      </c>
      <c r="W126" s="159">
        <f t="shared" si="10"/>
        <v>0</v>
      </c>
      <c r="X126" s="159">
        <f t="shared" si="11"/>
        <v>0</v>
      </c>
      <c r="Y126" s="201">
        <f t="shared" si="12"/>
        <v>0</v>
      </c>
      <c r="Z126" s="201">
        <f t="shared" si="13"/>
        <v>0</v>
      </c>
      <c r="AA126" s="159">
        <f t="shared" si="14"/>
        <v>0</v>
      </c>
      <c r="AB126" s="11">
        <f t="shared" si="15"/>
        <v>0</v>
      </c>
      <c r="AD126" s="23">
        <f t="shared" si="16"/>
        <v>0</v>
      </c>
      <c r="AE126" s="23">
        <f t="shared" si="17"/>
        <v>0</v>
      </c>
    </row>
    <row r="127" spans="1:31" x14ac:dyDescent="0.2">
      <c r="A127" s="365"/>
      <c r="B127" s="365"/>
      <c r="C127" s="165"/>
      <c r="D127" s="165"/>
      <c r="E127" s="202"/>
      <c r="F127" s="165"/>
      <c r="G127" s="195"/>
      <c r="H127" s="165"/>
      <c r="I127" s="165"/>
      <c r="J127" s="165"/>
      <c r="K127" s="165"/>
      <c r="L127" s="77"/>
      <c r="M127" s="77"/>
      <c r="N127" s="82"/>
      <c r="O127" s="196">
        <f>VLOOKUP(N127,'Supporting Documentation'!$A$4:$J$568,10,FALSE)</f>
        <v>0</v>
      </c>
      <c r="P127" s="51"/>
      <c r="Q127" s="50"/>
      <c r="R127" s="157">
        <f>IF(P127="",0,(P127/'PPF Application'!$T$7))</f>
        <v>0</v>
      </c>
      <c r="S127" s="52">
        <f>IF(N127="", 0, (O127/'PPF Application'!$T$7)*P127)</f>
        <v>0</v>
      </c>
      <c r="T127" s="135"/>
      <c r="V127" s="159">
        <f t="shared" si="18"/>
        <v>0</v>
      </c>
      <c r="W127" s="159">
        <f t="shared" si="10"/>
        <v>0</v>
      </c>
      <c r="X127" s="159">
        <f t="shared" si="11"/>
        <v>0</v>
      </c>
      <c r="Y127" s="201">
        <f t="shared" si="12"/>
        <v>0</v>
      </c>
      <c r="Z127" s="201">
        <f t="shared" si="13"/>
        <v>0</v>
      </c>
      <c r="AA127" s="159">
        <f t="shared" si="14"/>
        <v>0</v>
      </c>
      <c r="AB127" s="11">
        <f t="shared" si="15"/>
        <v>0</v>
      </c>
      <c r="AD127" s="23">
        <f t="shared" si="16"/>
        <v>0</v>
      </c>
      <c r="AE127" s="23">
        <f t="shared" si="17"/>
        <v>0</v>
      </c>
    </row>
    <row r="128" spans="1:31" x14ac:dyDescent="0.2">
      <c r="A128" s="365"/>
      <c r="B128" s="365"/>
      <c r="C128" s="165"/>
      <c r="D128" s="165"/>
      <c r="E128" s="202"/>
      <c r="F128" s="165"/>
      <c r="G128" s="195"/>
      <c r="H128" s="165"/>
      <c r="I128" s="165"/>
      <c r="J128" s="165"/>
      <c r="K128" s="165"/>
      <c r="L128" s="77"/>
      <c r="M128" s="77"/>
      <c r="N128" s="82"/>
      <c r="O128" s="196">
        <f>VLOOKUP(N128,'Supporting Documentation'!$A$4:$J$568,10,FALSE)</f>
        <v>0</v>
      </c>
      <c r="P128" s="51"/>
      <c r="Q128" s="50"/>
      <c r="R128" s="157">
        <f>IF(P128="",0,(P128/'PPF Application'!$T$7))</f>
        <v>0</v>
      </c>
      <c r="S128" s="52">
        <f>IF(N128="", 0, (O128/'PPF Application'!$T$7)*P128)</f>
        <v>0</v>
      </c>
      <c r="T128" s="135"/>
      <c r="V128" s="159">
        <f t="shared" si="18"/>
        <v>0</v>
      </c>
      <c r="W128" s="159">
        <f t="shared" si="10"/>
        <v>0</v>
      </c>
      <c r="X128" s="159">
        <f t="shared" si="11"/>
        <v>0</v>
      </c>
      <c r="Y128" s="201">
        <f t="shared" si="12"/>
        <v>0</v>
      </c>
      <c r="Z128" s="201">
        <f t="shared" si="13"/>
        <v>0</v>
      </c>
      <c r="AA128" s="159">
        <f t="shared" si="14"/>
        <v>0</v>
      </c>
      <c r="AB128" s="11">
        <f t="shared" si="15"/>
        <v>0</v>
      </c>
      <c r="AD128" s="23">
        <f t="shared" si="16"/>
        <v>0</v>
      </c>
      <c r="AE128" s="23">
        <f t="shared" si="17"/>
        <v>0</v>
      </c>
    </row>
    <row r="129" spans="1:31" x14ac:dyDescent="0.2">
      <c r="A129" s="365"/>
      <c r="B129" s="365"/>
      <c r="C129" s="165"/>
      <c r="D129" s="165"/>
      <c r="E129" s="202"/>
      <c r="F129" s="165"/>
      <c r="G129" s="195"/>
      <c r="H129" s="165"/>
      <c r="I129" s="165"/>
      <c r="J129" s="165"/>
      <c r="K129" s="165"/>
      <c r="L129" s="77"/>
      <c r="M129" s="77"/>
      <c r="N129" s="82"/>
      <c r="O129" s="196">
        <f>VLOOKUP(N129,'Supporting Documentation'!$A$4:$J$568,10,FALSE)</f>
        <v>0</v>
      </c>
      <c r="P129" s="51"/>
      <c r="Q129" s="50"/>
      <c r="R129" s="157">
        <f>IF(P129="",0,(P129/'PPF Application'!$T$7))</f>
        <v>0</v>
      </c>
      <c r="S129" s="52">
        <f>IF(N129="", 0, (O129/'PPF Application'!$T$7)*P129)</f>
        <v>0</v>
      </c>
      <c r="T129" s="135"/>
      <c r="V129" s="159">
        <f t="shared" si="18"/>
        <v>0</v>
      </c>
      <c r="W129" s="159">
        <f t="shared" si="10"/>
        <v>0</v>
      </c>
      <c r="X129" s="159">
        <f t="shared" si="11"/>
        <v>0</v>
      </c>
      <c r="Y129" s="201">
        <f t="shared" si="12"/>
        <v>0</v>
      </c>
      <c r="Z129" s="201">
        <f t="shared" si="13"/>
        <v>0</v>
      </c>
      <c r="AA129" s="159">
        <f t="shared" si="14"/>
        <v>0</v>
      </c>
      <c r="AB129" s="11">
        <f t="shared" si="15"/>
        <v>0</v>
      </c>
      <c r="AD129" s="23">
        <f t="shared" si="16"/>
        <v>0</v>
      </c>
      <c r="AE129" s="23">
        <f t="shared" si="17"/>
        <v>0</v>
      </c>
    </row>
    <row r="130" spans="1:31" x14ac:dyDescent="0.2">
      <c r="A130" s="365"/>
      <c r="B130" s="365"/>
      <c r="C130" s="165"/>
      <c r="D130" s="165"/>
      <c r="E130" s="202"/>
      <c r="F130" s="165"/>
      <c r="G130" s="195"/>
      <c r="H130" s="165"/>
      <c r="I130" s="165"/>
      <c r="J130" s="165"/>
      <c r="K130" s="165"/>
      <c r="L130" s="77"/>
      <c r="M130" s="77"/>
      <c r="N130" s="82"/>
      <c r="O130" s="196">
        <f>VLOOKUP(N130,'Supporting Documentation'!$A$4:$J$568,10,FALSE)</f>
        <v>0</v>
      </c>
      <c r="P130" s="51"/>
      <c r="Q130" s="50"/>
      <c r="R130" s="157">
        <f>IF(P130="",0,(P130/'PPF Application'!$T$7))</f>
        <v>0</v>
      </c>
      <c r="S130" s="52">
        <f>IF(N130="", 0, (O130/'PPF Application'!$T$7)*P130)</f>
        <v>0</v>
      </c>
      <c r="T130" s="135"/>
      <c r="V130" s="159">
        <f t="shared" si="18"/>
        <v>0</v>
      </c>
      <c r="W130" s="159">
        <f t="shared" si="10"/>
        <v>0</v>
      </c>
      <c r="X130" s="159">
        <f t="shared" si="11"/>
        <v>0</v>
      </c>
      <c r="Y130" s="201">
        <f t="shared" si="12"/>
        <v>0</v>
      </c>
      <c r="Z130" s="201">
        <f t="shared" si="13"/>
        <v>0</v>
      </c>
      <c r="AA130" s="159">
        <f t="shared" si="14"/>
        <v>0</v>
      </c>
      <c r="AB130" s="11">
        <f t="shared" si="15"/>
        <v>0</v>
      </c>
      <c r="AD130" s="23">
        <f t="shared" si="16"/>
        <v>0</v>
      </c>
      <c r="AE130" s="23">
        <f t="shared" si="17"/>
        <v>0</v>
      </c>
    </row>
    <row r="131" spans="1:31" x14ac:dyDescent="0.2">
      <c r="A131" s="365"/>
      <c r="B131" s="365"/>
      <c r="C131" s="165"/>
      <c r="D131" s="165"/>
      <c r="E131" s="202"/>
      <c r="F131" s="165"/>
      <c r="G131" s="195"/>
      <c r="H131" s="165"/>
      <c r="I131" s="165"/>
      <c r="J131" s="165"/>
      <c r="K131" s="165"/>
      <c r="L131" s="77"/>
      <c r="M131" s="77"/>
      <c r="N131" s="82"/>
      <c r="O131" s="196">
        <f>VLOOKUP(N131,'Supporting Documentation'!$A$4:$J$568,10,FALSE)</f>
        <v>0</v>
      </c>
      <c r="P131" s="51"/>
      <c r="Q131" s="50"/>
      <c r="R131" s="157">
        <f>IF(P131="",0,(P131/'PPF Application'!$T$7))</f>
        <v>0</v>
      </c>
      <c r="S131" s="52">
        <f>IF(N131="", 0, (O131/'PPF Application'!$T$7)*P131)</f>
        <v>0</v>
      </c>
      <c r="T131" s="135"/>
      <c r="V131" s="159">
        <f t="shared" si="18"/>
        <v>0</v>
      </c>
      <c r="W131" s="159">
        <f t="shared" si="10"/>
        <v>0</v>
      </c>
      <c r="X131" s="159">
        <f t="shared" si="11"/>
        <v>0</v>
      </c>
      <c r="Y131" s="201">
        <f t="shared" si="12"/>
        <v>0</v>
      </c>
      <c r="Z131" s="201">
        <f t="shared" si="13"/>
        <v>0</v>
      </c>
      <c r="AA131" s="159">
        <f t="shared" si="14"/>
        <v>0</v>
      </c>
      <c r="AB131" s="11">
        <f t="shared" si="15"/>
        <v>0</v>
      </c>
      <c r="AD131" s="23">
        <f t="shared" si="16"/>
        <v>0</v>
      </c>
      <c r="AE131" s="23">
        <f t="shared" si="17"/>
        <v>0</v>
      </c>
    </row>
    <row r="132" spans="1:31" x14ac:dyDescent="0.2">
      <c r="A132" s="365"/>
      <c r="B132" s="365"/>
      <c r="C132" s="165"/>
      <c r="D132" s="165"/>
      <c r="E132" s="202"/>
      <c r="F132" s="165"/>
      <c r="G132" s="195"/>
      <c r="H132" s="165"/>
      <c r="I132" s="165"/>
      <c r="J132" s="165"/>
      <c r="K132" s="165"/>
      <c r="L132" s="77"/>
      <c r="M132" s="77"/>
      <c r="N132" s="82"/>
      <c r="O132" s="196">
        <f>VLOOKUP(N132,'Supporting Documentation'!$A$4:$J$568,10,FALSE)</f>
        <v>0</v>
      </c>
      <c r="P132" s="51"/>
      <c r="Q132" s="50"/>
      <c r="R132" s="157">
        <f>IF(P132="",0,(P132/'PPF Application'!$T$7))</f>
        <v>0</v>
      </c>
      <c r="S132" s="52">
        <f>IF(N132="", 0, (O132/'PPF Application'!$T$7)*P132)</f>
        <v>0</v>
      </c>
      <c r="T132" s="135"/>
      <c r="V132" s="159">
        <f t="shared" si="18"/>
        <v>0</v>
      </c>
      <c r="W132" s="159">
        <f t="shared" si="10"/>
        <v>0</v>
      </c>
      <c r="X132" s="159">
        <f t="shared" si="11"/>
        <v>0</v>
      </c>
      <c r="Y132" s="201">
        <f t="shared" si="12"/>
        <v>0</v>
      </c>
      <c r="Z132" s="201">
        <f t="shared" si="13"/>
        <v>0</v>
      </c>
      <c r="AA132" s="159">
        <f t="shared" si="14"/>
        <v>0</v>
      </c>
      <c r="AB132" s="11">
        <f t="shared" si="15"/>
        <v>0</v>
      </c>
      <c r="AD132" s="23">
        <f t="shared" si="16"/>
        <v>0</v>
      </c>
      <c r="AE132" s="23">
        <f t="shared" si="17"/>
        <v>0</v>
      </c>
    </row>
    <row r="133" spans="1:31" x14ac:dyDescent="0.2">
      <c r="A133" s="365"/>
      <c r="B133" s="365"/>
      <c r="C133" s="165"/>
      <c r="D133" s="165"/>
      <c r="E133" s="202"/>
      <c r="F133" s="165"/>
      <c r="G133" s="195"/>
      <c r="H133" s="165"/>
      <c r="I133" s="165"/>
      <c r="J133" s="165"/>
      <c r="K133" s="165"/>
      <c r="L133" s="77"/>
      <c r="M133" s="77"/>
      <c r="N133" s="82"/>
      <c r="O133" s="196">
        <f>VLOOKUP(N133,'Supporting Documentation'!$A$4:$J$568,10,FALSE)</f>
        <v>0</v>
      </c>
      <c r="P133" s="51"/>
      <c r="Q133" s="50"/>
      <c r="R133" s="157">
        <f>IF(P133="",0,(P133/'PPF Application'!$T$7))</f>
        <v>0</v>
      </c>
      <c r="S133" s="52">
        <f>IF(N133="", 0, (O133/'PPF Application'!$T$7)*P133)</f>
        <v>0</v>
      </c>
      <c r="T133" s="135"/>
      <c r="V133" s="159">
        <f t="shared" si="18"/>
        <v>0</v>
      </c>
      <c r="W133" s="159">
        <f t="shared" si="10"/>
        <v>0</v>
      </c>
      <c r="X133" s="159">
        <f t="shared" si="11"/>
        <v>0</v>
      </c>
      <c r="Y133" s="201">
        <f t="shared" si="12"/>
        <v>0</v>
      </c>
      <c r="Z133" s="201">
        <f t="shared" si="13"/>
        <v>0</v>
      </c>
      <c r="AA133" s="159">
        <f t="shared" si="14"/>
        <v>0</v>
      </c>
      <c r="AB133" s="11">
        <f t="shared" si="15"/>
        <v>0</v>
      </c>
      <c r="AD133" s="23">
        <f t="shared" si="16"/>
        <v>0</v>
      </c>
      <c r="AE133" s="23">
        <f t="shared" si="17"/>
        <v>0</v>
      </c>
    </row>
    <row r="134" spans="1:31" x14ac:dyDescent="0.2">
      <c r="A134" s="365"/>
      <c r="B134" s="365"/>
      <c r="C134" s="165"/>
      <c r="D134" s="165"/>
      <c r="E134" s="202"/>
      <c r="F134" s="165"/>
      <c r="G134" s="195"/>
      <c r="H134" s="165"/>
      <c r="I134" s="165"/>
      <c r="J134" s="165"/>
      <c r="K134" s="165"/>
      <c r="L134" s="77"/>
      <c r="M134" s="77"/>
      <c r="N134" s="82"/>
      <c r="O134" s="196">
        <f>VLOOKUP(N134,'Supporting Documentation'!$A$4:$J$568,10,FALSE)</f>
        <v>0</v>
      </c>
      <c r="P134" s="51"/>
      <c r="Q134" s="50"/>
      <c r="R134" s="157">
        <f>IF(P134="",0,(P134/'PPF Application'!$T$7))</f>
        <v>0</v>
      </c>
      <c r="S134" s="52">
        <f>IF(N134="", 0, (O134/'PPF Application'!$T$7)*P134)</f>
        <v>0</v>
      </c>
      <c r="T134" s="135"/>
      <c r="V134" s="159">
        <f t="shared" si="18"/>
        <v>0</v>
      </c>
      <c r="W134" s="159">
        <f t="shared" ref="W134:W197" si="19">IF(AND(C134="x",H134="x"),1,0)</f>
        <v>0</v>
      </c>
      <c r="X134" s="159">
        <f t="shared" ref="X134:X197" si="20">IF(AND(D134="x",H134="x"),1,0)</f>
        <v>0</v>
      </c>
      <c r="Y134" s="201">
        <f t="shared" ref="Y134:Y197" si="21">IF(AND(E134="x",H134="x"),1,0)</f>
        <v>0</v>
      </c>
      <c r="Z134" s="201">
        <f t="shared" ref="Z134:Z197" si="22">IF(AND(F134="x",H134="x"),1,0)</f>
        <v>0</v>
      </c>
      <c r="AA134" s="159">
        <f t="shared" ref="AA134:AA197" si="23">IF(OR(N134="UNK",N134="TPR",N134="ORP",N134="INC",N134="OTS"),1,0)</f>
        <v>0</v>
      </c>
      <c r="AB134" s="11">
        <f t="shared" ref="AB134:AB197" si="24">IF((AND(AND(AND(L134&lt;=$AC$5,M134&gt;=$AC$5,L134&lt;&gt;"",H134&lt;&gt;"")))),1,0)</f>
        <v>0</v>
      </c>
      <c r="AD134" s="23">
        <f t="shared" ref="AD134:AD197" si="25">IF(I134="x",R134,0)</f>
        <v>0</v>
      </c>
      <c r="AE134" s="23">
        <f t="shared" ref="AE134:AE197" si="26">IF(Q134="x", R134, 0)</f>
        <v>0</v>
      </c>
    </row>
    <row r="135" spans="1:31" x14ac:dyDescent="0.2">
      <c r="A135" s="365"/>
      <c r="B135" s="365"/>
      <c r="C135" s="165"/>
      <c r="D135" s="165"/>
      <c r="E135" s="202"/>
      <c r="F135" s="165"/>
      <c r="G135" s="195"/>
      <c r="H135" s="165"/>
      <c r="I135" s="165"/>
      <c r="J135" s="165"/>
      <c r="K135" s="165"/>
      <c r="L135" s="77"/>
      <c r="M135" s="77"/>
      <c r="N135" s="82"/>
      <c r="O135" s="196">
        <f>VLOOKUP(N135,'Supporting Documentation'!$A$4:$J$568,10,FALSE)</f>
        <v>0</v>
      </c>
      <c r="P135" s="51"/>
      <c r="Q135" s="50"/>
      <c r="R135" s="157">
        <f>IF(P135="",0,(P135/'PPF Application'!$T$7))</f>
        <v>0</v>
      </c>
      <c r="S135" s="52">
        <f>IF(N135="", 0, (O135/'PPF Application'!$T$7)*P135)</f>
        <v>0</v>
      </c>
      <c r="T135" s="135"/>
      <c r="V135" s="159">
        <f t="shared" ref="V135:V198" si="27">IF(AND(A135="x",H135="x"),1,0)</f>
        <v>0</v>
      </c>
      <c r="W135" s="159">
        <f t="shared" si="19"/>
        <v>0</v>
      </c>
      <c r="X135" s="159">
        <f t="shared" si="20"/>
        <v>0</v>
      </c>
      <c r="Y135" s="201">
        <f t="shared" si="21"/>
        <v>0</v>
      </c>
      <c r="Z135" s="201">
        <f t="shared" si="22"/>
        <v>0</v>
      </c>
      <c r="AA135" s="159">
        <f t="shared" si="23"/>
        <v>0</v>
      </c>
      <c r="AB135" s="11">
        <f t="shared" si="24"/>
        <v>0</v>
      </c>
      <c r="AD135" s="23">
        <f t="shared" si="25"/>
        <v>0</v>
      </c>
      <c r="AE135" s="23">
        <f t="shared" si="26"/>
        <v>0</v>
      </c>
    </row>
    <row r="136" spans="1:31" x14ac:dyDescent="0.2">
      <c r="A136" s="365"/>
      <c r="B136" s="365"/>
      <c r="C136" s="165"/>
      <c r="D136" s="165"/>
      <c r="E136" s="202"/>
      <c r="F136" s="165"/>
      <c r="G136" s="195"/>
      <c r="H136" s="165"/>
      <c r="I136" s="165"/>
      <c r="J136" s="165"/>
      <c r="K136" s="165"/>
      <c r="L136" s="77"/>
      <c r="M136" s="77"/>
      <c r="N136" s="82"/>
      <c r="O136" s="196">
        <f>VLOOKUP(N136,'Supporting Documentation'!$A$4:$J$568,10,FALSE)</f>
        <v>0</v>
      </c>
      <c r="P136" s="51"/>
      <c r="Q136" s="50"/>
      <c r="R136" s="157">
        <f>IF(P136="",0,(P136/'PPF Application'!$T$7))</f>
        <v>0</v>
      </c>
      <c r="S136" s="52">
        <f>IF(N136="", 0, (O136/'PPF Application'!$T$7)*P136)</f>
        <v>0</v>
      </c>
      <c r="T136" s="135"/>
      <c r="V136" s="159">
        <f t="shared" si="27"/>
        <v>0</v>
      </c>
      <c r="W136" s="159">
        <f t="shared" si="19"/>
        <v>0</v>
      </c>
      <c r="X136" s="159">
        <f t="shared" si="20"/>
        <v>0</v>
      </c>
      <c r="Y136" s="201">
        <f t="shared" si="21"/>
        <v>0</v>
      </c>
      <c r="Z136" s="201">
        <f t="shared" si="22"/>
        <v>0</v>
      </c>
      <c r="AA136" s="159">
        <f t="shared" si="23"/>
        <v>0</v>
      </c>
      <c r="AB136" s="11">
        <f t="shared" si="24"/>
        <v>0</v>
      </c>
      <c r="AD136" s="23">
        <f t="shared" si="25"/>
        <v>0</v>
      </c>
      <c r="AE136" s="23">
        <f t="shared" si="26"/>
        <v>0</v>
      </c>
    </row>
    <row r="137" spans="1:31" x14ac:dyDescent="0.2">
      <c r="A137" s="365"/>
      <c r="B137" s="365"/>
      <c r="C137" s="165"/>
      <c r="D137" s="165"/>
      <c r="E137" s="202"/>
      <c r="F137" s="165"/>
      <c r="G137" s="195"/>
      <c r="H137" s="165"/>
      <c r="I137" s="165"/>
      <c r="J137" s="165"/>
      <c r="K137" s="165"/>
      <c r="L137" s="77"/>
      <c r="M137" s="77"/>
      <c r="N137" s="82"/>
      <c r="O137" s="196">
        <f>VLOOKUP(N137,'Supporting Documentation'!$A$4:$J$568,10,FALSE)</f>
        <v>0</v>
      </c>
      <c r="P137" s="51"/>
      <c r="Q137" s="50"/>
      <c r="R137" s="157">
        <f>IF(P137="",0,(P137/'PPF Application'!$T$7))</f>
        <v>0</v>
      </c>
      <c r="S137" s="52">
        <f>IF(N137="", 0, (O137/'PPF Application'!$T$7)*P137)</f>
        <v>0</v>
      </c>
      <c r="T137" s="135"/>
      <c r="V137" s="159">
        <f t="shared" si="27"/>
        <v>0</v>
      </c>
      <c r="W137" s="159">
        <f t="shared" si="19"/>
        <v>0</v>
      </c>
      <c r="X137" s="159">
        <f t="shared" si="20"/>
        <v>0</v>
      </c>
      <c r="Y137" s="201">
        <f t="shared" si="21"/>
        <v>0</v>
      </c>
      <c r="Z137" s="201">
        <f t="shared" si="22"/>
        <v>0</v>
      </c>
      <c r="AA137" s="159">
        <f t="shared" si="23"/>
        <v>0</v>
      </c>
      <c r="AB137" s="11">
        <f t="shared" si="24"/>
        <v>0</v>
      </c>
      <c r="AD137" s="23">
        <f t="shared" si="25"/>
        <v>0</v>
      </c>
      <c r="AE137" s="23">
        <f t="shared" si="26"/>
        <v>0</v>
      </c>
    </row>
    <row r="138" spans="1:31" x14ac:dyDescent="0.2">
      <c r="A138" s="365"/>
      <c r="B138" s="365"/>
      <c r="C138" s="165"/>
      <c r="D138" s="165"/>
      <c r="E138" s="202"/>
      <c r="F138" s="165"/>
      <c r="G138" s="195"/>
      <c r="H138" s="165"/>
      <c r="I138" s="165"/>
      <c r="J138" s="165"/>
      <c r="K138" s="165"/>
      <c r="L138" s="77"/>
      <c r="M138" s="77"/>
      <c r="N138" s="82"/>
      <c r="O138" s="196">
        <f>VLOOKUP(N138,'Supporting Documentation'!$A$4:$J$568,10,FALSE)</f>
        <v>0</v>
      </c>
      <c r="P138" s="51"/>
      <c r="Q138" s="50"/>
      <c r="R138" s="157">
        <f>IF(P138="",0,(P138/'PPF Application'!$T$7))</f>
        <v>0</v>
      </c>
      <c r="S138" s="52">
        <f>IF(N138="", 0, (O138/'PPF Application'!$T$7)*P138)</f>
        <v>0</v>
      </c>
      <c r="T138" s="135"/>
      <c r="V138" s="159">
        <f t="shared" si="27"/>
        <v>0</v>
      </c>
      <c r="W138" s="159">
        <f t="shared" si="19"/>
        <v>0</v>
      </c>
      <c r="X138" s="159">
        <f t="shared" si="20"/>
        <v>0</v>
      </c>
      <c r="Y138" s="201">
        <f t="shared" si="21"/>
        <v>0</v>
      </c>
      <c r="Z138" s="201">
        <f t="shared" si="22"/>
        <v>0</v>
      </c>
      <c r="AA138" s="159">
        <f t="shared" si="23"/>
        <v>0</v>
      </c>
      <c r="AB138" s="11">
        <f t="shared" si="24"/>
        <v>0</v>
      </c>
      <c r="AD138" s="23">
        <f t="shared" si="25"/>
        <v>0</v>
      </c>
      <c r="AE138" s="23">
        <f t="shared" si="26"/>
        <v>0</v>
      </c>
    </row>
    <row r="139" spans="1:31" x14ac:dyDescent="0.2">
      <c r="A139" s="365"/>
      <c r="B139" s="365"/>
      <c r="C139" s="165"/>
      <c r="D139" s="165"/>
      <c r="E139" s="202"/>
      <c r="F139" s="165"/>
      <c r="G139" s="195"/>
      <c r="H139" s="165"/>
      <c r="I139" s="165"/>
      <c r="J139" s="165"/>
      <c r="K139" s="165"/>
      <c r="L139" s="77"/>
      <c r="M139" s="77"/>
      <c r="N139" s="82"/>
      <c r="O139" s="196">
        <f>VLOOKUP(N139,'Supporting Documentation'!$A$4:$J$568,10,FALSE)</f>
        <v>0</v>
      </c>
      <c r="P139" s="51"/>
      <c r="Q139" s="50"/>
      <c r="R139" s="157">
        <f>IF(P139="",0,(P139/'PPF Application'!$T$7))</f>
        <v>0</v>
      </c>
      <c r="S139" s="52">
        <f>IF(N139="", 0, (O139/'PPF Application'!$T$7)*P139)</f>
        <v>0</v>
      </c>
      <c r="T139" s="135"/>
      <c r="V139" s="159">
        <f t="shared" si="27"/>
        <v>0</v>
      </c>
      <c r="W139" s="159">
        <f t="shared" si="19"/>
        <v>0</v>
      </c>
      <c r="X139" s="159">
        <f t="shared" si="20"/>
        <v>0</v>
      </c>
      <c r="Y139" s="201">
        <f t="shared" si="21"/>
        <v>0</v>
      </c>
      <c r="Z139" s="201">
        <f t="shared" si="22"/>
        <v>0</v>
      </c>
      <c r="AA139" s="159">
        <f t="shared" si="23"/>
        <v>0</v>
      </c>
      <c r="AB139" s="11">
        <f t="shared" si="24"/>
        <v>0</v>
      </c>
      <c r="AD139" s="23">
        <f t="shared" si="25"/>
        <v>0</v>
      </c>
      <c r="AE139" s="23">
        <f t="shared" si="26"/>
        <v>0</v>
      </c>
    </row>
    <row r="140" spans="1:31" x14ac:dyDescent="0.2">
      <c r="A140" s="365"/>
      <c r="B140" s="365"/>
      <c r="C140" s="165"/>
      <c r="D140" s="165"/>
      <c r="E140" s="202"/>
      <c r="F140" s="165"/>
      <c r="G140" s="195"/>
      <c r="H140" s="165"/>
      <c r="I140" s="165"/>
      <c r="J140" s="165"/>
      <c r="K140" s="165"/>
      <c r="L140" s="77"/>
      <c r="M140" s="77"/>
      <c r="N140" s="82"/>
      <c r="O140" s="196">
        <f>VLOOKUP(N140,'Supporting Documentation'!$A$4:$J$568,10,FALSE)</f>
        <v>0</v>
      </c>
      <c r="P140" s="51"/>
      <c r="Q140" s="50"/>
      <c r="R140" s="157">
        <f>IF(P140="",0,(P140/'PPF Application'!$T$7))</f>
        <v>0</v>
      </c>
      <c r="S140" s="52">
        <f>IF(N140="", 0, (O140/'PPF Application'!$T$7)*P140)</f>
        <v>0</v>
      </c>
      <c r="T140" s="135"/>
      <c r="V140" s="159">
        <f t="shared" si="27"/>
        <v>0</v>
      </c>
      <c r="W140" s="159">
        <f t="shared" si="19"/>
        <v>0</v>
      </c>
      <c r="X140" s="159">
        <f t="shared" si="20"/>
        <v>0</v>
      </c>
      <c r="Y140" s="201">
        <f t="shared" si="21"/>
        <v>0</v>
      </c>
      <c r="Z140" s="201">
        <f t="shared" si="22"/>
        <v>0</v>
      </c>
      <c r="AA140" s="159">
        <f t="shared" si="23"/>
        <v>0</v>
      </c>
      <c r="AB140" s="11">
        <f t="shared" si="24"/>
        <v>0</v>
      </c>
      <c r="AD140" s="23">
        <f t="shared" si="25"/>
        <v>0</v>
      </c>
      <c r="AE140" s="23">
        <f t="shared" si="26"/>
        <v>0</v>
      </c>
    </row>
    <row r="141" spans="1:31" x14ac:dyDescent="0.2">
      <c r="A141" s="365"/>
      <c r="B141" s="365"/>
      <c r="C141" s="165"/>
      <c r="D141" s="165"/>
      <c r="E141" s="202"/>
      <c r="F141" s="165"/>
      <c r="G141" s="195"/>
      <c r="H141" s="165"/>
      <c r="I141" s="165"/>
      <c r="J141" s="165"/>
      <c r="K141" s="165"/>
      <c r="L141" s="77"/>
      <c r="M141" s="77"/>
      <c r="N141" s="82"/>
      <c r="O141" s="196">
        <f>VLOOKUP(N141,'Supporting Documentation'!$A$4:$J$568,10,FALSE)</f>
        <v>0</v>
      </c>
      <c r="P141" s="51"/>
      <c r="Q141" s="50"/>
      <c r="R141" s="157">
        <f>IF(P141="",0,(P141/'PPF Application'!$T$7))</f>
        <v>0</v>
      </c>
      <c r="S141" s="52">
        <f>IF(N141="", 0, (O141/'PPF Application'!$T$7)*P141)</f>
        <v>0</v>
      </c>
      <c r="T141" s="135"/>
      <c r="V141" s="159">
        <f t="shared" si="27"/>
        <v>0</v>
      </c>
      <c r="W141" s="159">
        <f t="shared" si="19"/>
        <v>0</v>
      </c>
      <c r="X141" s="159">
        <f t="shared" si="20"/>
        <v>0</v>
      </c>
      <c r="Y141" s="201">
        <f t="shared" si="21"/>
        <v>0</v>
      </c>
      <c r="Z141" s="201">
        <f t="shared" si="22"/>
        <v>0</v>
      </c>
      <c r="AA141" s="159">
        <f t="shared" si="23"/>
        <v>0</v>
      </c>
      <c r="AB141" s="11">
        <f t="shared" si="24"/>
        <v>0</v>
      </c>
      <c r="AD141" s="23">
        <f t="shared" si="25"/>
        <v>0</v>
      </c>
      <c r="AE141" s="23">
        <f t="shared" si="26"/>
        <v>0</v>
      </c>
    </row>
    <row r="142" spans="1:31" x14ac:dyDescent="0.2">
      <c r="A142" s="365"/>
      <c r="B142" s="365"/>
      <c r="C142" s="165"/>
      <c r="D142" s="165"/>
      <c r="E142" s="202"/>
      <c r="F142" s="165"/>
      <c r="G142" s="195"/>
      <c r="H142" s="165"/>
      <c r="I142" s="165"/>
      <c r="J142" s="165"/>
      <c r="K142" s="165"/>
      <c r="L142" s="77"/>
      <c r="M142" s="77"/>
      <c r="N142" s="82"/>
      <c r="O142" s="196">
        <f>VLOOKUP(N142,'Supporting Documentation'!$A$4:$J$568,10,FALSE)</f>
        <v>0</v>
      </c>
      <c r="P142" s="51"/>
      <c r="Q142" s="50"/>
      <c r="R142" s="157">
        <f>IF(P142="",0,(P142/'PPF Application'!$T$7))</f>
        <v>0</v>
      </c>
      <c r="S142" s="52">
        <f>IF(N142="", 0, (O142/'PPF Application'!$T$7)*P142)</f>
        <v>0</v>
      </c>
      <c r="T142" s="135"/>
      <c r="V142" s="159">
        <f t="shared" si="27"/>
        <v>0</v>
      </c>
      <c r="W142" s="159">
        <f t="shared" si="19"/>
        <v>0</v>
      </c>
      <c r="X142" s="159">
        <f t="shared" si="20"/>
        <v>0</v>
      </c>
      <c r="Y142" s="201">
        <f t="shared" si="21"/>
        <v>0</v>
      </c>
      <c r="Z142" s="201">
        <f t="shared" si="22"/>
        <v>0</v>
      </c>
      <c r="AA142" s="159">
        <f t="shared" si="23"/>
        <v>0</v>
      </c>
      <c r="AB142" s="11">
        <f t="shared" si="24"/>
        <v>0</v>
      </c>
      <c r="AD142" s="23">
        <f t="shared" si="25"/>
        <v>0</v>
      </c>
      <c r="AE142" s="23">
        <f t="shared" si="26"/>
        <v>0</v>
      </c>
    </row>
    <row r="143" spans="1:31" x14ac:dyDescent="0.2">
      <c r="A143" s="365"/>
      <c r="B143" s="365"/>
      <c r="C143" s="165"/>
      <c r="D143" s="165"/>
      <c r="E143" s="202"/>
      <c r="F143" s="165"/>
      <c r="G143" s="195"/>
      <c r="H143" s="165"/>
      <c r="I143" s="165"/>
      <c r="J143" s="165"/>
      <c r="K143" s="165"/>
      <c r="L143" s="77"/>
      <c r="M143" s="77"/>
      <c r="N143" s="82"/>
      <c r="O143" s="196">
        <f>VLOOKUP(N143,'Supporting Documentation'!$A$4:$J$568,10,FALSE)</f>
        <v>0</v>
      </c>
      <c r="P143" s="51"/>
      <c r="Q143" s="50"/>
      <c r="R143" s="157">
        <f>IF(P143="",0,(P143/'PPF Application'!$T$7))</f>
        <v>0</v>
      </c>
      <c r="S143" s="52">
        <f>IF(N143="", 0, (O143/'PPF Application'!$T$7)*P143)</f>
        <v>0</v>
      </c>
      <c r="T143" s="135"/>
      <c r="V143" s="159">
        <f t="shared" si="27"/>
        <v>0</v>
      </c>
      <c r="W143" s="159">
        <f t="shared" si="19"/>
        <v>0</v>
      </c>
      <c r="X143" s="159">
        <f t="shared" si="20"/>
        <v>0</v>
      </c>
      <c r="Y143" s="201">
        <f t="shared" si="21"/>
        <v>0</v>
      </c>
      <c r="Z143" s="201">
        <f t="shared" si="22"/>
        <v>0</v>
      </c>
      <c r="AA143" s="159">
        <f t="shared" si="23"/>
        <v>0</v>
      </c>
      <c r="AB143" s="11">
        <f t="shared" si="24"/>
        <v>0</v>
      </c>
      <c r="AD143" s="23">
        <f t="shared" si="25"/>
        <v>0</v>
      </c>
      <c r="AE143" s="23">
        <f t="shared" si="26"/>
        <v>0</v>
      </c>
    </row>
    <row r="144" spans="1:31" x14ac:dyDescent="0.2">
      <c r="A144" s="365"/>
      <c r="B144" s="365"/>
      <c r="C144" s="165"/>
      <c r="D144" s="165"/>
      <c r="E144" s="202"/>
      <c r="F144" s="165"/>
      <c r="G144" s="195"/>
      <c r="H144" s="165"/>
      <c r="I144" s="165"/>
      <c r="J144" s="165"/>
      <c r="K144" s="165"/>
      <c r="L144" s="77"/>
      <c r="M144" s="77"/>
      <c r="N144" s="82"/>
      <c r="O144" s="196">
        <f>VLOOKUP(N144,'Supporting Documentation'!$A$4:$J$568,10,FALSE)</f>
        <v>0</v>
      </c>
      <c r="P144" s="51"/>
      <c r="Q144" s="50"/>
      <c r="R144" s="157">
        <f>IF(P144="",0,(P144/'PPF Application'!$T$7))</f>
        <v>0</v>
      </c>
      <c r="S144" s="52">
        <f>IF(N144="", 0, (O144/'PPF Application'!$T$7)*P144)</f>
        <v>0</v>
      </c>
      <c r="T144" s="135"/>
      <c r="V144" s="159">
        <f t="shared" si="27"/>
        <v>0</v>
      </c>
      <c r="W144" s="159">
        <f t="shared" si="19"/>
        <v>0</v>
      </c>
      <c r="X144" s="159">
        <f t="shared" si="20"/>
        <v>0</v>
      </c>
      <c r="Y144" s="201">
        <f t="shared" si="21"/>
        <v>0</v>
      </c>
      <c r="Z144" s="201">
        <f t="shared" si="22"/>
        <v>0</v>
      </c>
      <c r="AA144" s="159">
        <f t="shared" si="23"/>
        <v>0</v>
      </c>
      <c r="AB144" s="11">
        <f t="shared" si="24"/>
        <v>0</v>
      </c>
      <c r="AD144" s="23">
        <f t="shared" si="25"/>
        <v>0</v>
      </c>
      <c r="AE144" s="23">
        <f t="shared" si="26"/>
        <v>0</v>
      </c>
    </row>
    <row r="145" spans="1:31" x14ac:dyDescent="0.2">
      <c r="A145" s="365"/>
      <c r="B145" s="365"/>
      <c r="C145" s="165"/>
      <c r="D145" s="165"/>
      <c r="E145" s="202"/>
      <c r="F145" s="165"/>
      <c r="G145" s="195"/>
      <c r="H145" s="165"/>
      <c r="I145" s="165"/>
      <c r="J145" s="165"/>
      <c r="K145" s="165"/>
      <c r="L145" s="77"/>
      <c r="M145" s="77"/>
      <c r="N145" s="82"/>
      <c r="O145" s="196">
        <f>VLOOKUP(N145,'Supporting Documentation'!$A$4:$J$568,10,FALSE)</f>
        <v>0</v>
      </c>
      <c r="P145" s="51"/>
      <c r="Q145" s="50"/>
      <c r="R145" s="157">
        <f>IF(P145="",0,(P145/'PPF Application'!$T$7))</f>
        <v>0</v>
      </c>
      <c r="S145" s="52">
        <f>IF(N145="", 0, (O145/'PPF Application'!$T$7)*P145)</f>
        <v>0</v>
      </c>
      <c r="T145" s="135"/>
      <c r="V145" s="159">
        <f t="shared" si="27"/>
        <v>0</v>
      </c>
      <c r="W145" s="159">
        <f t="shared" si="19"/>
        <v>0</v>
      </c>
      <c r="X145" s="159">
        <f t="shared" si="20"/>
        <v>0</v>
      </c>
      <c r="Y145" s="201">
        <f t="shared" si="21"/>
        <v>0</v>
      </c>
      <c r="Z145" s="201">
        <f t="shared" si="22"/>
        <v>0</v>
      </c>
      <c r="AA145" s="159">
        <f t="shared" si="23"/>
        <v>0</v>
      </c>
      <c r="AB145" s="11">
        <f t="shared" si="24"/>
        <v>0</v>
      </c>
      <c r="AD145" s="23">
        <f t="shared" si="25"/>
        <v>0</v>
      </c>
      <c r="AE145" s="23">
        <f t="shared" si="26"/>
        <v>0</v>
      </c>
    </row>
    <row r="146" spans="1:31" x14ac:dyDescent="0.2">
      <c r="A146" s="365"/>
      <c r="B146" s="365"/>
      <c r="C146" s="165"/>
      <c r="D146" s="165"/>
      <c r="E146" s="202"/>
      <c r="F146" s="165"/>
      <c r="G146" s="195"/>
      <c r="H146" s="165"/>
      <c r="I146" s="165"/>
      <c r="J146" s="165"/>
      <c r="K146" s="165"/>
      <c r="L146" s="77"/>
      <c r="M146" s="77"/>
      <c r="N146" s="82"/>
      <c r="O146" s="196">
        <f>VLOOKUP(N146,'Supporting Documentation'!$A$4:$J$568,10,FALSE)</f>
        <v>0</v>
      </c>
      <c r="P146" s="51"/>
      <c r="Q146" s="50"/>
      <c r="R146" s="157">
        <f>IF(P146="",0,(P146/'PPF Application'!$T$7))</f>
        <v>0</v>
      </c>
      <c r="S146" s="52">
        <f>IF(N146="", 0, (O146/'PPF Application'!$T$7)*P146)</f>
        <v>0</v>
      </c>
      <c r="T146" s="135"/>
      <c r="V146" s="159">
        <f t="shared" si="27"/>
        <v>0</v>
      </c>
      <c r="W146" s="159">
        <f t="shared" si="19"/>
        <v>0</v>
      </c>
      <c r="X146" s="159">
        <f t="shared" si="20"/>
        <v>0</v>
      </c>
      <c r="Y146" s="201">
        <f t="shared" si="21"/>
        <v>0</v>
      </c>
      <c r="Z146" s="201">
        <f t="shared" si="22"/>
        <v>0</v>
      </c>
      <c r="AA146" s="159">
        <f t="shared" si="23"/>
        <v>0</v>
      </c>
      <c r="AB146" s="11">
        <f t="shared" si="24"/>
        <v>0</v>
      </c>
      <c r="AD146" s="23">
        <f t="shared" si="25"/>
        <v>0</v>
      </c>
      <c r="AE146" s="23">
        <f t="shared" si="26"/>
        <v>0</v>
      </c>
    </row>
    <row r="147" spans="1:31" x14ac:dyDescent="0.2">
      <c r="A147" s="365"/>
      <c r="B147" s="365"/>
      <c r="C147" s="165"/>
      <c r="D147" s="165"/>
      <c r="E147" s="202"/>
      <c r="F147" s="165"/>
      <c r="G147" s="195"/>
      <c r="H147" s="165"/>
      <c r="I147" s="165"/>
      <c r="J147" s="165"/>
      <c r="K147" s="165"/>
      <c r="L147" s="77"/>
      <c r="M147" s="77"/>
      <c r="N147" s="82"/>
      <c r="O147" s="196">
        <f>VLOOKUP(N147,'Supporting Documentation'!$A$4:$J$568,10,FALSE)</f>
        <v>0</v>
      </c>
      <c r="P147" s="51"/>
      <c r="Q147" s="50"/>
      <c r="R147" s="157">
        <f>IF(P147="",0,(P147/'PPF Application'!$T$7))</f>
        <v>0</v>
      </c>
      <c r="S147" s="52">
        <f>IF(N147="", 0, (O147/'PPF Application'!$T$7)*P147)</f>
        <v>0</v>
      </c>
      <c r="T147" s="135"/>
      <c r="V147" s="159">
        <f t="shared" si="27"/>
        <v>0</v>
      </c>
      <c r="W147" s="159">
        <f t="shared" si="19"/>
        <v>0</v>
      </c>
      <c r="X147" s="159">
        <f t="shared" si="20"/>
        <v>0</v>
      </c>
      <c r="Y147" s="201">
        <f t="shared" si="21"/>
        <v>0</v>
      </c>
      <c r="Z147" s="201">
        <f t="shared" si="22"/>
        <v>0</v>
      </c>
      <c r="AA147" s="159">
        <f t="shared" si="23"/>
        <v>0</v>
      </c>
      <c r="AB147" s="11">
        <f t="shared" si="24"/>
        <v>0</v>
      </c>
      <c r="AD147" s="23">
        <f t="shared" si="25"/>
        <v>0</v>
      </c>
      <c r="AE147" s="23">
        <f t="shared" si="26"/>
        <v>0</v>
      </c>
    </row>
    <row r="148" spans="1:31" x14ac:dyDescent="0.2">
      <c r="A148" s="365"/>
      <c r="B148" s="365"/>
      <c r="C148" s="165"/>
      <c r="D148" s="165"/>
      <c r="E148" s="202"/>
      <c r="F148" s="165"/>
      <c r="G148" s="195"/>
      <c r="H148" s="165"/>
      <c r="I148" s="165"/>
      <c r="J148" s="165"/>
      <c r="K148" s="165"/>
      <c r="L148" s="77"/>
      <c r="M148" s="77"/>
      <c r="N148" s="82"/>
      <c r="O148" s="196">
        <f>VLOOKUP(N148,'Supporting Documentation'!$A$4:$J$568,10,FALSE)</f>
        <v>0</v>
      </c>
      <c r="P148" s="51"/>
      <c r="Q148" s="50"/>
      <c r="R148" s="157">
        <f>IF(P148="",0,(P148/'PPF Application'!$T$7))</f>
        <v>0</v>
      </c>
      <c r="S148" s="52">
        <f>IF(N148="", 0, (O148/'PPF Application'!$T$7)*P148)</f>
        <v>0</v>
      </c>
      <c r="T148" s="135"/>
      <c r="V148" s="159">
        <f t="shared" si="27"/>
        <v>0</v>
      </c>
      <c r="W148" s="159">
        <f t="shared" si="19"/>
        <v>0</v>
      </c>
      <c r="X148" s="159">
        <f t="shared" si="20"/>
        <v>0</v>
      </c>
      <c r="Y148" s="201">
        <f t="shared" si="21"/>
        <v>0</v>
      </c>
      <c r="Z148" s="201">
        <f t="shared" si="22"/>
        <v>0</v>
      </c>
      <c r="AA148" s="159">
        <f t="shared" si="23"/>
        <v>0</v>
      </c>
      <c r="AB148" s="11">
        <f t="shared" si="24"/>
        <v>0</v>
      </c>
      <c r="AD148" s="23">
        <f t="shared" si="25"/>
        <v>0</v>
      </c>
      <c r="AE148" s="23">
        <f t="shared" si="26"/>
        <v>0</v>
      </c>
    </row>
    <row r="149" spans="1:31" x14ac:dyDescent="0.2">
      <c r="A149" s="365"/>
      <c r="B149" s="365"/>
      <c r="C149" s="165"/>
      <c r="D149" s="165"/>
      <c r="E149" s="202"/>
      <c r="F149" s="165"/>
      <c r="G149" s="195"/>
      <c r="H149" s="165"/>
      <c r="I149" s="165"/>
      <c r="J149" s="165"/>
      <c r="K149" s="165"/>
      <c r="L149" s="77"/>
      <c r="M149" s="77"/>
      <c r="N149" s="82"/>
      <c r="O149" s="196">
        <f>VLOOKUP(N149,'Supporting Documentation'!$A$4:$J$568,10,FALSE)</f>
        <v>0</v>
      </c>
      <c r="P149" s="51"/>
      <c r="Q149" s="50"/>
      <c r="R149" s="157">
        <f>IF(P149="",0,(P149/'PPF Application'!$T$7))</f>
        <v>0</v>
      </c>
      <c r="S149" s="52">
        <f>IF(N149="", 0, (O149/'PPF Application'!$T$7)*P149)</f>
        <v>0</v>
      </c>
      <c r="T149" s="135"/>
      <c r="V149" s="159">
        <f t="shared" si="27"/>
        <v>0</v>
      </c>
      <c r="W149" s="159">
        <f t="shared" si="19"/>
        <v>0</v>
      </c>
      <c r="X149" s="159">
        <f t="shared" si="20"/>
        <v>0</v>
      </c>
      <c r="Y149" s="201">
        <f t="shared" si="21"/>
        <v>0</v>
      </c>
      <c r="Z149" s="201">
        <f t="shared" si="22"/>
        <v>0</v>
      </c>
      <c r="AA149" s="159">
        <f t="shared" si="23"/>
        <v>0</v>
      </c>
      <c r="AB149" s="11">
        <f t="shared" si="24"/>
        <v>0</v>
      </c>
      <c r="AD149" s="23">
        <f t="shared" si="25"/>
        <v>0</v>
      </c>
      <c r="AE149" s="23">
        <f t="shared" si="26"/>
        <v>0</v>
      </c>
    </row>
    <row r="150" spans="1:31" x14ac:dyDescent="0.2">
      <c r="A150" s="365"/>
      <c r="B150" s="365"/>
      <c r="C150" s="165"/>
      <c r="D150" s="165"/>
      <c r="E150" s="202"/>
      <c r="F150" s="165"/>
      <c r="G150" s="195"/>
      <c r="H150" s="165"/>
      <c r="I150" s="165"/>
      <c r="J150" s="165"/>
      <c r="K150" s="165"/>
      <c r="L150" s="77"/>
      <c r="M150" s="77"/>
      <c r="N150" s="82"/>
      <c r="O150" s="196">
        <f>VLOOKUP(N150,'Supporting Documentation'!$A$4:$J$568,10,FALSE)</f>
        <v>0</v>
      </c>
      <c r="P150" s="51"/>
      <c r="Q150" s="50"/>
      <c r="R150" s="157">
        <f>IF(P150="",0,(P150/'PPF Application'!$T$7))</f>
        <v>0</v>
      </c>
      <c r="S150" s="52">
        <f>IF(N150="", 0, (O150/'PPF Application'!$T$7)*P150)</f>
        <v>0</v>
      </c>
      <c r="T150" s="135"/>
      <c r="V150" s="159">
        <f t="shared" si="27"/>
        <v>0</v>
      </c>
      <c r="W150" s="159">
        <f t="shared" si="19"/>
        <v>0</v>
      </c>
      <c r="X150" s="159">
        <f t="shared" si="20"/>
        <v>0</v>
      </c>
      <c r="Y150" s="201">
        <f t="shared" si="21"/>
        <v>0</v>
      </c>
      <c r="Z150" s="201">
        <f t="shared" si="22"/>
        <v>0</v>
      </c>
      <c r="AA150" s="159">
        <f t="shared" si="23"/>
        <v>0</v>
      </c>
      <c r="AB150" s="11">
        <f t="shared" si="24"/>
        <v>0</v>
      </c>
      <c r="AD150" s="23">
        <f t="shared" si="25"/>
        <v>0</v>
      </c>
      <c r="AE150" s="23">
        <f t="shared" si="26"/>
        <v>0</v>
      </c>
    </row>
    <row r="151" spans="1:31" x14ac:dyDescent="0.2">
      <c r="A151" s="365"/>
      <c r="B151" s="365"/>
      <c r="C151" s="165"/>
      <c r="D151" s="165"/>
      <c r="E151" s="202"/>
      <c r="F151" s="165"/>
      <c r="G151" s="195"/>
      <c r="H151" s="165"/>
      <c r="I151" s="165"/>
      <c r="J151" s="165"/>
      <c r="K151" s="165"/>
      <c r="L151" s="77"/>
      <c r="M151" s="77"/>
      <c r="N151" s="82"/>
      <c r="O151" s="196">
        <f>VLOOKUP(N151,'Supporting Documentation'!$A$4:$J$568,10,FALSE)</f>
        <v>0</v>
      </c>
      <c r="P151" s="51"/>
      <c r="Q151" s="50"/>
      <c r="R151" s="157">
        <f>IF(P151="",0,(P151/'PPF Application'!$T$7))</f>
        <v>0</v>
      </c>
      <c r="S151" s="52">
        <f>IF(N151="", 0, (O151/'PPF Application'!$T$7)*P151)</f>
        <v>0</v>
      </c>
      <c r="T151" s="135"/>
      <c r="V151" s="159">
        <f t="shared" si="27"/>
        <v>0</v>
      </c>
      <c r="W151" s="159">
        <f t="shared" si="19"/>
        <v>0</v>
      </c>
      <c r="X151" s="159">
        <f t="shared" si="20"/>
        <v>0</v>
      </c>
      <c r="Y151" s="201">
        <f t="shared" si="21"/>
        <v>0</v>
      </c>
      <c r="Z151" s="201">
        <f t="shared" si="22"/>
        <v>0</v>
      </c>
      <c r="AA151" s="159">
        <f t="shared" si="23"/>
        <v>0</v>
      </c>
      <c r="AB151" s="11">
        <f t="shared" si="24"/>
        <v>0</v>
      </c>
      <c r="AD151" s="23">
        <f t="shared" si="25"/>
        <v>0</v>
      </c>
      <c r="AE151" s="23">
        <f t="shared" si="26"/>
        <v>0</v>
      </c>
    </row>
    <row r="152" spans="1:31" x14ac:dyDescent="0.2">
      <c r="A152" s="365"/>
      <c r="B152" s="365"/>
      <c r="C152" s="165"/>
      <c r="D152" s="165"/>
      <c r="E152" s="202"/>
      <c r="F152" s="165"/>
      <c r="G152" s="195"/>
      <c r="H152" s="165"/>
      <c r="I152" s="165"/>
      <c r="J152" s="165"/>
      <c r="K152" s="165"/>
      <c r="L152" s="77"/>
      <c r="M152" s="77"/>
      <c r="N152" s="82"/>
      <c r="O152" s="196">
        <f>VLOOKUP(N152,'Supporting Documentation'!$A$4:$J$568,10,FALSE)</f>
        <v>0</v>
      </c>
      <c r="P152" s="51"/>
      <c r="Q152" s="50"/>
      <c r="R152" s="157">
        <f>IF(P152="",0,(P152/'PPF Application'!$T$7))</f>
        <v>0</v>
      </c>
      <c r="S152" s="52">
        <f>IF(N152="", 0, (O152/'PPF Application'!$T$7)*P152)</f>
        <v>0</v>
      </c>
      <c r="T152" s="135"/>
      <c r="V152" s="159">
        <f t="shared" si="27"/>
        <v>0</v>
      </c>
      <c r="W152" s="159">
        <f t="shared" si="19"/>
        <v>0</v>
      </c>
      <c r="X152" s="159">
        <f t="shared" si="20"/>
        <v>0</v>
      </c>
      <c r="Y152" s="201">
        <f t="shared" si="21"/>
        <v>0</v>
      </c>
      <c r="Z152" s="201">
        <f t="shared" si="22"/>
        <v>0</v>
      </c>
      <c r="AA152" s="159">
        <f t="shared" si="23"/>
        <v>0</v>
      </c>
      <c r="AB152" s="11">
        <f t="shared" si="24"/>
        <v>0</v>
      </c>
      <c r="AD152" s="23">
        <f t="shared" si="25"/>
        <v>0</v>
      </c>
      <c r="AE152" s="23">
        <f t="shared" si="26"/>
        <v>0</v>
      </c>
    </row>
    <row r="153" spans="1:31" x14ac:dyDescent="0.2">
      <c r="A153" s="365"/>
      <c r="B153" s="365"/>
      <c r="C153" s="165"/>
      <c r="D153" s="165"/>
      <c r="E153" s="202"/>
      <c r="F153" s="165"/>
      <c r="G153" s="195"/>
      <c r="H153" s="165"/>
      <c r="I153" s="165"/>
      <c r="J153" s="165"/>
      <c r="K153" s="165"/>
      <c r="L153" s="77"/>
      <c r="M153" s="77"/>
      <c r="N153" s="82"/>
      <c r="O153" s="196">
        <f>VLOOKUP(N153,'Supporting Documentation'!$A$4:$J$568,10,FALSE)</f>
        <v>0</v>
      </c>
      <c r="P153" s="51"/>
      <c r="Q153" s="50"/>
      <c r="R153" s="157">
        <f>IF(P153="",0,(P153/'PPF Application'!$T$7))</f>
        <v>0</v>
      </c>
      <c r="S153" s="52">
        <f>IF(N153="", 0, (O153/'PPF Application'!$T$7)*P153)</f>
        <v>0</v>
      </c>
      <c r="T153" s="135"/>
      <c r="V153" s="159">
        <f t="shared" si="27"/>
        <v>0</v>
      </c>
      <c r="W153" s="159">
        <f t="shared" si="19"/>
        <v>0</v>
      </c>
      <c r="X153" s="159">
        <f t="shared" si="20"/>
        <v>0</v>
      </c>
      <c r="Y153" s="201">
        <f t="shared" si="21"/>
        <v>0</v>
      </c>
      <c r="Z153" s="201">
        <f t="shared" si="22"/>
        <v>0</v>
      </c>
      <c r="AA153" s="159">
        <f t="shared" si="23"/>
        <v>0</v>
      </c>
      <c r="AB153" s="11">
        <f t="shared" si="24"/>
        <v>0</v>
      </c>
      <c r="AD153" s="23">
        <f t="shared" si="25"/>
        <v>0</v>
      </c>
      <c r="AE153" s="23">
        <f t="shared" si="26"/>
        <v>0</v>
      </c>
    </row>
    <row r="154" spans="1:31" x14ac:dyDescent="0.2">
      <c r="A154" s="365"/>
      <c r="B154" s="365"/>
      <c r="C154" s="165"/>
      <c r="D154" s="165"/>
      <c r="E154" s="202"/>
      <c r="F154" s="165"/>
      <c r="G154" s="195"/>
      <c r="H154" s="165"/>
      <c r="I154" s="165"/>
      <c r="J154" s="165"/>
      <c r="K154" s="165"/>
      <c r="L154" s="77"/>
      <c r="M154" s="77"/>
      <c r="N154" s="82"/>
      <c r="O154" s="196">
        <f>VLOOKUP(N154,'Supporting Documentation'!$A$4:$J$568,10,FALSE)</f>
        <v>0</v>
      </c>
      <c r="P154" s="51"/>
      <c r="Q154" s="50"/>
      <c r="R154" s="157">
        <f>IF(P154="",0,(P154/'PPF Application'!$T$7))</f>
        <v>0</v>
      </c>
      <c r="S154" s="52">
        <f>IF(N154="", 0, (O154/'PPF Application'!$T$7)*P154)</f>
        <v>0</v>
      </c>
      <c r="T154" s="135"/>
      <c r="V154" s="159">
        <f t="shared" si="27"/>
        <v>0</v>
      </c>
      <c r="W154" s="159">
        <f t="shared" si="19"/>
        <v>0</v>
      </c>
      <c r="X154" s="159">
        <f t="shared" si="20"/>
        <v>0</v>
      </c>
      <c r="Y154" s="201">
        <f t="shared" si="21"/>
        <v>0</v>
      </c>
      <c r="Z154" s="201">
        <f t="shared" si="22"/>
        <v>0</v>
      </c>
      <c r="AA154" s="159">
        <f t="shared" si="23"/>
        <v>0</v>
      </c>
      <c r="AB154" s="11">
        <f t="shared" si="24"/>
        <v>0</v>
      </c>
      <c r="AD154" s="23">
        <f t="shared" si="25"/>
        <v>0</v>
      </c>
      <c r="AE154" s="23">
        <f t="shared" si="26"/>
        <v>0</v>
      </c>
    </row>
    <row r="155" spans="1:31" x14ac:dyDescent="0.2">
      <c r="A155" s="365"/>
      <c r="B155" s="365"/>
      <c r="C155" s="165"/>
      <c r="D155" s="165"/>
      <c r="E155" s="202"/>
      <c r="F155" s="165"/>
      <c r="G155" s="195"/>
      <c r="H155" s="165"/>
      <c r="I155" s="165"/>
      <c r="J155" s="165"/>
      <c r="K155" s="165"/>
      <c r="L155" s="77"/>
      <c r="M155" s="77"/>
      <c r="N155" s="82"/>
      <c r="O155" s="196">
        <f>VLOOKUP(N155,'Supporting Documentation'!$A$4:$J$568,10,FALSE)</f>
        <v>0</v>
      </c>
      <c r="P155" s="51"/>
      <c r="Q155" s="50"/>
      <c r="R155" s="157">
        <f>IF(P155="",0,(P155/'PPF Application'!$T$7))</f>
        <v>0</v>
      </c>
      <c r="S155" s="52">
        <f>IF(N155="", 0, (O155/'PPF Application'!$T$7)*P155)</f>
        <v>0</v>
      </c>
      <c r="T155" s="135"/>
      <c r="V155" s="159">
        <f t="shared" si="27"/>
        <v>0</v>
      </c>
      <c r="W155" s="159">
        <f t="shared" si="19"/>
        <v>0</v>
      </c>
      <c r="X155" s="159">
        <f t="shared" si="20"/>
        <v>0</v>
      </c>
      <c r="Y155" s="201">
        <f t="shared" si="21"/>
        <v>0</v>
      </c>
      <c r="Z155" s="201">
        <f t="shared" si="22"/>
        <v>0</v>
      </c>
      <c r="AA155" s="159">
        <f t="shared" si="23"/>
        <v>0</v>
      </c>
      <c r="AB155" s="11">
        <f t="shared" si="24"/>
        <v>0</v>
      </c>
      <c r="AD155" s="23">
        <f t="shared" si="25"/>
        <v>0</v>
      </c>
      <c r="AE155" s="23">
        <f t="shared" si="26"/>
        <v>0</v>
      </c>
    </row>
    <row r="156" spans="1:31" x14ac:dyDescent="0.2">
      <c r="A156" s="365"/>
      <c r="B156" s="365"/>
      <c r="C156" s="165"/>
      <c r="D156" s="165"/>
      <c r="E156" s="202"/>
      <c r="F156" s="165"/>
      <c r="G156" s="195"/>
      <c r="H156" s="165"/>
      <c r="I156" s="165"/>
      <c r="J156" s="165"/>
      <c r="K156" s="165"/>
      <c r="L156" s="77"/>
      <c r="M156" s="77"/>
      <c r="N156" s="82"/>
      <c r="O156" s="196">
        <f>VLOOKUP(N156,'Supporting Documentation'!$A$4:$J$568,10,FALSE)</f>
        <v>0</v>
      </c>
      <c r="P156" s="51"/>
      <c r="Q156" s="50"/>
      <c r="R156" s="157">
        <f>IF(P156="",0,(P156/'PPF Application'!$T$7))</f>
        <v>0</v>
      </c>
      <c r="S156" s="52">
        <f>IF(N156="", 0, (O156/'PPF Application'!$T$7)*P156)</f>
        <v>0</v>
      </c>
      <c r="T156" s="135"/>
      <c r="V156" s="159">
        <f t="shared" si="27"/>
        <v>0</v>
      </c>
      <c r="W156" s="159">
        <f t="shared" si="19"/>
        <v>0</v>
      </c>
      <c r="X156" s="159">
        <f t="shared" si="20"/>
        <v>0</v>
      </c>
      <c r="Y156" s="201">
        <f t="shared" si="21"/>
        <v>0</v>
      </c>
      <c r="Z156" s="201">
        <f t="shared" si="22"/>
        <v>0</v>
      </c>
      <c r="AA156" s="159">
        <f t="shared" si="23"/>
        <v>0</v>
      </c>
      <c r="AB156" s="11">
        <f t="shared" si="24"/>
        <v>0</v>
      </c>
      <c r="AD156" s="23">
        <f t="shared" si="25"/>
        <v>0</v>
      </c>
      <c r="AE156" s="23">
        <f t="shared" si="26"/>
        <v>0</v>
      </c>
    </row>
    <row r="157" spans="1:31" x14ac:dyDescent="0.2">
      <c r="A157" s="365"/>
      <c r="B157" s="365"/>
      <c r="C157" s="165"/>
      <c r="D157" s="165"/>
      <c r="E157" s="202"/>
      <c r="F157" s="165"/>
      <c r="G157" s="195"/>
      <c r="H157" s="165"/>
      <c r="I157" s="165"/>
      <c r="J157" s="165"/>
      <c r="K157" s="165"/>
      <c r="L157" s="77"/>
      <c r="M157" s="77"/>
      <c r="N157" s="82"/>
      <c r="O157" s="196">
        <f>VLOOKUP(N157,'Supporting Documentation'!$A$4:$J$568,10,FALSE)</f>
        <v>0</v>
      </c>
      <c r="P157" s="51"/>
      <c r="Q157" s="50"/>
      <c r="R157" s="157">
        <f>IF(P157="",0,(P157/'PPF Application'!$T$7))</f>
        <v>0</v>
      </c>
      <c r="S157" s="52">
        <f>IF(N157="", 0, (O157/'PPF Application'!$T$7)*P157)</f>
        <v>0</v>
      </c>
      <c r="T157" s="135"/>
      <c r="V157" s="159">
        <f t="shared" si="27"/>
        <v>0</v>
      </c>
      <c r="W157" s="159">
        <f t="shared" si="19"/>
        <v>0</v>
      </c>
      <c r="X157" s="159">
        <f t="shared" si="20"/>
        <v>0</v>
      </c>
      <c r="Y157" s="201">
        <f t="shared" si="21"/>
        <v>0</v>
      </c>
      <c r="Z157" s="201">
        <f t="shared" si="22"/>
        <v>0</v>
      </c>
      <c r="AA157" s="159">
        <f t="shared" si="23"/>
        <v>0</v>
      </c>
      <c r="AB157" s="11">
        <f t="shared" si="24"/>
        <v>0</v>
      </c>
      <c r="AD157" s="23">
        <f t="shared" si="25"/>
        <v>0</v>
      </c>
      <c r="AE157" s="23">
        <f t="shared" si="26"/>
        <v>0</v>
      </c>
    </row>
    <row r="158" spans="1:31" x14ac:dyDescent="0.2">
      <c r="A158" s="365"/>
      <c r="B158" s="365"/>
      <c r="C158" s="165"/>
      <c r="D158" s="165"/>
      <c r="E158" s="202"/>
      <c r="F158" s="165"/>
      <c r="G158" s="195"/>
      <c r="H158" s="165"/>
      <c r="I158" s="165"/>
      <c r="J158" s="165"/>
      <c r="K158" s="165"/>
      <c r="L158" s="77"/>
      <c r="M158" s="77"/>
      <c r="N158" s="82"/>
      <c r="O158" s="196">
        <f>VLOOKUP(N158,'Supporting Documentation'!$A$4:$J$568,10,FALSE)</f>
        <v>0</v>
      </c>
      <c r="P158" s="51"/>
      <c r="Q158" s="50"/>
      <c r="R158" s="157">
        <f>IF(P158="",0,(P158/'PPF Application'!$T$7))</f>
        <v>0</v>
      </c>
      <c r="S158" s="52">
        <f>IF(N158="", 0, (O158/'PPF Application'!$T$7)*P158)</f>
        <v>0</v>
      </c>
      <c r="T158" s="135"/>
      <c r="V158" s="159">
        <f t="shared" si="27"/>
        <v>0</v>
      </c>
      <c r="W158" s="159">
        <f t="shared" si="19"/>
        <v>0</v>
      </c>
      <c r="X158" s="159">
        <f t="shared" si="20"/>
        <v>0</v>
      </c>
      <c r="Y158" s="201">
        <f t="shared" si="21"/>
        <v>0</v>
      </c>
      <c r="Z158" s="201">
        <f t="shared" si="22"/>
        <v>0</v>
      </c>
      <c r="AA158" s="159">
        <f t="shared" si="23"/>
        <v>0</v>
      </c>
      <c r="AB158" s="11">
        <f t="shared" si="24"/>
        <v>0</v>
      </c>
      <c r="AD158" s="23">
        <f t="shared" si="25"/>
        <v>0</v>
      </c>
      <c r="AE158" s="23">
        <f t="shared" si="26"/>
        <v>0</v>
      </c>
    </row>
    <row r="159" spans="1:31" x14ac:dyDescent="0.2">
      <c r="A159" s="365"/>
      <c r="B159" s="365"/>
      <c r="C159" s="165"/>
      <c r="D159" s="165"/>
      <c r="E159" s="202"/>
      <c r="F159" s="165"/>
      <c r="G159" s="195"/>
      <c r="H159" s="165"/>
      <c r="I159" s="165"/>
      <c r="J159" s="165"/>
      <c r="K159" s="165"/>
      <c r="L159" s="77"/>
      <c r="M159" s="77"/>
      <c r="N159" s="82"/>
      <c r="O159" s="196">
        <f>VLOOKUP(N159,'Supporting Documentation'!$A$4:$J$568,10,FALSE)</f>
        <v>0</v>
      </c>
      <c r="P159" s="51"/>
      <c r="Q159" s="50"/>
      <c r="R159" s="157">
        <f>IF(P159="",0,(P159/'PPF Application'!$T$7))</f>
        <v>0</v>
      </c>
      <c r="S159" s="52">
        <f>IF(N159="", 0, (O159/'PPF Application'!$T$7)*P159)</f>
        <v>0</v>
      </c>
      <c r="T159" s="135"/>
      <c r="V159" s="159">
        <f t="shared" si="27"/>
        <v>0</v>
      </c>
      <c r="W159" s="159">
        <f t="shared" si="19"/>
        <v>0</v>
      </c>
      <c r="X159" s="159">
        <f t="shared" si="20"/>
        <v>0</v>
      </c>
      <c r="Y159" s="201">
        <f t="shared" si="21"/>
        <v>0</v>
      </c>
      <c r="Z159" s="201">
        <f t="shared" si="22"/>
        <v>0</v>
      </c>
      <c r="AA159" s="159">
        <f t="shared" si="23"/>
        <v>0</v>
      </c>
      <c r="AB159" s="11">
        <f t="shared" si="24"/>
        <v>0</v>
      </c>
      <c r="AD159" s="23">
        <f t="shared" si="25"/>
        <v>0</v>
      </c>
      <c r="AE159" s="23">
        <f t="shared" si="26"/>
        <v>0</v>
      </c>
    </row>
    <row r="160" spans="1:31" x14ac:dyDescent="0.2">
      <c r="A160" s="365"/>
      <c r="B160" s="365"/>
      <c r="C160" s="165"/>
      <c r="D160" s="165"/>
      <c r="E160" s="202"/>
      <c r="F160" s="165"/>
      <c r="G160" s="195"/>
      <c r="H160" s="165"/>
      <c r="I160" s="165"/>
      <c r="J160" s="165"/>
      <c r="K160" s="165"/>
      <c r="L160" s="77"/>
      <c r="M160" s="77"/>
      <c r="N160" s="82"/>
      <c r="O160" s="196">
        <f>VLOOKUP(N160,'Supporting Documentation'!$A$4:$J$568,10,FALSE)</f>
        <v>0</v>
      </c>
      <c r="P160" s="51"/>
      <c r="Q160" s="50"/>
      <c r="R160" s="157">
        <f>IF(P160="",0,(P160/'PPF Application'!$T$7))</f>
        <v>0</v>
      </c>
      <c r="S160" s="52">
        <f>IF(N160="", 0, (O160/'PPF Application'!$T$7)*P160)</f>
        <v>0</v>
      </c>
      <c r="T160" s="135"/>
      <c r="V160" s="159">
        <f t="shared" si="27"/>
        <v>0</v>
      </c>
      <c r="W160" s="159">
        <f t="shared" si="19"/>
        <v>0</v>
      </c>
      <c r="X160" s="159">
        <f t="shared" si="20"/>
        <v>0</v>
      </c>
      <c r="Y160" s="201">
        <f t="shared" si="21"/>
        <v>0</v>
      </c>
      <c r="Z160" s="201">
        <f t="shared" si="22"/>
        <v>0</v>
      </c>
      <c r="AA160" s="159">
        <f t="shared" si="23"/>
        <v>0</v>
      </c>
      <c r="AB160" s="11">
        <f t="shared" si="24"/>
        <v>0</v>
      </c>
      <c r="AD160" s="23">
        <f t="shared" si="25"/>
        <v>0</v>
      </c>
      <c r="AE160" s="23">
        <f t="shared" si="26"/>
        <v>0</v>
      </c>
    </row>
    <row r="161" spans="1:31" x14ac:dyDescent="0.2">
      <c r="A161" s="365"/>
      <c r="B161" s="365"/>
      <c r="C161" s="165"/>
      <c r="D161" s="165"/>
      <c r="E161" s="202"/>
      <c r="F161" s="165"/>
      <c r="G161" s="195"/>
      <c r="H161" s="165"/>
      <c r="I161" s="165"/>
      <c r="J161" s="165"/>
      <c r="K161" s="165"/>
      <c r="L161" s="77"/>
      <c r="M161" s="77"/>
      <c r="N161" s="82"/>
      <c r="O161" s="196">
        <f>VLOOKUP(N161,'Supporting Documentation'!$A$4:$J$568,10,FALSE)</f>
        <v>0</v>
      </c>
      <c r="P161" s="51"/>
      <c r="Q161" s="50"/>
      <c r="R161" s="157">
        <f>IF(P161="",0,(P161/'PPF Application'!$T$7))</f>
        <v>0</v>
      </c>
      <c r="S161" s="52">
        <f>IF(N161="", 0, (O161/'PPF Application'!$T$7)*P161)</f>
        <v>0</v>
      </c>
      <c r="T161" s="135"/>
      <c r="V161" s="159">
        <f t="shared" si="27"/>
        <v>0</v>
      </c>
      <c r="W161" s="159">
        <f t="shared" si="19"/>
        <v>0</v>
      </c>
      <c r="X161" s="159">
        <f t="shared" si="20"/>
        <v>0</v>
      </c>
      <c r="Y161" s="201">
        <f t="shared" si="21"/>
        <v>0</v>
      </c>
      <c r="Z161" s="201">
        <f t="shared" si="22"/>
        <v>0</v>
      </c>
      <c r="AA161" s="159">
        <f t="shared" si="23"/>
        <v>0</v>
      </c>
      <c r="AB161" s="11">
        <f t="shared" si="24"/>
        <v>0</v>
      </c>
      <c r="AD161" s="23">
        <f t="shared" si="25"/>
        <v>0</v>
      </c>
      <c r="AE161" s="23">
        <f t="shared" si="26"/>
        <v>0</v>
      </c>
    </row>
    <row r="162" spans="1:31" x14ac:dyDescent="0.2">
      <c r="A162" s="365"/>
      <c r="B162" s="365"/>
      <c r="C162" s="165"/>
      <c r="D162" s="165"/>
      <c r="E162" s="202"/>
      <c r="F162" s="165"/>
      <c r="G162" s="195"/>
      <c r="H162" s="165"/>
      <c r="I162" s="165"/>
      <c r="J162" s="165"/>
      <c r="K162" s="165"/>
      <c r="L162" s="77"/>
      <c r="M162" s="77"/>
      <c r="N162" s="82"/>
      <c r="O162" s="196">
        <f>VLOOKUP(N162,'Supporting Documentation'!$A$4:$J$568,10,FALSE)</f>
        <v>0</v>
      </c>
      <c r="P162" s="51"/>
      <c r="Q162" s="50"/>
      <c r="R162" s="157">
        <f>IF(P162="",0,(P162/'PPF Application'!$T$7))</f>
        <v>0</v>
      </c>
      <c r="S162" s="52">
        <f>IF(N162="", 0, (O162/'PPF Application'!$T$7)*P162)</f>
        <v>0</v>
      </c>
      <c r="T162" s="135"/>
      <c r="V162" s="159">
        <f t="shared" si="27"/>
        <v>0</v>
      </c>
      <c r="W162" s="159">
        <f t="shared" si="19"/>
        <v>0</v>
      </c>
      <c r="X162" s="159">
        <f t="shared" si="20"/>
        <v>0</v>
      </c>
      <c r="Y162" s="201">
        <f t="shared" si="21"/>
        <v>0</v>
      </c>
      <c r="Z162" s="201">
        <f t="shared" si="22"/>
        <v>0</v>
      </c>
      <c r="AA162" s="159">
        <f t="shared" si="23"/>
        <v>0</v>
      </c>
      <c r="AB162" s="11">
        <f t="shared" si="24"/>
        <v>0</v>
      </c>
      <c r="AD162" s="23">
        <f t="shared" si="25"/>
        <v>0</v>
      </c>
      <c r="AE162" s="23">
        <f t="shared" si="26"/>
        <v>0</v>
      </c>
    </row>
    <row r="163" spans="1:31" x14ac:dyDescent="0.2">
      <c r="A163" s="365"/>
      <c r="B163" s="365"/>
      <c r="C163" s="165"/>
      <c r="D163" s="165"/>
      <c r="E163" s="202"/>
      <c r="F163" s="165"/>
      <c r="G163" s="195"/>
      <c r="H163" s="165"/>
      <c r="I163" s="165"/>
      <c r="J163" s="165"/>
      <c r="K163" s="165"/>
      <c r="L163" s="77"/>
      <c r="M163" s="77"/>
      <c r="N163" s="82"/>
      <c r="O163" s="196">
        <f>VLOOKUP(N163,'Supporting Documentation'!$A$4:$J$568,10,FALSE)</f>
        <v>0</v>
      </c>
      <c r="P163" s="51"/>
      <c r="Q163" s="50"/>
      <c r="R163" s="157">
        <f>IF(P163="",0,(P163/'PPF Application'!$T$7))</f>
        <v>0</v>
      </c>
      <c r="S163" s="52">
        <f>IF(N163="", 0, (O163/'PPF Application'!$T$7)*P163)</f>
        <v>0</v>
      </c>
      <c r="T163" s="135"/>
      <c r="V163" s="159">
        <f t="shared" si="27"/>
        <v>0</v>
      </c>
      <c r="W163" s="159">
        <f t="shared" si="19"/>
        <v>0</v>
      </c>
      <c r="X163" s="159">
        <f t="shared" si="20"/>
        <v>0</v>
      </c>
      <c r="Y163" s="201">
        <f t="shared" si="21"/>
        <v>0</v>
      </c>
      <c r="Z163" s="201">
        <f t="shared" si="22"/>
        <v>0</v>
      </c>
      <c r="AA163" s="159">
        <f t="shared" si="23"/>
        <v>0</v>
      </c>
      <c r="AB163" s="11">
        <f t="shared" si="24"/>
        <v>0</v>
      </c>
      <c r="AD163" s="23">
        <f t="shared" si="25"/>
        <v>0</v>
      </c>
      <c r="AE163" s="23">
        <f t="shared" si="26"/>
        <v>0</v>
      </c>
    </row>
    <row r="164" spans="1:31" x14ac:dyDescent="0.2">
      <c r="A164" s="365"/>
      <c r="B164" s="365"/>
      <c r="C164" s="165"/>
      <c r="D164" s="165"/>
      <c r="E164" s="202"/>
      <c r="F164" s="165"/>
      <c r="G164" s="195"/>
      <c r="H164" s="165"/>
      <c r="I164" s="165"/>
      <c r="J164" s="165"/>
      <c r="K164" s="165"/>
      <c r="L164" s="77"/>
      <c r="M164" s="77"/>
      <c r="N164" s="82"/>
      <c r="O164" s="196">
        <f>VLOOKUP(N164,'Supporting Documentation'!$A$4:$J$568,10,FALSE)</f>
        <v>0</v>
      </c>
      <c r="P164" s="51"/>
      <c r="Q164" s="50"/>
      <c r="R164" s="157">
        <f>IF(P164="",0,(P164/'PPF Application'!$T$7))</f>
        <v>0</v>
      </c>
      <c r="S164" s="52">
        <f>IF(N164="", 0, (O164/'PPF Application'!$T$7)*P164)</f>
        <v>0</v>
      </c>
      <c r="T164" s="135"/>
      <c r="V164" s="159">
        <f t="shared" si="27"/>
        <v>0</v>
      </c>
      <c r="W164" s="159">
        <f t="shared" si="19"/>
        <v>0</v>
      </c>
      <c r="X164" s="159">
        <f t="shared" si="20"/>
        <v>0</v>
      </c>
      <c r="Y164" s="201">
        <f t="shared" si="21"/>
        <v>0</v>
      </c>
      <c r="Z164" s="201">
        <f t="shared" si="22"/>
        <v>0</v>
      </c>
      <c r="AA164" s="159">
        <f t="shared" si="23"/>
        <v>0</v>
      </c>
      <c r="AB164" s="11">
        <f t="shared" si="24"/>
        <v>0</v>
      </c>
      <c r="AD164" s="23">
        <f t="shared" si="25"/>
        <v>0</v>
      </c>
      <c r="AE164" s="23">
        <f t="shared" si="26"/>
        <v>0</v>
      </c>
    </row>
    <row r="165" spans="1:31" x14ac:dyDescent="0.2">
      <c r="A165" s="365"/>
      <c r="B165" s="365"/>
      <c r="C165" s="165"/>
      <c r="D165" s="165"/>
      <c r="E165" s="202"/>
      <c r="F165" s="165"/>
      <c r="G165" s="195"/>
      <c r="H165" s="165"/>
      <c r="I165" s="165"/>
      <c r="J165" s="165"/>
      <c r="K165" s="165"/>
      <c r="L165" s="77"/>
      <c r="M165" s="77"/>
      <c r="N165" s="82"/>
      <c r="O165" s="196">
        <f>VLOOKUP(N165,'Supporting Documentation'!$A$4:$J$568,10,FALSE)</f>
        <v>0</v>
      </c>
      <c r="P165" s="51"/>
      <c r="Q165" s="50"/>
      <c r="R165" s="157">
        <f>IF(P165="",0,(P165/'PPF Application'!$T$7))</f>
        <v>0</v>
      </c>
      <c r="S165" s="52">
        <f>IF(N165="", 0, (O165/'PPF Application'!$T$7)*P165)</f>
        <v>0</v>
      </c>
      <c r="T165" s="135"/>
      <c r="V165" s="159">
        <f t="shared" si="27"/>
        <v>0</v>
      </c>
      <c r="W165" s="159">
        <f t="shared" si="19"/>
        <v>0</v>
      </c>
      <c r="X165" s="159">
        <f t="shared" si="20"/>
        <v>0</v>
      </c>
      <c r="Y165" s="201">
        <f t="shared" si="21"/>
        <v>0</v>
      </c>
      <c r="Z165" s="201">
        <f t="shared" si="22"/>
        <v>0</v>
      </c>
      <c r="AA165" s="159">
        <f t="shared" si="23"/>
        <v>0</v>
      </c>
      <c r="AB165" s="11">
        <f t="shared" si="24"/>
        <v>0</v>
      </c>
      <c r="AD165" s="23">
        <f t="shared" si="25"/>
        <v>0</v>
      </c>
      <c r="AE165" s="23">
        <f t="shared" si="26"/>
        <v>0</v>
      </c>
    </row>
    <row r="166" spans="1:31" x14ac:dyDescent="0.2">
      <c r="A166" s="365"/>
      <c r="B166" s="365"/>
      <c r="C166" s="165"/>
      <c r="D166" s="165"/>
      <c r="E166" s="202"/>
      <c r="F166" s="165"/>
      <c r="G166" s="195"/>
      <c r="H166" s="165"/>
      <c r="I166" s="165"/>
      <c r="J166" s="165"/>
      <c r="K166" s="165"/>
      <c r="L166" s="77"/>
      <c r="M166" s="77"/>
      <c r="N166" s="82"/>
      <c r="O166" s="196">
        <f>VLOOKUP(N166,'Supporting Documentation'!$A$4:$J$568,10,FALSE)</f>
        <v>0</v>
      </c>
      <c r="P166" s="51"/>
      <c r="Q166" s="50"/>
      <c r="R166" s="157">
        <f>IF(P166="",0,(P166/'PPF Application'!$T$7))</f>
        <v>0</v>
      </c>
      <c r="S166" s="52">
        <f>IF(N166="", 0, (O166/'PPF Application'!$T$7)*P166)</f>
        <v>0</v>
      </c>
      <c r="T166" s="135"/>
      <c r="V166" s="159">
        <f t="shared" si="27"/>
        <v>0</v>
      </c>
      <c r="W166" s="159">
        <f t="shared" si="19"/>
        <v>0</v>
      </c>
      <c r="X166" s="159">
        <f t="shared" si="20"/>
        <v>0</v>
      </c>
      <c r="Y166" s="201">
        <f t="shared" si="21"/>
        <v>0</v>
      </c>
      <c r="Z166" s="201">
        <f t="shared" si="22"/>
        <v>0</v>
      </c>
      <c r="AA166" s="159">
        <f t="shared" si="23"/>
        <v>0</v>
      </c>
      <c r="AB166" s="11">
        <f t="shared" si="24"/>
        <v>0</v>
      </c>
      <c r="AD166" s="23">
        <f t="shared" si="25"/>
        <v>0</v>
      </c>
      <c r="AE166" s="23">
        <f t="shared" si="26"/>
        <v>0</v>
      </c>
    </row>
    <row r="167" spans="1:31" x14ac:dyDescent="0.2">
      <c r="A167" s="365"/>
      <c r="B167" s="365"/>
      <c r="C167" s="165"/>
      <c r="D167" s="165"/>
      <c r="E167" s="202"/>
      <c r="F167" s="165"/>
      <c r="G167" s="195"/>
      <c r="H167" s="165"/>
      <c r="I167" s="165"/>
      <c r="J167" s="165"/>
      <c r="K167" s="165"/>
      <c r="L167" s="77"/>
      <c r="M167" s="77"/>
      <c r="N167" s="82"/>
      <c r="O167" s="196">
        <f>VLOOKUP(N167,'Supporting Documentation'!$A$4:$J$568,10,FALSE)</f>
        <v>0</v>
      </c>
      <c r="P167" s="51"/>
      <c r="Q167" s="50"/>
      <c r="R167" s="157">
        <f>IF(P167="",0,(P167/'PPF Application'!$T$7))</f>
        <v>0</v>
      </c>
      <c r="S167" s="52">
        <f>IF(N167="", 0, (O167/'PPF Application'!$T$7)*P167)</f>
        <v>0</v>
      </c>
      <c r="T167" s="135"/>
      <c r="V167" s="159">
        <f t="shared" si="27"/>
        <v>0</v>
      </c>
      <c r="W167" s="159">
        <f t="shared" si="19"/>
        <v>0</v>
      </c>
      <c r="X167" s="159">
        <f t="shared" si="20"/>
        <v>0</v>
      </c>
      <c r="Y167" s="201">
        <f t="shared" si="21"/>
        <v>0</v>
      </c>
      <c r="Z167" s="201">
        <f t="shared" si="22"/>
        <v>0</v>
      </c>
      <c r="AA167" s="159">
        <f t="shared" si="23"/>
        <v>0</v>
      </c>
      <c r="AB167" s="11">
        <f t="shared" si="24"/>
        <v>0</v>
      </c>
      <c r="AD167" s="23">
        <f t="shared" si="25"/>
        <v>0</v>
      </c>
      <c r="AE167" s="23">
        <f t="shared" si="26"/>
        <v>0</v>
      </c>
    </row>
    <row r="168" spans="1:31" x14ac:dyDescent="0.2">
      <c r="A168" s="365"/>
      <c r="B168" s="365"/>
      <c r="C168" s="165"/>
      <c r="D168" s="165"/>
      <c r="E168" s="202"/>
      <c r="F168" s="165"/>
      <c r="G168" s="195"/>
      <c r="H168" s="165"/>
      <c r="I168" s="165"/>
      <c r="J168" s="165"/>
      <c r="K168" s="165"/>
      <c r="L168" s="77"/>
      <c r="M168" s="77"/>
      <c r="N168" s="82"/>
      <c r="O168" s="196">
        <f>VLOOKUP(N168,'Supporting Documentation'!$A$4:$J$568,10,FALSE)</f>
        <v>0</v>
      </c>
      <c r="P168" s="51"/>
      <c r="Q168" s="50"/>
      <c r="R168" s="157">
        <f>IF(P168="",0,(P168/'PPF Application'!$T$7))</f>
        <v>0</v>
      </c>
      <c r="S168" s="52">
        <f>IF(N168="", 0, (O168/'PPF Application'!$T$7)*P168)</f>
        <v>0</v>
      </c>
      <c r="T168" s="135"/>
      <c r="V168" s="159">
        <f t="shared" si="27"/>
        <v>0</v>
      </c>
      <c r="W168" s="159">
        <f t="shared" si="19"/>
        <v>0</v>
      </c>
      <c r="X168" s="159">
        <f t="shared" si="20"/>
        <v>0</v>
      </c>
      <c r="Y168" s="201">
        <f t="shared" si="21"/>
        <v>0</v>
      </c>
      <c r="Z168" s="201">
        <f t="shared" si="22"/>
        <v>0</v>
      </c>
      <c r="AA168" s="159">
        <f t="shared" si="23"/>
        <v>0</v>
      </c>
      <c r="AB168" s="11">
        <f t="shared" si="24"/>
        <v>0</v>
      </c>
      <c r="AD168" s="23">
        <f t="shared" si="25"/>
        <v>0</v>
      </c>
      <c r="AE168" s="23">
        <f t="shared" si="26"/>
        <v>0</v>
      </c>
    </row>
    <row r="169" spans="1:31" x14ac:dyDescent="0.2">
      <c r="A169" s="365"/>
      <c r="B169" s="365"/>
      <c r="C169" s="165"/>
      <c r="D169" s="165"/>
      <c r="E169" s="202"/>
      <c r="F169" s="165"/>
      <c r="G169" s="195"/>
      <c r="H169" s="165"/>
      <c r="I169" s="165"/>
      <c r="J169" s="165"/>
      <c r="K169" s="165"/>
      <c r="L169" s="77"/>
      <c r="M169" s="77"/>
      <c r="N169" s="82"/>
      <c r="O169" s="196">
        <f>VLOOKUP(N169,'Supporting Documentation'!$A$4:$J$568,10,FALSE)</f>
        <v>0</v>
      </c>
      <c r="P169" s="51"/>
      <c r="Q169" s="50"/>
      <c r="R169" s="157">
        <f>IF(P169="",0,(P169/'PPF Application'!$T$7))</f>
        <v>0</v>
      </c>
      <c r="S169" s="52">
        <f>IF(N169="", 0, (O169/'PPF Application'!$T$7)*P169)</f>
        <v>0</v>
      </c>
      <c r="T169" s="135"/>
      <c r="V169" s="159">
        <f t="shared" si="27"/>
        <v>0</v>
      </c>
      <c r="W169" s="159">
        <f t="shared" si="19"/>
        <v>0</v>
      </c>
      <c r="X169" s="159">
        <f t="shared" si="20"/>
        <v>0</v>
      </c>
      <c r="Y169" s="201">
        <f t="shared" si="21"/>
        <v>0</v>
      </c>
      <c r="Z169" s="201">
        <f t="shared" si="22"/>
        <v>0</v>
      </c>
      <c r="AA169" s="159">
        <f t="shared" si="23"/>
        <v>0</v>
      </c>
      <c r="AB169" s="11">
        <f t="shared" si="24"/>
        <v>0</v>
      </c>
      <c r="AD169" s="23">
        <f t="shared" si="25"/>
        <v>0</v>
      </c>
      <c r="AE169" s="23">
        <f t="shared" si="26"/>
        <v>0</v>
      </c>
    </row>
    <row r="170" spans="1:31" x14ac:dyDescent="0.2">
      <c r="A170" s="365"/>
      <c r="B170" s="365"/>
      <c r="C170" s="165"/>
      <c r="D170" s="165"/>
      <c r="E170" s="202"/>
      <c r="F170" s="165"/>
      <c r="G170" s="195"/>
      <c r="H170" s="165"/>
      <c r="I170" s="165"/>
      <c r="J170" s="165"/>
      <c r="K170" s="165"/>
      <c r="L170" s="77"/>
      <c r="M170" s="77"/>
      <c r="N170" s="82"/>
      <c r="O170" s="196">
        <f>VLOOKUP(N170,'Supporting Documentation'!$A$4:$J$568,10,FALSE)</f>
        <v>0</v>
      </c>
      <c r="P170" s="51"/>
      <c r="Q170" s="50"/>
      <c r="R170" s="157">
        <f>IF(P170="",0,(P170/'PPF Application'!$T$7))</f>
        <v>0</v>
      </c>
      <c r="S170" s="52">
        <f>IF(N170="", 0, (O170/'PPF Application'!$T$7)*P170)</f>
        <v>0</v>
      </c>
      <c r="T170" s="135"/>
      <c r="V170" s="159">
        <f t="shared" si="27"/>
        <v>0</v>
      </c>
      <c r="W170" s="159">
        <f t="shared" si="19"/>
        <v>0</v>
      </c>
      <c r="X170" s="159">
        <f t="shared" si="20"/>
        <v>0</v>
      </c>
      <c r="Y170" s="201">
        <f t="shared" si="21"/>
        <v>0</v>
      </c>
      <c r="Z170" s="201">
        <f t="shared" si="22"/>
        <v>0</v>
      </c>
      <c r="AA170" s="159">
        <f t="shared" si="23"/>
        <v>0</v>
      </c>
      <c r="AB170" s="11">
        <f t="shared" si="24"/>
        <v>0</v>
      </c>
      <c r="AD170" s="23">
        <f t="shared" si="25"/>
        <v>0</v>
      </c>
      <c r="AE170" s="23">
        <f t="shared" si="26"/>
        <v>0</v>
      </c>
    </row>
    <row r="171" spans="1:31" x14ac:dyDescent="0.2">
      <c r="A171" s="365"/>
      <c r="B171" s="365"/>
      <c r="C171" s="165"/>
      <c r="D171" s="165"/>
      <c r="E171" s="202"/>
      <c r="F171" s="165"/>
      <c r="G171" s="195"/>
      <c r="H171" s="165"/>
      <c r="I171" s="165"/>
      <c r="J171" s="165"/>
      <c r="K171" s="165"/>
      <c r="L171" s="77"/>
      <c r="M171" s="77"/>
      <c r="N171" s="82"/>
      <c r="O171" s="196">
        <f>VLOOKUP(N171,'Supporting Documentation'!$A$4:$J$568,10,FALSE)</f>
        <v>0</v>
      </c>
      <c r="P171" s="51"/>
      <c r="Q171" s="50"/>
      <c r="R171" s="157">
        <f>IF(P171="",0,(P171/'PPF Application'!$T$7))</f>
        <v>0</v>
      </c>
      <c r="S171" s="52">
        <f>IF(N171="", 0, (O171/'PPF Application'!$T$7)*P171)</f>
        <v>0</v>
      </c>
      <c r="T171" s="135"/>
      <c r="V171" s="159">
        <f t="shared" si="27"/>
        <v>0</v>
      </c>
      <c r="W171" s="159">
        <f t="shared" si="19"/>
        <v>0</v>
      </c>
      <c r="X171" s="159">
        <f t="shared" si="20"/>
        <v>0</v>
      </c>
      <c r="Y171" s="201">
        <f t="shared" si="21"/>
        <v>0</v>
      </c>
      <c r="Z171" s="201">
        <f t="shared" si="22"/>
        <v>0</v>
      </c>
      <c r="AA171" s="159">
        <f t="shared" si="23"/>
        <v>0</v>
      </c>
      <c r="AB171" s="11">
        <f t="shared" si="24"/>
        <v>0</v>
      </c>
      <c r="AD171" s="23">
        <f t="shared" si="25"/>
        <v>0</v>
      </c>
      <c r="AE171" s="23">
        <f t="shared" si="26"/>
        <v>0</v>
      </c>
    </row>
    <row r="172" spans="1:31" x14ac:dyDescent="0.2">
      <c r="A172" s="365"/>
      <c r="B172" s="365"/>
      <c r="C172" s="165"/>
      <c r="D172" s="165"/>
      <c r="E172" s="202"/>
      <c r="F172" s="165"/>
      <c r="G172" s="195"/>
      <c r="H172" s="165"/>
      <c r="I172" s="165"/>
      <c r="J172" s="165"/>
      <c r="K172" s="165"/>
      <c r="L172" s="77"/>
      <c r="M172" s="77"/>
      <c r="N172" s="82"/>
      <c r="O172" s="196">
        <f>VLOOKUP(N172,'Supporting Documentation'!$A$4:$J$568,10,FALSE)</f>
        <v>0</v>
      </c>
      <c r="P172" s="51"/>
      <c r="Q172" s="50"/>
      <c r="R172" s="157">
        <f>IF(P172="",0,(P172/'PPF Application'!$T$7))</f>
        <v>0</v>
      </c>
      <c r="S172" s="52">
        <f>IF(N172="", 0, (O172/'PPF Application'!$T$7)*P172)</f>
        <v>0</v>
      </c>
      <c r="T172" s="135"/>
      <c r="V172" s="159">
        <f t="shared" si="27"/>
        <v>0</v>
      </c>
      <c r="W172" s="159">
        <f t="shared" si="19"/>
        <v>0</v>
      </c>
      <c r="X172" s="159">
        <f t="shared" si="20"/>
        <v>0</v>
      </c>
      <c r="Y172" s="201">
        <f t="shared" si="21"/>
        <v>0</v>
      </c>
      <c r="Z172" s="201">
        <f t="shared" si="22"/>
        <v>0</v>
      </c>
      <c r="AA172" s="159">
        <f t="shared" si="23"/>
        <v>0</v>
      </c>
      <c r="AB172" s="11">
        <f t="shared" si="24"/>
        <v>0</v>
      </c>
      <c r="AD172" s="23">
        <f t="shared" si="25"/>
        <v>0</v>
      </c>
      <c r="AE172" s="23">
        <f t="shared" si="26"/>
        <v>0</v>
      </c>
    </row>
    <row r="173" spans="1:31" x14ac:dyDescent="0.2">
      <c r="A173" s="365"/>
      <c r="B173" s="365"/>
      <c r="C173" s="165"/>
      <c r="D173" s="165"/>
      <c r="E173" s="202"/>
      <c r="F173" s="165"/>
      <c r="G173" s="195"/>
      <c r="H173" s="165"/>
      <c r="I173" s="165"/>
      <c r="J173" s="165"/>
      <c r="K173" s="165"/>
      <c r="L173" s="77"/>
      <c r="M173" s="77"/>
      <c r="N173" s="82"/>
      <c r="O173" s="196">
        <f>VLOOKUP(N173,'Supporting Documentation'!$A$4:$J$568,10,FALSE)</f>
        <v>0</v>
      </c>
      <c r="P173" s="51"/>
      <c r="Q173" s="50"/>
      <c r="R173" s="157">
        <f>IF(P173="",0,(P173/'PPF Application'!$T$7))</f>
        <v>0</v>
      </c>
      <c r="S173" s="52">
        <f>IF(N173="", 0, (O173/'PPF Application'!$T$7)*P173)</f>
        <v>0</v>
      </c>
      <c r="T173" s="135"/>
      <c r="V173" s="159">
        <f t="shared" si="27"/>
        <v>0</v>
      </c>
      <c r="W173" s="159">
        <f t="shared" si="19"/>
        <v>0</v>
      </c>
      <c r="X173" s="159">
        <f t="shared" si="20"/>
        <v>0</v>
      </c>
      <c r="Y173" s="201">
        <f t="shared" si="21"/>
        <v>0</v>
      </c>
      <c r="Z173" s="201">
        <f t="shared" si="22"/>
        <v>0</v>
      </c>
      <c r="AA173" s="159">
        <f t="shared" si="23"/>
        <v>0</v>
      </c>
      <c r="AB173" s="11">
        <f t="shared" si="24"/>
        <v>0</v>
      </c>
      <c r="AD173" s="23">
        <f t="shared" si="25"/>
        <v>0</v>
      </c>
      <c r="AE173" s="23">
        <f t="shared" si="26"/>
        <v>0</v>
      </c>
    </row>
    <row r="174" spans="1:31" x14ac:dyDescent="0.2">
      <c r="A174" s="365"/>
      <c r="B174" s="365"/>
      <c r="C174" s="165"/>
      <c r="D174" s="165"/>
      <c r="E174" s="202"/>
      <c r="F174" s="165"/>
      <c r="G174" s="195"/>
      <c r="H174" s="165"/>
      <c r="I174" s="165"/>
      <c r="J174" s="165"/>
      <c r="K174" s="165"/>
      <c r="L174" s="77"/>
      <c r="M174" s="77"/>
      <c r="N174" s="82"/>
      <c r="O174" s="196">
        <f>VLOOKUP(N174,'Supporting Documentation'!$A$4:$J$568,10,FALSE)</f>
        <v>0</v>
      </c>
      <c r="P174" s="51"/>
      <c r="Q174" s="50"/>
      <c r="R174" s="157">
        <f>IF(P174="",0,(P174/'PPF Application'!$T$7))</f>
        <v>0</v>
      </c>
      <c r="S174" s="52">
        <f>IF(N174="", 0, (O174/'PPF Application'!$T$7)*P174)</f>
        <v>0</v>
      </c>
      <c r="T174" s="135"/>
      <c r="V174" s="159">
        <f t="shared" si="27"/>
        <v>0</v>
      </c>
      <c r="W174" s="159">
        <f t="shared" si="19"/>
        <v>0</v>
      </c>
      <c r="X174" s="159">
        <f t="shared" si="20"/>
        <v>0</v>
      </c>
      <c r="Y174" s="201">
        <f t="shared" si="21"/>
        <v>0</v>
      </c>
      <c r="Z174" s="201">
        <f t="shared" si="22"/>
        <v>0</v>
      </c>
      <c r="AA174" s="159">
        <f t="shared" si="23"/>
        <v>0</v>
      </c>
      <c r="AB174" s="11">
        <f t="shared" si="24"/>
        <v>0</v>
      </c>
      <c r="AD174" s="23">
        <f t="shared" si="25"/>
        <v>0</v>
      </c>
      <c r="AE174" s="23">
        <f t="shared" si="26"/>
        <v>0</v>
      </c>
    </row>
    <row r="175" spans="1:31" x14ac:dyDescent="0.2">
      <c r="A175" s="365"/>
      <c r="B175" s="365"/>
      <c r="C175" s="165"/>
      <c r="D175" s="165"/>
      <c r="E175" s="202"/>
      <c r="F175" s="165"/>
      <c r="G175" s="195"/>
      <c r="H175" s="165"/>
      <c r="I175" s="165"/>
      <c r="J175" s="165"/>
      <c r="K175" s="165"/>
      <c r="L175" s="77"/>
      <c r="M175" s="77"/>
      <c r="N175" s="82"/>
      <c r="O175" s="196">
        <f>VLOOKUP(N175,'Supporting Documentation'!$A$4:$J$568,10,FALSE)</f>
        <v>0</v>
      </c>
      <c r="P175" s="51"/>
      <c r="Q175" s="50"/>
      <c r="R175" s="157">
        <f>IF(P175="",0,(P175/'PPF Application'!$T$7))</f>
        <v>0</v>
      </c>
      <c r="S175" s="52">
        <f>IF(N175="", 0, (O175/'PPF Application'!$T$7)*P175)</f>
        <v>0</v>
      </c>
      <c r="T175" s="135"/>
      <c r="V175" s="159">
        <f t="shared" si="27"/>
        <v>0</v>
      </c>
      <c r="W175" s="159">
        <f t="shared" si="19"/>
        <v>0</v>
      </c>
      <c r="X175" s="159">
        <f t="shared" si="20"/>
        <v>0</v>
      </c>
      <c r="Y175" s="201">
        <f t="shared" si="21"/>
        <v>0</v>
      </c>
      <c r="Z175" s="201">
        <f t="shared" si="22"/>
        <v>0</v>
      </c>
      <c r="AA175" s="159">
        <f t="shared" si="23"/>
        <v>0</v>
      </c>
      <c r="AB175" s="11">
        <f t="shared" si="24"/>
        <v>0</v>
      </c>
      <c r="AD175" s="23">
        <f t="shared" si="25"/>
        <v>0</v>
      </c>
      <c r="AE175" s="23">
        <f t="shared" si="26"/>
        <v>0</v>
      </c>
    </row>
    <row r="176" spans="1:31" x14ac:dyDescent="0.2">
      <c r="A176" s="365"/>
      <c r="B176" s="365"/>
      <c r="C176" s="165"/>
      <c r="D176" s="165"/>
      <c r="E176" s="202"/>
      <c r="F176" s="165"/>
      <c r="G176" s="195"/>
      <c r="H176" s="165"/>
      <c r="I176" s="165"/>
      <c r="J176" s="165"/>
      <c r="K176" s="165"/>
      <c r="L176" s="77"/>
      <c r="M176" s="77"/>
      <c r="N176" s="82"/>
      <c r="O176" s="196">
        <f>VLOOKUP(N176,'Supporting Documentation'!$A$4:$J$568,10,FALSE)</f>
        <v>0</v>
      </c>
      <c r="P176" s="51"/>
      <c r="Q176" s="50"/>
      <c r="R176" s="157">
        <f>IF(P176="",0,(P176/'PPF Application'!$T$7))</f>
        <v>0</v>
      </c>
      <c r="S176" s="52">
        <f>IF(N176="", 0, (O176/'PPF Application'!$T$7)*P176)</f>
        <v>0</v>
      </c>
      <c r="T176" s="135"/>
      <c r="V176" s="159">
        <f t="shared" si="27"/>
        <v>0</v>
      </c>
      <c r="W176" s="159">
        <f t="shared" si="19"/>
        <v>0</v>
      </c>
      <c r="X176" s="159">
        <f t="shared" si="20"/>
        <v>0</v>
      </c>
      <c r="Y176" s="201">
        <f t="shared" si="21"/>
        <v>0</v>
      </c>
      <c r="Z176" s="201">
        <f t="shared" si="22"/>
        <v>0</v>
      </c>
      <c r="AA176" s="159">
        <f t="shared" si="23"/>
        <v>0</v>
      </c>
      <c r="AB176" s="11">
        <f t="shared" si="24"/>
        <v>0</v>
      </c>
      <c r="AD176" s="23">
        <f t="shared" si="25"/>
        <v>0</v>
      </c>
      <c r="AE176" s="23">
        <f t="shared" si="26"/>
        <v>0</v>
      </c>
    </row>
    <row r="177" spans="1:31" x14ac:dyDescent="0.2">
      <c r="A177" s="365"/>
      <c r="B177" s="365"/>
      <c r="C177" s="165"/>
      <c r="D177" s="165"/>
      <c r="E177" s="202"/>
      <c r="F177" s="165"/>
      <c r="G177" s="195"/>
      <c r="H177" s="165"/>
      <c r="I177" s="165"/>
      <c r="J177" s="165"/>
      <c r="K177" s="165"/>
      <c r="L177" s="77"/>
      <c r="M177" s="77"/>
      <c r="N177" s="82"/>
      <c r="O177" s="196">
        <f>VLOOKUP(N177,'Supporting Documentation'!$A$4:$J$568,10,FALSE)</f>
        <v>0</v>
      </c>
      <c r="P177" s="51"/>
      <c r="Q177" s="50"/>
      <c r="R177" s="157">
        <f>IF(P177="",0,(P177/'PPF Application'!$T$7))</f>
        <v>0</v>
      </c>
      <c r="S177" s="52">
        <f>IF(N177="", 0, (O177/'PPF Application'!$T$7)*P177)</f>
        <v>0</v>
      </c>
      <c r="T177" s="135"/>
      <c r="V177" s="159">
        <f t="shared" si="27"/>
        <v>0</v>
      </c>
      <c r="W177" s="159">
        <f t="shared" si="19"/>
        <v>0</v>
      </c>
      <c r="X177" s="159">
        <f t="shared" si="20"/>
        <v>0</v>
      </c>
      <c r="Y177" s="201">
        <f t="shared" si="21"/>
        <v>0</v>
      </c>
      <c r="Z177" s="201">
        <f t="shared" si="22"/>
        <v>0</v>
      </c>
      <c r="AA177" s="159">
        <f t="shared" si="23"/>
        <v>0</v>
      </c>
      <c r="AB177" s="11">
        <f t="shared" si="24"/>
        <v>0</v>
      </c>
      <c r="AD177" s="23">
        <f t="shared" si="25"/>
        <v>0</v>
      </c>
      <c r="AE177" s="23">
        <f t="shared" si="26"/>
        <v>0</v>
      </c>
    </row>
    <row r="178" spans="1:31" x14ac:dyDescent="0.2">
      <c r="A178" s="365"/>
      <c r="B178" s="365"/>
      <c r="C178" s="165"/>
      <c r="D178" s="165"/>
      <c r="E178" s="202"/>
      <c r="F178" s="165"/>
      <c r="G178" s="195"/>
      <c r="H178" s="165"/>
      <c r="I178" s="165"/>
      <c r="J178" s="165"/>
      <c r="K178" s="165"/>
      <c r="L178" s="77"/>
      <c r="M178" s="77"/>
      <c r="N178" s="82"/>
      <c r="O178" s="196">
        <f>VLOOKUP(N178,'Supporting Documentation'!$A$4:$J$568,10,FALSE)</f>
        <v>0</v>
      </c>
      <c r="P178" s="51"/>
      <c r="Q178" s="50"/>
      <c r="R178" s="157">
        <f>IF(P178="",0,(P178/'PPF Application'!$T$7))</f>
        <v>0</v>
      </c>
      <c r="S178" s="52">
        <f>IF(N178="", 0, (O178/'PPF Application'!$T$7)*P178)</f>
        <v>0</v>
      </c>
      <c r="T178" s="135"/>
      <c r="V178" s="159">
        <f t="shared" si="27"/>
        <v>0</v>
      </c>
      <c r="W178" s="159">
        <f t="shared" si="19"/>
        <v>0</v>
      </c>
      <c r="X178" s="159">
        <f t="shared" si="20"/>
        <v>0</v>
      </c>
      <c r="Y178" s="201">
        <f t="shared" si="21"/>
        <v>0</v>
      </c>
      <c r="Z178" s="201">
        <f t="shared" si="22"/>
        <v>0</v>
      </c>
      <c r="AA178" s="159">
        <f t="shared" si="23"/>
        <v>0</v>
      </c>
      <c r="AB178" s="11">
        <f t="shared" si="24"/>
        <v>0</v>
      </c>
      <c r="AD178" s="23">
        <f t="shared" si="25"/>
        <v>0</v>
      </c>
      <c r="AE178" s="23">
        <f t="shared" si="26"/>
        <v>0</v>
      </c>
    </row>
    <row r="179" spans="1:31" x14ac:dyDescent="0.2">
      <c r="A179" s="365"/>
      <c r="B179" s="365"/>
      <c r="C179" s="165"/>
      <c r="D179" s="165"/>
      <c r="E179" s="202"/>
      <c r="F179" s="165"/>
      <c r="G179" s="195"/>
      <c r="H179" s="165"/>
      <c r="I179" s="165"/>
      <c r="J179" s="165"/>
      <c r="K179" s="165"/>
      <c r="L179" s="77"/>
      <c r="M179" s="77"/>
      <c r="N179" s="82"/>
      <c r="O179" s="196">
        <f>VLOOKUP(N179,'Supporting Documentation'!$A$4:$J$568,10,FALSE)</f>
        <v>0</v>
      </c>
      <c r="P179" s="51"/>
      <c r="Q179" s="50"/>
      <c r="R179" s="157">
        <f>IF(P179="",0,(P179/'PPF Application'!$T$7))</f>
        <v>0</v>
      </c>
      <c r="S179" s="52">
        <f>IF(N179="", 0, (O179/'PPF Application'!$T$7)*P179)</f>
        <v>0</v>
      </c>
      <c r="T179" s="135"/>
      <c r="V179" s="159">
        <f t="shared" si="27"/>
        <v>0</v>
      </c>
      <c r="W179" s="159">
        <f t="shared" si="19"/>
        <v>0</v>
      </c>
      <c r="X179" s="159">
        <f t="shared" si="20"/>
        <v>0</v>
      </c>
      <c r="Y179" s="201">
        <f t="shared" si="21"/>
        <v>0</v>
      </c>
      <c r="Z179" s="201">
        <f t="shared" si="22"/>
        <v>0</v>
      </c>
      <c r="AA179" s="159">
        <f t="shared" si="23"/>
        <v>0</v>
      </c>
      <c r="AB179" s="11">
        <f t="shared" si="24"/>
        <v>0</v>
      </c>
      <c r="AD179" s="23">
        <f t="shared" si="25"/>
        <v>0</v>
      </c>
      <c r="AE179" s="23">
        <f t="shared" si="26"/>
        <v>0</v>
      </c>
    </row>
    <row r="180" spans="1:31" x14ac:dyDescent="0.2">
      <c r="A180" s="365"/>
      <c r="B180" s="365"/>
      <c r="C180" s="165"/>
      <c r="D180" s="165"/>
      <c r="E180" s="202"/>
      <c r="F180" s="165"/>
      <c r="G180" s="195"/>
      <c r="H180" s="165"/>
      <c r="I180" s="165"/>
      <c r="J180" s="165"/>
      <c r="K180" s="165"/>
      <c r="L180" s="77"/>
      <c r="M180" s="77"/>
      <c r="N180" s="82"/>
      <c r="O180" s="196">
        <f>VLOOKUP(N180,'Supporting Documentation'!$A$4:$J$568,10,FALSE)</f>
        <v>0</v>
      </c>
      <c r="P180" s="51"/>
      <c r="Q180" s="50"/>
      <c r="R180" s="157">
        <f>IF(P180="",0,(P180/'PPF Application'!$T$7))</f>
        <v>0</v>
      </c>
      <c r="S180" s="52">
        <f>IF(N180="", 0, (O180/'PPF Application'!$T$7)*P180)</f>
        <v>0</v>
      </c>
      <c r="T180" s="135"/>
      <c r="V180" s="159">
        <f t="shared" si="27"/>
        <v>0</v>
      </c>
      <c r="W180" s="159">
        <f t="shared" si="19"/>
        <v>0</v>
      </c>
      <c r="X180" s="159">
        <f t="shared" si="20"/>
        <v>0</v>
      </c>
      <c r="Y180" s="201">
        <f t="shared" si="21"/>
        <v>0</v>
      </c>
      <c r="Z180" s="201">
        <f t="shared" si="22"/>
        <v>0</v>
      </c>
      <c r="AA180" s="159">
        <f t="shared" si="23"/>
        <v>0</v>
      </c>
      <c r="AB180" s="11">
        <f t="shared" si="24"/>
        <v>0</v>
      </c>
      <c r="AD180" s="23">
        <f t="shared" si="25"/>
        <v>0</v>
      </c>
      <c r="AE180" s="23">
        <f t="shared" si="26"/>
        <v>0</v>
      </c>
    </row>
    <row r="181" spans="1:31" x14ac:dyDescent="0.2">
      <c r="A181" s="365"/>
      <c r="B181" s="365"/>
      <c r="C181" s="165"/>
      <c r="D181" s="165"/>
      <c r="E181" s="202"/>
      <c r="F181" s="165"/>
      <c r="G181" s="195"/>
      <c r="H181" s="165"/>
      <c r="I181" s="165"/>
      <c r="J181" s="165"/>
      <c r="K181" s="165"/>
      <c r="L181" s="77"/>
      <c r="M181" s="77"/>
      <c r="N181" s="82"/>
      <c r="O181" s="196">
        <f>VLOOKUP(N181,'Supporting Documentation'!$A$4:$J$568,10,FALSE)</f>
        <v>0</v>
      </c>
      <c r="P181" s="51"/>
      <c r="Q181" s="50"/>
      <c r="R181" s="157">
        <f>IF(P181="",0,(P181/'PPF Application'!$T$7))</f>
        <v>0</v>
      </c>
      <c r="S181" s="52">
        <f>IF(N181="", 0, (O181/'PPF Application'!$T$7)*P181)</f>
        <v>0</v>
      </c>
      <c r="T181" s="135"/>
      <c r="V181" s="159">
        <f t="shared" si="27"/>
        <v>0</v>
      </c>
      <c r="W181" s="159">
        <f t="shared" si="19"/>
        <v>0</v>
      </c>
      <c r="X181" s="159">
        <f t="shared" si="20"/>
        <v>0</v>
      </c>
      <c r="Y181" s="201">
        <f t="shared" si="21"/>
        <v>0</v>
      </c>
      <c r="Z181" s="201">
        <f t="shared" si="22"/>
        <v>0</v>
      </c>
      <c r="AA181" s="159">
        <f t="shared" si="23"/>
        <v>0</v>
      </c>
      <c r="AB181" s="11">
        <f t="shared" si="24"/>
        <v>0</v>
      </c>
      <c r="AD181" s="23">
        <f t="shared" si="25"/>
        <v>0</v>
      </c>
      <c r="AE181" s="23">
        <f t="shared" si="26"/>
        <v>0</v>
      </c>
    </row>
    <row r="182" spans="1:31" x14ac:dyDescent="0.2">
      <c r="A182" s="365"/>
      <c r="B182" s="365"/>
      <c r="C182" s="165"/>
      <c r="D182" s="165"/>
      <c r="E182" s="202"/>
      <c r="F182" s="165"/>
      <c r="G182" s="195"/>
      <c r="H182" s="165"/>
      <c r="I182" s="165"/>
      <c r="J182" s="165"/>
      <c r="K182" s="165"/>
      <c r="L182" s="77"/>
      <c r="M182" s="77"/>
      <c r="N182" s="82"/>
      <c r="O182" s="196">
        <f>VLOOKUP(N182,'Supporting Documentation'!$A$4:$J$568,10,FALSE)</f>
        <v>0</v>
      </c>
      <c r="P182" s="51"/>
      <c r="Q182" s="50"/>
      <c r="R182" s="157">
        <f>IF(P182="",0,(P182/'PPF Application'!$T$7))</f>
        <v>0</v>
      </c>
      <c r="S182" s="52">
        <f>IF(N182="", 0, (O182/'PPF Application'!$T$7)*P182)</f>
        <v>0</v>
      </c>
      <c r="T182" s="135"/>
      <c r="V182" s="159">
        <f t="shared" si="27"/>
        <v>0</v>
      </c>
      <c r="W182" s="159">
        <f t="shared" si="19"/>
        <v>0</v>
      </c>
      <c r="X182" s="159">
        <f t="shared" si="20"/>
        <v>0</v>
      </c>
      <c r="Y182" s="201">
        <f t="shared" si="21"/>
        <v>0</v>
      </c>
      <c r="Z182" s="201">
        <f t="shared" si="22"/>
        <v>0</v>
      </c>
      <c r="AA182" s="159">
        <f t="shared" si="23"/>
        <v>0</v>
      </c>
      <c r="AB182" s="11">
        <f t="shared" si="24"/>
        <v>0</v>
      </c>
      <c r="AD182" s="23">
        <f t="shared" si="25"/>
        <v>0</v>
      </c>
      <c r="AE182" s="23">
        <f t="shared" si="26"/>
        <v>0</v>
      </c>
    </row>
    <row r="183" spans="1:31" x14ac:dyDescent="0.2">
      <c r="A183" s="365"/>
      <c r="B183" s="365"/>
      <c r="C183" s="165"/>
      <c r="D183" s="165"/>
      <c r="E183" s="202"/>
      <c r="F183" s="165"/>
      <c r="G183" s="195"/>
      <c r="H183" s="165"/>
      <c r="I183" s="165"/>
      <c r="J183" s="165"/>
      <c r="K183" s="165"/>
      <c r="L183" s="77"/>
      <c r="M183" s="77"/>
      <c r="N183" s="82"/>
      <c r="O183" s="196">
        <f>VLOOKUP(N183,'Supporting Documentation'!$A$4:$J$568,10,FALSE)</f>
        <v>0</v>
      </c>
      <c r="P183" s="51"/>
      <c r="Q183" s="50"/>
      <c r="R183" s="157">
        <f>IF(P183="",0,(P183/'PPF Application'!$T$7))</f>
        <v>0</v>
      </c>
      <c r="S183" s="52">
        <f>IF(N183="", 0, (O183/'PPF Application'!$T$7)*P183)</f>
        <v>0</v>
      </c>
      <c r="T183" s="135"/>
      <c r="V183" s="159">
        <f t="shared" si="27"/>
        <v>0</v>
      </c>
      <c r="W183" s="159">
        <f t="shared" si="19"/>
        <v>0</v>
      </c>
      <c r="X183" s="159">
        <f t="shared" si="20"/>
        <v>0</v>
      </c>
      <c r="Y183" s="201">
        <f t="shared" si="21"/>
        <v>0</v>
      </c>
      <c r="Z183" s="201">
        <f t="shared" si="22"/>
        <v>0</v>
      </c>
      <c r="AA183" s="159">
        <f t="shared" si="23"/>
        <v>0</v>
      </c>
      <c r="AB183" s="11">
        <f t="shared" si="24"/>
        <v>0</v>
      </c>
      <c r="AD183" s="23">
        <f t="shared" si="25"/>
        <v>0</v>
      </c>
      <c r="AE183" s="23">
        <f t="shared" si="26"/>
        <v>0</v>
      </c>
    </row>
    <row r="184" spans="1:31" x14ac:dyDescent="0.2">
      <c r="A184" s="365"/>
      <c r="B184" s="365"/>
      <c r="C184" s="165"/>
      <c r="D184" s="165"/>
      <c r="E184" s="202"/>
      <c r="F184" s="165"/>
      <c r="G184" s="195"/>
      <c r="H184" s="165"/>
      <c r="I184" s="165"/>
      <c r="J184" s="165"/>
      <c r="K184" s="165"/>
      <c r="L184" s="77"/>
      <c r="M184" s="77"/>
      <c r="N184" s="82"/>
      <c r="O184" s="196">
        <f>VLOOKUP(N184,'Supporting Documentation'!$A$4:$J$568,10,FALSE)</f>
        <v>0</v>
      </c>
      <c r="P184" s="51"/>
      <c r="Q184" s="50"/>
      <c r="R184" s="157">
        <f>IF(P184="",0,(P184/'PPF Application'!$T$7))</f>
        <v>0</v>
      </c>
      <c r="S184" s="52">
        <f>IF(N184="", 0, (O184/'PPF Application'!$T$7)*P184)</f>
        <v>0</v>
      </c>
      <c r="T184" s="135"/>
      <c r="V184" s="159">
        <f t="shared" si="27"/>
        <v>0</v>
      </c>
      <c r="W184" s="159">
        <f t="shared" si="19"/>
        <v>0</v>
      </c>
      <c r="X184" s="159">
        <f t="shared" si="20"/>
        <v>0</v>
      </c>
      <c r="Y184" s="201">
        <f t="shared" si="21"/>
        <v>0</v>
      </c>
      <c r="Z184" s="201">
        <f t="shared" si="22"/>
        <v>0</v>
      </c>
      <c r="AA184" s="159">
        <f t="shared" si="23"/>
        <v>0</v>
      </c>
      <c r="AB184" s="11">
        <f t="shared" si="24"/>
        <v>0</v>
      </c>
      <c r="AD184" s="23">
        <f t="shared" si="25"/>
        <v>0</v>
      </c>
      <c r="AE184" s="23">
        <f t="shared" si="26"/>
        <v>0</v>
      </c>
    </row>
    <row r="185" spans="1:31" x14ac:dyDescent="0.2">
      <c r="A185" s="365"/>
      <c r="B185" s="365"/>
      <c r="C185" s="165"/>
      <c r="D185" s="165"/>
      <c r="E185" s="202"/>
      <c r="F185" s="165"/>
      <c r="G185" s="195"/>
      <c r="H185" s="165"/>
      <c r="I185" s="165"/>
      <c r="J185" s="165"/>
      <c r="K185" s="165"/>
      <c r="L185" s="77"/>
      <c r="M185" s="77"/>
      <c r="N185" s="82"/>
      <c r="O185" s="196">
        <f>VLOOKUP(N185,'Supporting Documentation'!$A$4:$J$568,10,FALSE)</f>
        <v>0</v>
      </c>
      <c r="P185" s="51"/>
      <c r="Q185" s="50"/>
      <c r="R185" s="157">
        <f>IF(P185="",0,(P185/'PPF Application'!$T$7))</f>
        <v>0</v>
      </c>
      <c r="S185" s="52">
        <f>IF(N185="", 0, (O185/'PPF Application'!$T$7)*P185)</f>
        <v>0</v>
      </c>
      <c r="T185" s="135"/>
      <c r="V185" s="159">
        <f t="shared" si="27"/>
        <v>0</v>
      </c>
      <c r="W185" s="159">
        <f t="shared" si="19"/>
        <v>0</v>
      </c>
      <c r="X185" s="159">
        <f t="shared" si="20"/>
        <v>0</v>
      </c>
      <c r="Y185" s="201">
        <f t="shared" si="21"/>
        <v>0</v>
      </c>
      <c r="Z185" s="201">
        <f t="shared" si="22"/>
        <v>0</v>
      </c>
      <c r="AA185" s="159">
        <f t="shared" si="23"/>
        <v>0</v>
      </c>
      <c r="AB185" s="11">
        <f t="shared" si="24"/>
        <v>0</v>
      </c>
      <c r="AD185" s="23">
        <f t="shared" si="25"/>
        <v>0</v>
      </c>
      <c r="AE185" s="23">
        <f t="shared" si="26"/>
        <v>0</v>
      </c>
    </row>
    <row r="186" spans="1:31" x14ac:dyDescent="0.2">
      <c r="A186" s="365"/>
      <c r="B186" s="365"/>
      <c r="C186" s="165"/>
      <c r="D186" s="165"/>
      <c r="E186" s="202"/>
      <c r="F186" s="165"/>
      <c r="G186" s="195"/>
      <c r="H186" s="165"/>
      <c r="I186" s="165"/>
      <c r="J186" s="165"/>
      <c r="K186" s="165"/>
      <c r="L186" s="77"/>
      <c r="M186" s="77"/>
      <c r="N186" s="82"/>
      <c r="O186" s="196">
        <f>VLOOKUP(N186,'Supporting Documentation'!$A$4:$J$568,10,FALSE)</f>
        <v>0</v>
      </c>
      <c r="P186" s="51"/>
      <c r="Q186" s="50"/>
      <c r="R186" s="157">
        <f>IF(P186="",0,(P186/'PPF Application'!$T$7))</f>
        <v>0</v>
      </c>
      <c r="S186" s="52">
        <f>IF(N186="", 0, (O186/'PPF Application'!$T$7)*P186)</f>
        <v>0</v>
      </c>
      <c r="T186" s="135"/>
      <c r="V186" s="159">
        <f t="shared" si="27"/>
        <v>0</v>
      </c>
      <c r="W186" s="159">
        <f t="shared" si="19"/>
        <v>0</v>
      </c>
      <c r="X186" s="159">
        <f t="shared" si="20"/>
        <v>0</v>
      </c>
      <c r="Y186" s="201">
        <f t="shared" si="21"/>
        <v>0</v>
      </c>
      <c r="Z186" s="201">
        <f t="shared" si="22"/>
        <v>0</v>
      </c>
      <c r="AA186" s="159">
        <f t="shared" si="23"/>
        <v>0</v>
      </c>
      <c r="AB186" s="11">
        <f t="shared" si="24"/>
        <v>0</v>
      </c>
      <c r="AD186" s="23">
        <f t="shared" si="25"/>
        <v>0</v>
      </c>
      <c r="AE186" s="23">
        <f t="shared" si="26"/>
        <v>0</v>
      </c>
    </row>
    <row r="187" spans="1:31" x14ac:dyDescent="0.2">
      <c r="A187" s="365"/>
      <c r="B187" s="365"/>
      <c r="C187" s="165"/>
      <c r="D187" s="165"/>
      <c r="E187" s="202"/>
      <c r="F187" s="165"/>
      <c r="G187" s="195"/>
      <c r="H187" s="165"/>
      <c r="I187" s="165"/>
      <c r="J187" s="165"/>
      <c r="K187" s="165"/>
      <c r="L187" s="77"/>
      <c r="M187" s="77"/>
      <c r="N187" s="82"/>
      <c r="O187" s="196">
        <f>VLOOKUP(N187,'Supporting Documentation'!$A$4:$J$568,10,FALSE)</f>
        <v>0</v>
      </c>
      <c r="P187" s="51"/>
      <c r="Q187" s="50"/>
      <c r="R187" s="157">
        <f>IF(P187="",0,(P187/'PPF Application'!$T$7))</f>
        <v>0</v>
      </c>
      <c r="S187" s="52">
        <f>IF(N187="", 0, (O187/'PPF Application'!$T$7)*P187)</f>
        <v>0</v>
      </c>
      <c r="T187" s="135"/>
      <c r="V187" s="159">
        <f t="shared" si="27"/>
        <v>0</v>
      </c>
      <c r="W187" s="159">
        <f t="shared" si="19"/>
        <v>0</v>
      </c>
      <c r="X187" s="159">
        <f t="shared" si="20"/>
        <v>0</v>
      </c>
      <c r="Y187" s="201">
        <f t="shared" si="21"/>
        <v>0</v>
      </c>
      <c r="Z187" s="201">
        <f t="shared" si="22"/>
        <v>0</v>
      </c>
      <c r="AA187" s="159">
        <f t="shared" si="23"/>
        <v>0</v>
      </c>
      <c r="AB187" s="11">
        <f t="shared" si="24"/>
        <v>0</v>
      </c>
      <c r="AD187" s="23">
        <f t="shared" si="25"/>
        <v>0</v>
      </c>
      <c r="AE187" s="23">
        <f t="shared" si="26"/>
        <v>0</v>
      </c>
    </row>
    <row r="188" spans="1:31" x14ac:dyDescent="0.2">
      <c r="A188" s="365"/>
      <c r="B188" s="365"/>
      <c r="C188" s="165"/>
      <c r="D188" s="165"/>
      <c r="E188" s="202"/>
      <c r="F188" s="165"/>
      <c r="G188" s="195"/>
      <c r="H188" s="165"/>
      <c r="I188" s="165"/>
      <c r="J188" s="165"/>
      <c r="K188" s="165"/>
      <c r="L188" s="77"/>
      <c r="M188" s="77"/>
      <c r="N188" s="82"/>
      <c r="O188" s="196">
        <f>VLOOKUP(N188,'Supporting Documentation'!$A$4:$J$568,10,FALSE)</f>
        <v>0</v>
      </c>
      <c r="P188" s="51"/>
      <c r="Q188" s="50"/>
      <c r="R188" s="157">
        <f>IF(P188="",0,(P188/'PPF Application'!$T$7))</f>
        <v>0</v>
      </c>
      <c r="S188" s="52">
        <f>IF(N188="", 0, (O188/'PPF Application'!$T$7)*P188)</f>
        <v>0</v>
      </c>
      <c r="T188" s="135"/>
      <c r="V188" s="159">
        <f t="shared" si="27"/>
        <v>0</v>
      </c>
      <c r="W188" s="159">
        <f t="shared" si="19"/>
        <v>0</v>
      </c>
      <c r="X188" s="159">
        <f t="shared" si="20"/>
        <v>0</v>
      </c>
      <c r="Y188" s="201">
        <f t="shared" si="21"/>
        <v>0</v>
      </c>
      <c r="Z188" s="201">
        <f t="shared" si="22"/>
        <v>0</v>
      </c>
      <c r="AA188" s="159">
        <f t="shared" si="23"/>
        <v>0</v>
      </c>
      <c r="AB188" s="11">
        <f t="shared" si="24"/>
        <v>0</v>
      </c>
      <c r="AD188" s="23">
        <f t="shared" si="25"/>
        <v>0</v>
      </c>
      <c r="AE188" s="23">
        <f t="shared" si="26"/>
        <v>0</v>
      </c>
    </row>
    <row r="189" spans="1:31" x14ac:dyDescent="0.2">
      <c r="A189" s="365"/>
      <c r="B189" s="365"/>
      <c r="C189" s="165"/>
      <c r="D189" s="165"/>
      <c r="E189" s="202"/>
      <c r="F189" s="165"/>
      <c r="G189" s="195"/>
      <c r="H189" s="165"/>
      <c r="I189" s="165"/>
      <c r="J189" s="165"/>
      <c r="K189" s="165"/>
      <c r="L189" s="77"/>
      <c r="M189" s="77"/>
      <c r="N189" s="82"/>
      <c r="O189" s="196">
        <f>VLOOKUP(N189,'Supporting Documentation'!$A$4:$J$568,10,FALSE)</f>
        <v>0</v>
      </c>
      <c r="P189" s="51"/>
      <c r="Q189" s="50"/>
      <c r="R189" s="157">
        <f>IF(P189="",0,(P189/'PPF Application'!$T$7))</f>
        <v>0</v>
      </c>
      <c r="S189" s="52">
        <f>IF(N189="", 0, (O189/'PPF Application'!$T$7)*P189)</f>
        <v>0</v>
      </c>
      <c r="T189" s="135"/>
      <c r="V189" s="159">
        <f t="shared" si="27"/>
        <v>0</v>
      </c>
      <c r="W189" s="159">
        <f t="shared" si="19"/>
        <v>0</v>
      </c>
      <c r="X189" s="159">
        <f t="shared" si="20"/>
        <v>0</v>
      </c>
      <c r="Y189" s="201">
        <f t="shared" si="21"/>
        <v>0</v>
      </c>
      <c r="Z189" s="201">
        <f t="shared" si="22"/>
        <v>0</v>
      </c>
      <c r="AA189" s="159">
        <f t="shared" si="23"/>
        <v>0</v>
      </c>
      <c r="AB189" s="11">
        <f t="shared" si="24"/>
        <v>0</v>
      </c>
      <c r="AD189" s="23">
        <f t="shared" si="25"/>
        <v>0</v>
      </c>
      <c r="AE189" s="23">
        <f t="shared" si="26"/>
        <v>0</v>
      </c>
    </row>
    <row r="190" spans="1:31" x14ac:dyDescent="0.2">
      <c r="A190" s="365"/>
      <c r="B190" s="365"/>
      <c r="C190" s="165"/>
      <c r="D190" s="165"/>
      <c r="E190" s="202"/>
      <c r="F190" s="165"/>
      <c r="G190" s="195"/>
      <c r="H190" s="165"/>
      <c r="I190" s="165"/>
      <c r="J190" s="165"/>
      <c r="K190" s="165"/>
      <c r="L190" s="77"/>
      <c r="M190" s="77"/>
      <c r="N190" s="82"/>
      <c r="O190" s="196">
        <f>VLOOKUP(N190,'Supporting Documentation'!$A$4:$J$568,10,FALSE)</f>
        <v>0</v>
      </c>
      <c r="P190" s="51"/>
      <c r="Q190" s="50"/>
      <c r="R190" s="157">
        <f>IF(P190="",0,(P190/'PPF Application'!$T$7))</f>
        <v>0</v>
      </c>
      <c r="S190" s="52">
        <f>IF(N190="", 0, (O190/'PPF Application'!$T$7)*P190)</f>
        <v>0</v>
      </c>
      <c r="T190" s="135"/>
      <c r="V190" s="159">
        <f t="shared" si="27"/>
        <v>0</v>
      </c>
      <c r="W190" s="159">
        <f t="shared" si="19"/>
        <v>0</v>
      </c>
      <c r="X190" s="159">
        <f t="shared" si="20"/>
        <v>0</v>
      </c>
      <c r="Y190" s="201">
        <f t="shared" si="21"/>
        <v>0</v>
      </c>
      <c r="Z190" s="201">
        <f t="shared" si="22"/>
        <v>0</v>
      </c>
      <c r="AA190" s="159">
        <f t="shared" si="23"/>
        <v>0</v>
      </c>
      <c r="AB190" s="11">
        <f t="shared" si="24"/>
        <v>0</v>
      </c>
      <c r="AD190" s="23">
        <f t="shared" si="25"/>
        <v>0</v>
      </c>
      <c r="AE190" s="23">
        <f t="shared" si="26"/>
        <v>0</v>
      </c>
    </row>
    <row r="191" spans="1:31" x14ac:dyDescent="0.2">
      <c r="A191" s="365"/>
      <c r="B191" s="365"/>
      <c r="C191" s="165"/>
      <c r="D191" s="165"/>
      <c r="E191" s="202"/>
      <c r="F191" s="165"/>
      <c r="G191" s="195"/>
      <c r="H191" s="165"/>
      <c r="I191" s="165"/>
      <c r="J191" s="165"/>
      <c r="K191" s="165"/>
      <c r="L191" s="77"/>
      <c r="M191" s="77"/>
      <c r="N191" s="82"/>
      <c r="O191" s="196">
        <f>VLOOKUP(N191,'Supporting Documentation'!$A$4:$J$568,10,FALSE)</f>
        <v>0</v>
      </c>
      <c r="P191" s="51"/>
      <c r="Q191" s="50"/>
      <c r="R191" s="157">
        <f>IF(P191="",0,(P191/'PPF Application'!$T$7))</f>
        <v>0</v>
      </c>
      <c r="S191" s="52">
        <f>IF(N191="", 0, (O191/'PPF Application'!$T$7)*P191)</f>
        <v>0</v>
      </c>
      <c r="T191" s="135"/>
      <c r="V191" s="159">
        <f t="shared" si="27"/>
        <v>0</v>
      </c>
      <c r="W191" s="159">
        <f t="shared" si="19"/>
        <v>0</v>
      </c>
      <c r="X191" s="159">
        <f t="shared" si="20"/>
        <v>0</v>
      </c>
      <c r="Y191" s="201">
        <f t="shared" si="21"/>
        <v>0</v>
      </c>
      <c r="Z191" s="201">
        <f t="shared" si="22"/>
        <v>0</v>
      </c>
      <c r="AA191" s="159">
        <f t="shared" si="23"/>
        <v>0</v>
      </c>
      <c r="AB191" s="11">
        <f t="shared" si="24"/>
        <v>0</v>
      </c>
      <c r="AD191" s="23">
        <f t="shared" si="25"/>
        <v>0</v>
      </c>
      <c r="AE191" s="23">
        <f t="shared" si="26"/>
        <v>0</v>
      </c>
    </row>
    <row r="192" spans="1:31" x14ac:dyDescent="0.2">
      <c r="A192" s="365"/>
      <c r="B192" s="365"/>
      <c r="C192" s="165"/>
      <c r="D192" s="165"/>
      <c r="E192" s="202"/>
      <c r="F192" s="165"/>
      <c r="G192" s="195"/>
      <c r="H192" s="165"/>
      <c r="I192" s="165"/>
      <c r="J192" s="165"/>
      <c r="K192" s="165"/>
      <c r="L192" s="77"/>
      <c r="M192" s="77"/>
      <c r="N192" s="82"/>
      <c r="O192" s="196">
        <f>VLOOKUP(N192,'Supporting Documentation'!$A$4:$J$568,10,FALSE)</f>
        <v>0</v>
      </c>
      <c r="P192" s="51"/>
      <c r="Q192" s="50"/>
      <c r="R192" s="157">
        <f>IF(P192="",0,(P192/'PPF Application'!$T$7))</f>
        <v>0</v>
      </c>
      <c r="S192" s="52">
        <f>IF(N192="", 0, (O192/'PPF Application'!$T$7)*P192)</f>
        <v>0</v>
      </c>
      <c r="T192" s="135"/>
      <c r="V192" s="159">
        <f t="shared" si="27"/>
        <v>0</v>
      </c>
      <c r="W192" s="159">
        <f t="shared" si="19"/>
        <v>0</v>
      </c>
      <c r="X192" s="159">
        <f t="shared" si="20"/>
        <v>0</v>
      </c>
      <c r="Y192" s="201">
        <f t="shared" si="21"/>
        <v>0</v>
      </c>
      <c r="Z192" s="201">
        <f t="shared" si="22"/>
        <v>0</v>
      </c>
      <c r="AA192" s="159">
        <f t="shared" si="23"/>
        <v>0</v>
      </c>
      <c r="AB192" s="11">
        <f t="shared" si="24"/>
        <v>0</v>
      </c>
      <c r="AD192" s="23">
        <f t="shared" si="25"/>
        <v>0</v>
      </c>
      <c r="AE192" s="23">
        <f t="shared" si="26"/>
        <v>0</v>
      </c>
    </row>
    <row r="193" spans="1:31" x14ac:dyDescent="0.2">
      <c r="A193" s="365"/>
      <c r="B193" s="365"/>
      <c r="C193" s="165"/>
      <c r="D193" s="165"/>
      <c r="E193" s="202"/>
      <c r="F193" s="165"/>
      <c r="G193" s="195"/>
      <c r="H193" s="165"/>
      <c r="I193" s="165"/>
      <c r="J193" s="165"/>
      <c r="K193" s="165"/>
      <c r="L193" s="77"/>
      <c r="M193" s="77"/>
      <c r="N193" s="82"/>
      <c r="O193" s="196">
        <f>VLOOKUP(N193,'Supporting Documentation'!$A$4:$J$568,10,FALSE)</f>
        <v>0</v>
      </c>
      <c r="P193" s="51"/>
      <c r="Q193" s="50"/>
      <c r="R193" s="157">
        <f>IF(P193="",0,(P193/'PPF Application'!$T$7))</f>
        <v>0</v>
      </c>
      <c r="S193" s="52">
        <f>IF(N193="", 0, (O193/'PPF Application'!$T$7)*P193)</f>
        <v>0</v>
      </c>
      <c r="T193" s="135"/>
      <c r="V193" s="159">
        <f t="shared" si="27"/>
        <v>0</v>
      </c>
      <c r="W193" s="159">
        <f t="shared" si="19"/>
        <v>0</v>
      </c>
      <c r="X193" s="159">
        <f t="shared" si="20"/>
        <v>0</v>
      </c>
      <c r="Y193" s="201">
        <f t="shared" si="21"/>
        <v>0</v>
      </c>
      <c r="Z193" s="201">
        <f t="shared" si="22"/>
        <v>0</v>
      </c>
      <c r="AA193" s="159">
        <f t="shared" si="23"/>
        <v>0</v>
      </c>
      <c r="AB193" s="11">
        <f t="shared" si="24"/>
        <v>0</v>
      </c>
      <c r="AD193" s="23">
        <f t="shared" si="25"/>
        <v>0</v>
      </c>
      <c r="AE193" s="23">
        <f t="shared" si="26"/>
        <v>0</v>
      </c>
    </row>
    <row r="194" spans="1:31" x14ac:dyDescent="0.2">
      <c r="A194" s="365"/>
      <c r="B194" s="365"/>
      <c r="C194" s="165"/>
      <c r="D194" s="165"/>
      <c r="E194" s="202"/>
      <c r="F194" s="165"/>
      <c r="G194" s="195"/>
      <c r="H194" s="165"/>
      <c r="I194" s="165"/>
      <c r="J194" s="165"/>
      <c r="K194" s="165"/>
      <c r="L194" s="77"/>
      <c r="M194" s="77"/>
      <c r="N194" s="82"/>
      <c r="O194" s="196">
        <f>VLOOKUP(N194,'Supporting Documentation'!$A$4:$J$568,10,FALSE)</f>
        <v>0</v>
      </c>
      <c r="P194" s="51"/>
      <c r="Q194" s="50"/>
      <c r="R194" s="157">
        <f>IF(P194="",0,(P194/'PPF Application'!$T$7))</f>
        <v>0</v>
      </c>
      <c r="S194" s="52">
        <f>IF(N194="", 0, (O194/'PPF Application'!$T$7)*P194)</f>
        <v>0</v>
      </c>
      <c r="T194" s="135"/>
      <c r="V194" s="159">
        <f t="shared" si="27"/>
        <v>0</v>
      </c>
      <c r="W194" s="159">
        <f t="shared" si="19"/>
        <v>0</v>
      </c>
      <c r="X194" s="159">
        <f t="shared" si="20"/>
        <v>0</v>
      </c>
      <c r="Y194" s="201">
        <f t="shared" si="21"/>
        <v>0</v>
      </c>
      <c r="Z194" s="201">
        <f t="shared" si="22"/>
        <v>0</v>
      </c>
      <c r="AA194" s="159">
        <f t="shared" si="23"/>
        <v>0</v>
      </c>
      <c r="AB194" s="11">
        <f t="shared" si="24"/>
        <v>0</v>
      </c>
      <c r="AD194" s="23">
        <f t="shared" si="25"/>
        <v>0</v>
      </c>
      <c r="AE194" s="23">
        <f t="shared" si="26"/>
        <v>0</v>
      </c>
    </row>
    <row r="195" spans="1:31" x14ac:dyDescent="0.2">
      <c r="A195" s="365"/>
      <c r="B195" s="365"/>
      <c r="C195" s="165"/>
      <c r="D195" s="165"/>
      <c r="E195" s="202"/>
      <c r="F195" s="165"/>
      <c r="G195" s="195"/>
      <c r="H195" s="165"/>
      <c r="I195" s="165"/>
      <c r="J195" s="165"/>
      <c r="K195" s="165"/>
      <c r="L195" s="77"/>
      <c r="M195" s="77"/>
      <c r="N195" s="82"/>
      <c r="O195" s="196">
        <f>VLOOKUP(N195,'Supporting Documentation'!$A$4:$J$568,10,FALSE)</f>
        <v>0</v>
      </c>
      <c r="P195" s="51"/>
      <c r="Q195" s="50"/>
      <c r="R195" s="157">
        <f>IF(P195="",0,(P195/'PPF Application'!$T$7))</f>
        <v>0</v>
      </c>
      <c r="S195" s="52">
        <f>IF(N195="", 0, (O195/'PPF Application'!$T$7)*P195)</f>
        <v>0</v>
      </c>
      <c r="T195" s="135"/>
      <c r="V195" s="159">
        <f t="shared" si="27"/>
        <v>0</v>
      </c>
      <c r="W195" s="159">
        <f t="shared" si="19"/>
        <v>0</v>
      </c>
      <c r="X195" s="159">
        <f t="shared" si="20"/>
        <v>0</v>
      </c>
      <c r="Y195" s="201">
        <f t="shared" si="21"/>
        <v>0</v>
      </c>
      <c r="Z195" s="201">
        <f t="shared" si="22"/>
        <v>0</v>
      </c>
      <c r="AA195" s="159">
        <f t="shared" si="23"/>
        <v>0</v>
      </c>
      <c r="AB195" s="11">
        <f t="shared" si="24"/>
        <v>0</v>
      </c>
      <c r="AD195" s="23">
        <f t="shared" si="25"/>
        <v>0</v>
      </c>
      <c r="AE195" s="23">
        <f t="shared" si="26"/>
        <v>0</v>
      </c>
    </row>
    <row r="196" spans="1:31" x14ac:dyDescent="0.2">
      <c r="A196" s="365"/>
      <c r="B196" s="365"/>
      <c r="C196" s="165"/>
      <c r="D196" s="165"/>
      <c r="E196" s="202"/>
      <c r="F196" s="165"/>
      <c r="G196" s="195"/>
      <c r="H196" s="165"/>
      <c r="I196" s="165"/>
      <c r="J196" s="165"/>
      <c r="K196" s="165"/>
      <c r="L196" s="77"/>
      <c r="M196" s="77"/>
      <c r="N196" s="82"/>
      <c r="O196" s="196">
        <f>VLOOKUP(N196,'Supporting Documentation'!$A$4:$J$568,10,FALSE)</f>
        <v>0</v>
      </c>
      <c r="P196" s="51"/>
      <c r="Q196" s="50"/>
      <c r="R196" s="157">
        <f>IF(P196="",0,(P196/'PPF Application'!$T$7))</f>
        <v>0</v>
      </c>
      <c r="S196" s="52">
        <f>IF(N196="", 0, (O196/'PPF Application'!$T$7)*P196)</f>
        <v>0</v>
      </c>
      <c r="T196" s="135"/>
      <c r="V196" s="159">
        <f t="shared" si="27"/>
        <v>0</v>
      </c>
      <c r="W196" s="159">
        <f t="shared" si="19"/>
        <v>0</v>
      </c>
      <c r="X196" s="159">
        <f t="shared" si="20"/>
        <v>0</v>
      </c>
      <c r="Y196" s="201">
        <f t="shared" si="21"/>
        <v>0</v>
      </c>
      <c r="Z196" s="201">
        <f t="shared" si="22"/>
        <v>0</v>
      </c>
      <c r="AA196" s="159">
        <f t="shared" si="23"/>
        <v>0</v>
      </c>
      <c r="AB196" s="11">
        <f t="shared" si="24"/>
        <v>0</v>
      </c>
      <c r="AD196" s="23">
        <f t="shared" si="25"/>
        <v>0</v>
      </c>
      <c r="AE196" s="23">
        <f t="shared" si="26"/>
        <v>0</v>
      </c>
    </row>
    <row r="197" spans="1:31" x14ac:dyDescent="0.2">
      <c r="A197" s="365"/>
      <c r="B197" s="365"/>
      <c r="C197" s="165"/>
      <c r="D197" s="165"/>
      <c r="E197" s="202"/>
      <c r="F197" s="165"/>
      <c r="G197" s="195"/>
      <c r="H197" s="165"/>
      <c r="I197" s="165"/>
      <c r="J197" s="165"/>
      <c r="K197" s="165"/>
      <c r="L197" s="77"/>
      <c r="M197" s="77"/>
      <c r="N197" s="82"/>
      <c r="O197" s="196">
        <f>VLOOKUP(N197,'Supporting Documentation'!$A$4:$J$568,10,FALSE)</f>
        <v>0</v>
      </c>
      <c r="P197" s="51"/>
      <c r="Q197" s="50"/>
      <c r="R197" s="157">
        <f>IF(P197="",0,(P197/'PPF Application'!$T$7))</f>
        <v>0</v>
      </c>
      <c r="S197" s="52">
        <f>IF(N197="", 0, (O197/'PPF Application'!$T$7)*P197)</f>
        <v>0</v>
      </c>
      <c r="T197" s="135"/>
      <c r="V197" s="159">
        <f t="shared" si="27"/>
        <v>0</v>
      </c>
      <c r="W197" s="159">
        <f t="shared" si="19"/>
        <v>0</v>
      </c>
      <c r="X197" s="159">
        <f t="shared" si="20"/>
        <v>0</v>
      </c>
      <c r="Y197" s="201">
        <f t="shared" si="21"/>
        <v>0</v>
      </c>
      <c r="Z197" s="201">
        <f t="shared" si="22"/>
        <v>0</v>
      </c>
      <c r="AA197" s="159">
        <f t="shared" si="23"/>
        <v>0</v>
      </c>
      <c r="AB197" s="11">
        <f t="shared" si="24"/>
        <v>0</v>
      </c>
      <c r="AD197" s="23">
        <f t="shared" si="25"/>
        <v>0</v>
      </c>
      <c r="AE197" s="23">
        <f t="shared" si="26"/>
        <v>0</v>
      </c>
    </row>
    <row r="198" spans="1:31" x14ac:dyDescent="0.2">
      <c r="A198" s="365"/>
      <c r="B198" s="365"/>
      <c r="C198" s="165"/>
      <c r="D198" s="165"/>
      <c r="E198" s="202"/>
      <c r="F198" s="165"/>
      <c r="G198" s="195"/>
      <c r="H198" s="165"/>
      <c r="I198" s="165"/>
      <c r="J198" s="165"/>
      <c r="K198" s="165"/>
      <c r="L198" s="77"/>
      <c r="M198" s="77"/>
      <c r="N198" s="82"/>
      <c r="O198" s="196">
        <f>VLOOKUP(N198,'Supporting Documentation'!$A$4:$J$568,10,FALSE)</f>
        <v>0</v>
      </c>
      <c r="P198" s="51"/>
      <c r="Q198" s="50"/>
      <c r="R198" s="157">
        <f>IF(P198="",0,(P198/'PPF Application'!$T$7))</f>
        <v>0</v>
      </c>
      <c r="S198" s="52">
        <f>IF(N198="", 0, (O198/'PPF Application'!$T$7)*P198)</f>
        <v>0</v>
      </c>
      <c r="T198" s="135"/>
      <c r="V198" s="159">
        <f t="shared" si="27"/>
        <v>0</v>
      </c>
      <c r="W198" s="159">
        <f t="shared" ref="W198:W261" si="28">IF(AND(C198="x",H198="x"),1,0)</f>
        <v>0</v>
      </c>
      <c r="X198" s="159">
        <f t="shared" ref="X198:X261" si="29">IF(AND(D198="x",H198="x"),1,0)</f>
        <v>0</v>
      </c>
      <c r="Y198" s="201">
        <f t="shared" ref="Y198:Y261" si="30">IF(AND(E198="x",H198="x"),1,0)</f>
        <v>0</v>
      </c>
      <c r="Z198" s="201">
        <f t="shared" ref="Z198:Z261" si="31">IF(AND(F198="x",H198="x"),1,0)</f>
        <v>0</v>
      </c>
      <c r="AA198" s="159">
        <f t="shared" ref="AA198:AA261" si="32">IF(OR(N198="UNK",N198="TPR",N198="ORP",N198="INC",N198="OTS"),1,0)</f>
        <v>0</v>
      </c>
      <c r="AB198" s="11">
        <f t="shared" ref="AB198:AB261" si="33">IF((AND(AND(AND(L198&lt;=$AC$5,M198&gt;=$AC$5,L198&lt;&gt;"",H198&lt;&gt;"")))),1,0)</f>
        <v>0</v>
      </c>
      <c r="AD198" s="23">
        <f t="shared" ref="AD198:AD261" si="34">IF(I198="x",R198,0)</f>
        <v>0</v>
      </c>
      <c r="AE198" s="23">
        <f t="shared" ref="AE198:AE261" si="35">IF(Q198="x", R198, 0)</f>
        <v>0</v>
      </c>
    </row>
    <row r="199" spans="1:31" x14ac:dyDescent="0.2">
      <c r="A199" s="365"/>
      <c r="B199" s="365"/>
      <c r="C199" s="165"/>
      <c r="D199" s="165"/>
      <c r="E199" s="202"/>
      <c r="F199" s="165"/>
      <c r="G199" s="195"/>
      <c r="H199" s="165"/>
      <c r="I199" s="165"/>
      <c r="J199" s="165"/>
      <c r="K199" s="165"/>
      <c r="L199" s="77"/>
      <c r="M199" s="77"/>
      <c r="N199" s="82"/>
      <c r="O199" s="196">
        <f>VLOOKUP(N199,'Supporting Documentation'!$A$4:$J$568,10,FALSE)</f>
        <v>0</v>
      </c>
      <c r="P199" s="51"/>
      <c r="Q199" s="50"/>
      <c r="R199" s="157">
        <f>IF(P199="",0,(P199/'PPF Application'!$T$7))</f>
        <v>0</v>
      </c>
      <c r="S199" s="52">
        <f>IF(N199="", 0, (O199/'PPF Application'!$T$7)*P199)</f>
        <v>0</v>
      </c>
      <c r="T199" s="135"/>
      <c r="V199" s="159">
        <f t="shared" ref="V199:V262" si="36">IF(AND(A199="x",H199="x"),1,0)</f>
        <v>0</v>
      </c>
      <c r="W199" s="159">
        <f t="shared" si="28"/>
        <v>0</v>
      </c>
      <c r="X199" s="159">
        <f t="shared" si="29"/>
        <v>0</v>
      </c>
      <c r="Y199" s="201">
        <f t="shared" si="30"/>
        <v>0</v>
      </c>
      <c r="Z199" s="201">
        <f t="shared" si="31"/>
        <v>0</v>
      </c>
      <c r="AA199" s="159">
        <f t="shared" si="32"/>
        <v>0</v>
      </c>
      <c r="AB199" s="11">
        <f t="shared" si="33"/>
        <v>0</v>
      </c>
      <c r="AD199" s="23">
        <f t="shared" si="34"/>
        <v>0</v>
      </c>
      <c r="AE199" s="23">
        <f t="shared" si="35"/>
        <v>0</v>
      </c>
    </row>
    <row r="200" spans="1:31" x14ac:dyDescent="0.2">
      <c r="A200" s="365"/>
      <c r="B200" s="365"/>
      <c r="C200" s="165"/>
      <c r="D200" s="165"/>
      <c r="E200" s="202"/>
      <c r="F200" s="165"/>
      <c r="G200" s="195"/>
      <c r="H200" s="165"/>
      <c r="I200" s="165"/>
      <c r="J200" s="165"/>
      <c r="K200" s="165"/>
      <c r="L200" s="77"/>
      <c r="M200" s="77"/>
      <c r="N200" s="82"/>
      <c r="O200" s="196">
        <f>VLOOKUP(N200,'Supporting Documentation'!$A$4:$J$568,10,FALSE)</f>
        <v>0</v>
      </c>
      <c r="P200" s="51"/>
      <c r="Q200" s="50"/>
      <c r="R200" s="157">
        <f>IF(P200="",0,(P200/'PPF Application'!$T$7))</f>
        <v>0</v>
      </c>
      <c r="S200" s="52">
        <f>IF(N200="", 0, (O200/'PPF Application'!$T$7)*P200)</f>
        <v>0</v>
      </c>
      <c r="T200" s="135"/>
      <c r="V200" s="159">
        <f t="shared" si="36"/>
        <v>0</v>
      </c>
      <c r="W200" s="159">
        <f t="shared" si="28"/>
        <v>0</v>
      </c>
      <c r="X200" s="159">
        <f t="shared" si="29"/>
        <v>0</v>
      </c>
      <c r="Y200" s="201">
        <f t="shared" si="30"/>
        <v>0</v>
      </c>
      <c r="Z200" s="201">
        <f t="shared" si="31"/>
        <v>0</v>
      </c>
      <c r="AA200" s="159">
        <f t="shared" si="32"/>
        <v>0</v>
      </c>
      <c r="AB200" s="11">
        <f t="shared" si="33"/>
        <v>0</v>
      </c>
      <c r="AD200" s="23">
        <f t="shared" si="34"/>
        <v>0</v>
      </c>
      <c r="AE200" s="23">
        <f t="shared" si="35"/>
        <v>0</v>
      </c>
    </row>
    <row r="201" spans="1:31" x14ac:dyDescent="0.2">
      <c r="A201" s="365"/>
      <c r="B201" s="365"/>
      <c r="C201" s="165"/>
      <c r="D201" s="165"/>
      <c r="E201" s="202"/>
      <c r="F201" s="165"/>
      <c r="G201" s="195"/>
      <c r="H201" s="165"/>
      <c r="I201" s="165"/>
      <c r="J201" s="165"/>
      <c r="K201" s="165"/>
      <c r="L201" s="77"/>
      <c r="M201" s="77"/>
      <c r="N201" s="82"/>
      <c r="O201" s="196">
        <f>VLOOKUP(N201,'Supporting Documentation'!$A$4:$J$568,10,FALSE)</f>
        <v>0</v>
      </c>
      <c r="P201" s="51"/>
      <c r="Q201" s="50"/>
      <c r="R201" s="157">
        <f>IF(P201="",0,(P201/'PPF Application'!$T$7))</f>
        <v>0</v>
      </c>
      <c r="S201" s="52">
        <f>IF(N201="", 0, (O201/'PPF Application'!$T$7)*P201)</f>
        <v>0</v>
      </c>
      <c r="T201" s="135"/>
      <c r="V201" s="159">
        <f t="shared" si="36"/>
        <v>0</v>
      </c>
      <c r="W201" s="159">
        <f t="shared" si="28"/>
        <v>0</v>
      </c>
      <c r="X201" s="159">
        <f t="shared" si="29"/>
        <v>0</v>
      </c>
      <c r="Y201" s="201">
        <f t="shared" si="30"/>
        <v>0</v>
      </c>
      <c r="Z201" s="201">
        <f t="shared" si="31"/>
        <v>0</v>
      </c>
      <c r="AA201" s="159">
        <f t="shared" si="32"/>
        <v>0</v>
      </c>
      <c r="AB201" s="11">
        <f t="shared" si="33"/>
        <v>0</v>
      </c>
      <c r="AD201" s="23">
        <f t="shared" si="34"/>
        <v>0</v>
      </c>
      <c r="AE201" s="23">
        <f t="shared" si="35"/>
        <v>0</v>
      </c>
    </row>
    <row r="202" spans="1:31" x14ac:dyDescent="0.2">
      <c r="A202" s="365"/>
      <c r="B202" s="365"/>
      <c r="C202" s="165"/>
      <c r="D202" s="165"/>
      <c r="E202" s="202"/>
      <c r="F202" s="165"/>
      <c r="G202" s="195"/>
      <c r="H202" s="165"/>
      <c r="I202" s="165"/>
      <c r="J202" s="165"/>
      <c r="K202" s="165"/>
      <c r="L202" s="77"/>
      <c r="M202" s="77"/>
      <c r="N202" s="82"/>
      <c r="O202" s="196">
        <f>VLOOKUP(N202,'Supporting Documentation'!$A$4:$J$568,10,FALSE)</f>
        <v>0</v>
      </c>
      <c r="P202" s="51"/>
      <c r="Q202" s="50"/>
      <c r="R202" s="157">
        <f>IF(P202="",0,(P202/'PPF Application'!$T$7))</f>
        <v>0</v>
      </c>
      <c r="S202" s="52">
        <f>IF(N202="", 0, (O202/'PPF Application'!$T$7)*P202)</f>
        <v>0</v>
      </c>
      <c r="T202" s="135"/>
      <c r="V202" s="159">
        <f t="shared" si="36"/>
        <v>0</v>
      </c>
      <c r="W202" s="159">
        <f t="shared" si="28"/>
        <v>0</v>
      </c>
      <c r="X202" s="159">
        <f t="shared" si="29"/>
        <v>0</v>
      </c>
      <c r="Y202" s="201">
        <f t="shared" si="30"/>
        <v>0</v>
      </c>
      <c r="Z202" s="201">
        <f t="shared" si="31"/>
        <v>0</v>
      </c>
      <c r="AA202" s="159">
        <f t="shared" si="32"/>
        <v>0</v>
      </c>
      <c r="AB202" s="11">
        <f t="shared" si="33"/>
        <v>0</v>
      </c>
      <c r="AD202" s="23">
        <f t="shared" si="34"/>
        <v>0</v>
      </c>
      <c r="AE202" s="23">
        <f t="shared" si="35"/>
        <v>0</v>
      </c>
    </row>
    <row r="203" spans="1:31" x14ac:dyDescent="0.2">
      <c r="A203" s="365"/>
      <c r="B203" s="365"/>
      <c r="C203" s="165"/>
      <c r="D203" s="165"/>
      <c r="E203" s="202"/>
      <c r="F203" s="165"/>
      <c r="G203" s="195"/>
      <c r="H203" s="165"/>
      <c r="I203" s="165"/>
      <c r="J203" s="165"/>
      <c r="K203" s="165"/>
      <c r="L203" s="77"/>
      <c r="M203" s="77"/>
      <c r="N203" s="82"/>
      <c r="O203" s="196">
        <f>VLOOKUP(N203,'Supporting Documentation'!$A$4:$J$568,10,FALSE)</f>
        <v>0</v>
      </c>
      <c r="P203" s="51"/>
      <c r="Q203" s="50"/>
      <c r="R203" s="157">
        <f>IF(P203="",0,(P203/'PPF Application'!$T$7))</f>
        <v>0</v>
      </c>
      <c r="S203" s="52">
        <f>IF(N203="", 0, (O203/'PPF Application'!$T$7)*P203)</f>
        <v>0</v>
      </c>
      <c r="T203" s="135"/>
      <c r="V203" s="159">
        <f t="shared" si="36"/>
        <v>0</v>
      </c>
      <c r="W203" s="159">
        <f t="shared" si="28"/>
        <v>0</v>
      </c>
      <c r="X203" s="159">
        <f t="shared" si="29"/>
        <v>0</v>
      </c>
      <c r="Y203" s="201">
        <f t="shared" si="30"/>
        <v>0</v>
      </c>
      <c r="Z203" s="201">
        <f t="shared" si="31"/>
        <v>0</v>
      </c>
      <c r="AA203" s="159">
        <f t="shared" si="32"/>
        <v>0</v>
      </c>
      <c r="AB203" s="11">
        <f t="shared" si="33"/>
        <v>0</v>
      </c>
      <c r="AD203" s="23">
        <f t="shared" si="34"/>
        <v>0</v>
      </c>
      <c r="AE203" s="23">
        <f t="shared" si="35"/>
        <v>0</v>
      </c>
    </row>
    <row r="204" spans="1:31" x14ac:dyDescent="0.2">
      <c r="A204" s="365"/>
      <c r="B204" s="365"/>
      <c r="C204" s="165"/>
      <c r="D204" s="165"/>
      <c r="E204" s="202"/>
      <c r="F204" s="165"/>
      <c r="G204" s="195"/>
      <c r="H204" s="165"/>
      <c r="I204" s="165"/>
      <c r="J204" s="165"/>
      <c r="K204" s="165"/>
      <c r="L204" s="77"/>
      <c r="M204" s="77"/>
      <c r="N204" s="82"/>
      <c r="O204" s="196">
        <f>VLOOKUP(N204,'Supporting Documentation'!$A$4:$J$568,10,FALSE)</f>
        <v>0</v>
      </c>
      <c r="P204" s="51"/>
      <c r="Q204" s="50"/>
      <c r="R204" s="157">
        <f>IF(P204="",0,(P204/'PPF Application'!$T$7))</f>
        <v>0</v>
      </c>
      <c r="S204" s="52">
        <f>IF(N204="", 0, (O204/'PPF Application'!$T$7)*P204)</f>
        <v>0</v>
      </c>
      <c r="T204" s="135"/>
      <c r="V204" s="159">
        <f t="shared" si="36"/>
        <v>0</v>
      </c>
      <c r="W204" s="159">
        <f t="shared" si="28"/>
        <v>0</v>
      </c>
      <c r="X204" s="159">
        <f t="shared" si="29"/>
        <v>0</v>
      </c>
      <c r="Y204" s="201">
        <f t="shared" si="30"/>
        <v>0</v>
      </c>
      <c r="Z204" s="201">
        <f t="shared" si="31"/>
        <v>0</v>
      </c>
      <c r="AA204" s="159">
        <f t="shared" si="32"/>
        <v>0</v>
      </c>
      <c r="AB204" s="11">
        <f t="shared" si="33"/>
        <v>0</v>
      </c>
      <c r="AD204" s="23">
        <f t="shared" si="34"/>
        <v>0</v>
      </c>
      <c r="AE204" s="23">
        <f t="shared" si="35"/>
        <v>0</v>
      </c>
    </row>
    <row r="205" spans="1:31" x14ac:dyDescent="0.2">
      <c r="A205" s="365"/>
      <c r="B205" s="365"/>
      <c r="C205" s="165"/>
      <c r="D205" s="165"/>
      <c r="E205" s="202"/>
      <c r="F205" s="165"/>
      <c r="G205" s="195"/>
      <c r="H205" s="165"/>
      <c r="I205" s="165"/>
      <c r="J205" s="165"/>
      <c r="K205" s="165"/>
      <c r="L205" s="77"/>
      <c r="M205" s="77"/>
      <c r="N205" s="82"/>
      <c r="O205" s="196">
        <f>VLOOKUP(N205,'Supporting Documentation'!$A$4:$J$568,10,FALSE)</f>
        <v>0</v>
      </c>
      <c r="P205" s="51"/>
      <c r="Q205" s="50"/>
      <c r="R205" s="157">
        <f>IF(P205="",0,(P205/'PPF Application'!$T$7))</f>
        <v>0</v>
      </c>
      <c r="S205" s="52">
        <f>IF(N205="", 0, (O205/'PPF Application'!$T$7)*P205)</f>
        <v>0</v>
      </c>
      <c r="T205" s="135"/>
      <c r="V205" s="159">
        <f t="shared" si="36"/>
        <v>0</v>
      </c>
      <c r="W205" s="159">
        <f t="shared" si="28"/>
        <v>0</v>
      </c>
      <c r="X205" s="159">
        <f t="shared" si="29"/>
        <v>0</v>
      </c>
      <c r="Y205" s="201">
        <f t="shared" si="30"/>
        <v>0</v>
      </c>
      <c r="Z205" s="201">
        <f t="shared" si="31"/>
        <v>0</v>
      </c>
      <c r="AA205" s="159">
        <f t="shared" si="32"/>
        <v>0</v>
      </c>
      <c r="AB205" s="11">
        <f t="shared" si="33"/>
        <v>0</v>
      </c>
      <c r="AD205" s="23">
        <f t="shared" si="34"/>
        <v>0</v>
      </c>
      <c r="AE205" s="23">
        <f t="shared" si="35"/>
        <v>0</v>
      </c>
    </row>
    <row r="206" spans="1:31" x14ac:dyDescent="0.2">
      <c r="A206" s="365"/>
      <c r="B206" s="365"/>
      <c r="C206" s="165"/>
      <c r="D206" s="165"/>
      <c r="E206" s="202"/>
      <c r="F206" s="165"/>
      <c r="G206" s="195"/>
      <c r="H206" s="165"/>
      <c r="I206" s="165"/>
      <c r="J206" s="165"/>
      <c r="K206" s="165"/>
      <c r="L206" s="77"/>
      <c r="M206" s="77"/>
      <c r="N206" s="82"/>
      <c r="O206" s="196">
        <f>VLOOKUP(N206,'Supporting Documentation'!$A$4:$J$568,10,FALSE)</f>
        <v>0</v>
      </c>
      <c r="P206" s="51"/>
      <c r="Q206" s="50"/>
      <c r="R206" s="157">
        <f>IF(P206="",0,(P206/'PPF Application'!$T$7))</f>
        <v>0</v>
      </c>
      <c r="S206" s="52">
        <f>IF(N206="", 0, (O206/'PPF Application'!$T$7)*P206)</f>
        <v>0</v>
      </c>
      <c r="T206" s="135"/>
      <c r="V206" s="159">
        <f t="shared" si="36"/>
        <v>0</v>
      </c>
      <c r="W206" s="159">
        <f t="shared" si="28"/>
        <v>0</v>
      </c>
      <c r="X206" s="159">
        <f t="shared" si="29"/>
        <v>0</v>
      </c>
      <c r="Y206" s="201">
        <f t="shared" si="30"/>
        <v>0</v>
      </c>
      <c r="Z206" s="201">
        <f t="shared" si="31"/>
        <v>0</v>
      </c>
      <c r="AA206" s="159">
        <f t="shared" si="32"/>
        <v>0</v>
      </c>
      <c r="AB206" s="11">
        <f t="shared" si="33"/>
        <v>0</v>
      </c>
      <c r="AD206" s="23">
        <f t="shared" si="34"/>
        <v>0</v>
      </c>
      <c r="AE206" s="23">
        <f t="shared" si="35"/>
        <v>0</v>
      </c>
    </row>
    <row r="207" spans="1:31" x14ac:dyDescent="0.2">
      <c r="A207" s="365"/>
      <c r="B207" s="365"/>
      <c r="C207" s="165"/>
      <c r="D207" s="165"/>
      <c r="E207" s="202"/>
      <c r="F207" s="165"/>
      <c r="G207" s="195"/>
      <c r="H207" s="165"/>
      <c r="I207" s="165"/>
      <c r="J207" s="165"/>
      <c r="K207" s="165"/>
      <c r="L207" s="77"/>
      <c r="M207" s="77"/>
      <c r="N207" s="82"/>
      <c r="O207" s="196">
        <f>VLOOKUP(N207,'Supporting Documentation'!$A$4:$J$568,10,FALSE)</f>
        <v>0</v>
      </c>
      <c r="P207" s="51"/>
      <c r="Q207" s="50"/>
      <c r="R207" s="157">
        <f>IF(P207="",0,(P207/'PPF Application'!$T$7))</f>
        <v>0</v>
      </c>
      <c r="S207" s="52">
        <f>IF(N207="", 0, (O207/'PPF Application'!$T$7)*P207)</f>
        <v>0</v>
      </c>
      <c r="T207" s="135"/>
      <c r="V207" s="159">
        <f t="shared" si="36"/>
        <v>0</v>
      </c>
      <c r="W207" s="159">
        <f t="shared" si="28"/>
        <v>0</v>
      </c>
      <c r="X207" s="159">
        <f t="shared" si="29"/>
        <v>0</v>
      </c>
      <c r="Y207" s="201">
        <f t="shared" si="30"/>
        <v>0</v>
      </c>
      <c r="Z207" s="201">
        <f t="shared" si="31"/>
        <v>0</v>
      </c>
      <c r="AA207" s="159">
        <f t="shared" si="32"/>
        <v>0</v>
      </c>
      <c r="AB207" s="11">
        <f t="shared" si="33"/>
        <v>0</v>
      </c>
      <c r="AD207" s="23">
        <f t="shared" si="34"/>
        <v>0</v>
      </c>
      <c r="AE207" s="23">
        <f t="shared" si="35"/>
        <v>0</v>
      </c>
    </row>
    <row r="208" spans="1:31" x14ac:dyDescent="0.2">
      <c r="A208" s="365"/>
      <c r="B208" s="365"/>
      <c r="C208" s="165"/>
      <c r="D208" s="165"/>
      <c r="E208" s="202"/>
      <c r="F208" s="165"/>
      <c r="G208" s="195"/>
      <c r="H208" s="165"/>
      <c r="I208" s="165"/>
      <c r="J208" s="165"/>
      <c r="K208" s="165"/>
      <c r="L208" s="77"/>
      <c r="M208" s="77"/>
      <c r="N208" s="82"/>
      <c r="O208" s="196">
        <f>VLOOKUP(N208,'Supporting Documentation'!$A$4:$J$568,10,FALSE)</f>
        <v>0</v>
      </c>
      <c r="P208" s="51"/>
      <c r="Q208" s="50"/>
      <c r="R208" s="157">
        <f>IF(P208="",0,(P208/'PPF Application'!$T$7))</f>
        <v>0</v>
      </c>
      <c r="S208" s="52">
        <f>IF(N208="", 0, (O208/'PPF Application'!$T$7)*P208)</f>
        <v>0</v>
      </c>
      <c r="T208" s="135"/>
      <c r="V208" s="159">
        <f t="shared" si="36"/>
        <v>0</v>
      </c>
      <c r="W208" s="159">
        <f t="shared" si="28"/>
        <v>0</v>
      </c>
      <c r="X208" s="159">
        <f t="shared" si="29"/>
        <v>0</v>
      </c>
      <c r="Y208" s="201">
        <f t="shared" si="30"/>
        <v>0</v>
      </c>
      <c r="Z208" s="201">
        <f t="shared" si="31"/>
        <v>0</v>
      </c>
      <c r="AA208" s="159">
        <f t="shared" si="32"/>
        <v>0</v>
      </c>
      <c r="AB208" s="11">
        <f t="shared" si="33"/>
        <v>0</v>
      </c>
      <c r="AD208" s="23">
        <f t="shared" si="34"/>
        <v>0</v>
      </c>
      <c r="AE208" s="23">
        <f t="shared" si="35"/>
        <v>0</v>
      </c>
    </row>
    <row r="209" spans="1:31" x14ac:dyDescent="0.2">
      <c r="A209" s="365"/>
      <c r="B209" s="365"/>
      <c r="C209" s="165"/>
      <c r="D209" s="165"/>
      <c r="E209" s="202"/>
      <c r="F209" s="165"/>
      <c r="G209" s="195"/>
      <c r="H209" s="165"/>
      <c r="I209" s="165"/>
      <c r="J209" s="165"/>
      <c r="K209" s="165"/>
      <c r="L209" s="77"/>
      <c r="M209" s="77"/>
      <c r="N209" s="82"/>
      <c r="O209" s="196">
        <f>VLOOKUP(N209,'Supporting Documentation'!$A$4:$J$568,10,FALSE)</f>
        <v>0</v>
      </c>
      <c r="P209" s="51"/>
      <c r="Q209" s="50"/>
      <c r="R209" s="157">
        <f>IF(P209="",0,(P209/'PPF Application'!$T$7))</f>
        <v>0</v>
      </c>
      <c r="S209" s="52">
        <f>IF(N209="", 0, (O209/'PPF Application'!$T$7)*P209)</f>
        <v>0</v>
      </c>
      <c r="T209" s="135"/>
      <c r="V209" s="159">
        <f t="shared" si="36"/>
        <v>0</v>
      </c>
      <c r="W209" s="159">
        <f t="shared" si="28"/>
        <v>0</v>
      </c>
      <c r="X209" s="159">
        <f t="shared" si="29"/>
        <v>0</v>
      </c>
      <c r="Y209" s="201">
        <f t="shared" si="30"/>
        <v>0</v>
      </c>
      <c r="Z209" s="201">
        <f t="shared" si="31"/>
        <v>0</v>
      </c>
      <c r="AA209" s="159">
        <f t="shared" si="32"/>
        <v>0</v>
      </c>
      <c r="AB209" s="11">
        <f t="shared" si="33"/>
        <v>0</v>
      </c>
      <c r="AD209" s="23">
        <f t="shared" si="34"/>
        <v>0</v>
      </c>
      <c r="AE209" s="23">
        <f t="shared" si="35"/>
        <v>0</v>
      </c>
    </row>
    <row r="210" spans="1:31" x14ac:dyDescent="0.2">
      <c r="A210" s="365"/>
      <c r="B210" s="365"/>
      <c r="C210" s="165"/>
      <c r="D210" s="165"/>
      <c r="E210" s="202"/>
      <c r="F210" s="165"/>
      <c r="G210" s="195"/>
      <c r="H210" s="165"/>
      <c r="I210" s="165"/>
      <c r="J210" s="165"/>
      <c r="K210" s="165"/>
      <c r="L210" s="77"/>
      <c r="M210" s="77"/>
      <c r="N210" s="82"/>
      <c r="O210" s="196">
        <f>VLOOKUP(N210,'Supporting Documentation'!$A$4:$J$568,10,FALSE)</f>
        <v>0</v>
      </c>
      <c r="P210" s="51"/>
      <c r="Q210" s="50"/>
      <c r="R210" s="157">
        <f>IF(P210="",0,(P210/'PPF Application'!$T$7))</f>
        <v>0</v>
      </c>
      <c r="S210" s="52">
        <f>IF(N210="", 0, (O210/'PPF Application'!$T$7)*P210)</f>
        <v>0</v>
      </c>
      <c r="T210" s="135"/>
      <c r="V210" s="159">
        <f t="shared" si="36"/>
        <v>0</v>
      </c>
      <c r="W210" s="159">
        <f t="shared" si="28"/>
        <v>0</v>
      </c>
      <c r="X210" s="159">
        <f t="shared" si="29"/>
        <v>0</v>
      </c>
      <c r="Y210" s="201">
        <f t="shared" si="30"/>
        <v>0</v>
      </c>
      <c r="Z210" s="201">
        <f t="shared" si="31"/>
        <v>0</v>
      </c>
      <c r="AA210" s="159">
        <f t="shared" si="32"/>
        <v>0</v>
      </c>
      <c r="AB210" s="11">
        <f t="shared" si="33"/>
        <v>0</v>
      </c>
      <c r="AD210" s="23">
        <f t="shared" si="34"/>
        <v>0</v>
      </c>
      <c r="AE210" s="23">
        <f t="shared" si="35"/>
        <v>0</v>
      </c>
    </row>
    <row r="211" spans="1:31" x14ac:dyDescent="0.2">
      <c r="A211" s="365"/>
      <c r="B211" s="365"/>
      <c r="C211" s="165"/>
      <c r="D211" s="165"/>
      <c r="E211" s="202"/>
      <c r="F211" s="165"/>
      <c r="G211" s="195"/>
      <c r="H211" s="165"/>
      <c r="I211" s="165"/>
      <c r="J211" s="165"/>
      <c r="K211" s="165"/>
      <c r="L211" s="77"/>
      <c r="M211" s="77"/>
      <c r="N211" s="82"/>
      <c r="O211" s="196">
        <f>VLOOKUP(N211,'Supporting Documentation'!$A$4:$J$568,10,FALSE)</f>
        <v>0</v>
      </c>
      <c r="P211" s="51"/>
      <c r="Q211" s="50"/>
      <c r="R211" s="157">
        <f>IF(P211="",0,(P211/'PPF Application'!$T$7))</f>
        <v>0</v>
      </c>
      <c r="S211" s="52">
        <f>IF(N211="", 0, (O211/'PPF Application'!$T$7)*P211)</f>
        <v>0</v>
      </c>
      <c r="T211" s="135"/>
      <c r="V211" s="159">
        <f t="shared" si="36"/>
        <v>0</v>
      </c>
      <c r="W211" s="159">
        <f t="shared" si="28"/>
        <v>0</v>
      </c>
      <c r="X211" s="159">
        <f t="shared" si="29"/>
        <v>0</v>
      </c>
      <c r="Y211" s="201">
        <f t="shared" si="30"/>
        <v>0</v>
      </c>
      <c r="Z211" s="201">
        <f t="shared" si="31"/>
        <v>0</v>
      </c>
      <c r="AA211" s="159">
        <f t="shared" si="32"/>
        <v>0</v>
      </c>
      <c r="AB211" s="11">
        <f t="shared" si="33"/>
        <v>0</v>
      </c>
      <c r="AD211" s="23">
        <f t="shared" si="34"/>
        <v>0</v>
      </c>
      <c r="AE211" s="23">
        <f t="shared" si="35"/>
        <v>0</v>
      </c>
    </row>
    <row r="212" spans="1:31" x14ac:dyDescent="0.2">
      <c r="A212" s="365"/>
      <c r="B212" s="365"/>
      <c r="C212" s="165"/>
      <c r="D212" s="165"/>
      <c r="E212" s="202"/>
      <c r="F212" s="165"/>
      <c r="G212" s="195"/>
      <c r="H212" s="165"/>
      <c r="I212" s="165"/>
      <c r="J212" s="165"/>
      <c r="K212" s="165"/>
      <c r="L212" s="77"/>
      <c r="M212" s="77"/>
      <c r="N212" s="82"/>
      <c r="O212" s="196">
        <f>VLOOKUP(N212,'Supporting Documentation'!$A$4:$J$568,10,FALSE)</f>
        <v>0</v>
      </c>
      <c r="P212" s="51"/>
      <c r="Q212" s="50"/>
      <c r="R212" s="157">
        <f>IF(P212="",0,(P212/'PPF Application'!$T$7))</f>
        <v>0</v>
      </c>
      <c r="S212" s="52">
        <f>IF(N212="", 0, (O212/'PPF Application'!$T$7)*P212)</f>
        <v>0</v>
      </c>
      <c r="T212" s="135"/>
      <c r="V212" s="159">
        <f t="shared" si="36"/>
        <v>0</v>
      </c>
      <c r="W212" s="159">
        <f t="shared" si="28"/>
        <v>0</v>
      </c>
      <c r="X212" s="159">
        <f t="shared" si="29"/>
        <v>0</v>
      </c>
      <c r="Y212" s="201">
        <f t="shared" si="30"/>
        <v>0</v>
      </c>
      <c r="Z212" s="201">
        <f t="shared" si="31"/>
        <v>0</v>
      </c>
      <c r="AA212" s="159">
        <f t="shared" si="32"/>
        <v>0</v>
      </c>
      <c r="AB212" s="11">
        <f t="shared" si="33"/>
        <v>0</v>
      </c>
      <c r="AD212" s="23">
        <f t="shared" si="34"/>
        <v>0</v>
      </c>
      <c r="AE212" s="23">
        <f t="shared" si="35"/>
        <v>0</v>
      </c>
    </row>
    <row r="213" spans="1:31" x14ac:dyDescent="0.2">
      <c r="A213" s="365"/>
      <c r="B213" s="365"/>
      <c r="C213" s="165"/>
      <c r="D213" s="165"/>
      <c r="E213" s="202"/>
      <c r="F213" s="165"/>
      <c r="G213" s="195"/>
      <c r="H213" s="165"/>
      <c r="I213" s="165"/>
      <c r="J213" s="165"/>
      <c r="K213" s="165"/>
      <c r="L213" s="77"/>
      <c r="M213" s="77"/>
      <c r="N213" s="82"/>
      <c r="O213" s="196">
        <f>VLOOKUP(N213,'Supporting Documentation'!$A$4:$J$568,10,FALSE)</f>
        <v>0</v>
      </c>
      <c r="P213" s="51"/>
      <c r="Q213" s="50"/>
      <c r="R213" s="157">
        <f>IF(P213="",0,(P213/'PPF Application'!$T$7))</f>
        <v>0</v>
      </c>
      <c r="S213" s="52">
        <f>IF(N213="", 0, (O213/'PPF Application'!$T$7)*P213)</f>
        <v>0</v>
      </c>
      <c r="T213" s="135"/>
      <c r="V213" s="159">
        <f t="shared" si="36"/>
        <v>0</v>
      </c>
      <c r="W213" s="159">
        <f t="shared" si="28"/>
        <v>0</v>
      </c>
      <c r="X213" s="159">
        <f t="shared" si="29"/>
        <v>0</v>
      </c>
      <c r="Y213" s="201">
        <f t="shared" si="30"/>
        <v>0</v>
      </c>
      <c r="Z213" s="201">
        <f t="shared" si="31"/>
        <v>0</v>
      </c>
      <c r="AA213" s="159">
        <f t="shared" si="32"/>
        <v>0</v>
      </c>
      <c r="AB213" s="11">
        <f t="shared" si="33"/>
        <v>0</v>
      </c>
      <c r="AD213" s="23">
        <f t="shared" si="34"/>
        <v>0</v>
      </c>
      <c r="AE213" s="23">
        <f t="shared" si="35"/>
        <v>0</v>
      </c>
    </row>
    <row r="214" spans="1:31" x14ac:dyDescent="0.2">
      <c r="A214" s="365"/>
      <c r="B214" s="365"/>
      <c r="C214" s="165"/>
      <c r="D214" s="165"/>
      <c r="E214" s="202"/>
      <c r="F214" s="165"/>
      <c r="G214" s="195"/>
      <c r="H214" s="165"/>
      <c r="I214" s="165"/>
      <c r="J214" s="165"/>
      <c r="K214" s="165"/>
      <c r="L214" s="77"/>
      <c r="M214" s="77"/>
      <c r="N214" s="82"/>
      <c r="O214" s="196">
        <f>VLOOKUP(N214,'Supporting Documentation'!$A$4:$J$568,10,FALSE)</f>
        <v>0</v>
      </c>
      <c r="P214" s="51"/>
      <c r="Q214" s="50"/>
      <c r="R214" s="157">
        <f>IF(P214="",0,(P214/'PPF Application'!$T$7))</f>
        <v>0</v>
      </c>
      <c r="S214" s="52">
        <f>IF(N214="", 0, (O214/'PPF Application'!$T$7)*P214)</f>
        <v>0</v>
      </c>
      <c r="T214" s="135"/>
      <c r="V214" s="159">
        <f t="shared" si="36"/>
        <v>0</v>
      </c>
      <c r="W214" s="159">
        <f t="shared" si="28"/>
        <v>0</v>
      </c>
      <c r="X214" s="159">
        <f t="shared" si="29"/>
        <v>0</v>
      </c>
      <c r="Y214" s="201">
        <f t="shared" si="30"/>
        <v>0</v>
      </c>
      <c r="Z214" s="201">
        <f t="shared" si="31"/>
        <v>0</v>
      </c>
      <c r="AA214" s="159">
        <f t="shared" si="32"/>
        <v>0</v>
      </c>
      <c r="AB214" s="11">
        <f t="shared" si="33"/>
        <v>0</v>
      </c>
      <c r="AD214" s="23">
        <f t="shared" si="34"/>
        <v>0</v>
      </c>
      <c r="AE214" s="23">
        <f t="shared" si="35"/>
        <v>0</v>
      </c>
    </row>
    <row r="215" spans="1:31" x14ac:dyDescent="0.2">
      <c r="A215" s="365"/>
      <c r="B215" s="365"/>
      <c r="C215" s="165"/>
      <c r="D215" s="165"/>
      <c r="E215" s="202"/>
      <c r="F215" s="165"/>
      <c r="G215" s="195"/>
      <c r="H215" s="165"/>
      <c r="I215" s="165"/>
      <c r="J215" s="165"/>
      <c r="K215" s="165"/>
      <c r="L215" s="77"/>
      <c r="M215" s="77"/>
      <c r="N215" s="82"/>
      <c r="O215" s="196">
        <f>VLOOKUP(N215,'Supporting Documentation'!$A$4:$J$568,10,FALSE)</f>
        <v>0</v>
      </c>
      <c r="P215" s="51"/>
      <c r="Q215" s="50"/>
      <c r="R215" s="157">
        <f>IF(P215="",0,(P215/'PPF Application'!$T$7))</f>
        <v>0</v>
      </c>
      <c r="S215" s="52">
        <f>IF(N215="", 0, (O215/'PPF Application'!$T$7)*P215)</f>
        <v>0</v>
      </c>
      <c r="T215" s="135"/>
      <c r="V215" s="159">
        <f t="shared" si="36"/>
        <v>0</v>
      </c>
      <c r="W215" s="159">
        <f t="shared" si="28"/>
        <v>0</v>
      </c>
      <c r="X215" s="159">
        <f t="shared" si="29"/>
        <v>0</v>
      </c>
      <c r="Y215" s="201">
        <f t="shared" si="30"/>
        <v>0</v>
      </c>
      <c r="Z215" s="201">
        <f t="shared" si="31"/>
        <v>0</v>
      </c>
      <c r="AA215" s="159">
        <f t="shared" si="32"/>
        <v>0</v>
      </c>
      <c r="AB215" s="11">
        <f t="shared" si="33"/>
        <v>0</v>
      </c>
      <c r="AD215" s="23">
        <f t="shared" si="34"/>
        <v>0</v>
      </c>
      <c r="AE215" s="23">
        <f t="shared" si="35"/>
        <v>0</v>
      </c>
    </row>
    <row r="216" spans="1:31" x14ac:dyDescent="0.2">
      <c r="A216" s="365"/>
      <c r="B216" s="365"/>
      <c r="C216" s="165"/>
      <c r="D216" s="165"/>
      <c r="E216" s="202"/>
      <c r="F216" s="165"/>
      <c r="G216" s="195"/>
      <c r="H216" s="165"/>
      <c r="I216" s="165"/>
      <c r="J216" s="165"/>
      <c r="K216" s="165"/>
      <c r="L216" s="77"/>
      <c r="M216" s="77"/>
      <c r="N216" s="82"/>
      <c r="O216" s="196">
        <f>VLOOKUP(N216,'Supporting Documentation'!$A$4:$J$568,10,FALSE)</f>
        <v>0</v>
      </c>
      <c r="P216" s="51"/>
      <c r="Q216" s="50"/>
      <c r="R216" s="157">
        <f>IF(P216="",0,(P216/'PPF Application'!$T$7))</f>
        <v>0</v>
      </c>
      <c r="S216" s="52">
        <f>IF(N216="", 0, (O216/'PPF Application'!$T$7)*P216)</f>
        <v>0</v>
      </c>
      <c r="T216" s="135"/>
      <c r="V216" s="159">
        <f t="shared" si="36"/>
        <v>0</v>
      </c>
      <c r="W216" s="159">
        <f t="shared" si="28"/>
        <v>0</v>
      </c>
      <c r="X216" s="159">
        <f t="shared" si="29"/>
        <v>0</v>
      </c>
      <c r="Y216" s="201">
        <f t="shared" si="30"/>
        <v>0</v>
      </c>
      <c r="Z216" s="201">
        <f t="shared" si="31"/>
        <v>0</v>
      </c>
      <c r="AA216" s="159">
        <f t="shared" si="32"/>
        <v>0</v>
      </c>
      <c r="AB216" s="11">
        <f t="shared" si="33"/>
        <v>0</v>
      </c>
      <c r="AD216" s="23">
        <f t="shared" si="34"/>
        <v>0</v>
      </c>
      <c r="AE216" s="23">
        <f t="shared" si="35"/>
        <v>0</v>
      </c>
    </row>
    <row r="217" spans="1:31" x14ac:dyDescent="0.2">
      <c r="A217" s="365"/>
      <c r="B217" s="365"/>
      <c r="C217" s="165"/>
      <c r="D217" s="165"/>
      <c r="E217" s="202"/>
      <c r="F217" s="165"/>
      <c r="G217" s="195"/>
      <c r="H217" s="165"/>
      <c r="I217" s="165"/>
      <c r="J217" s="165"/>
      <c r="K217" s="165"/>
      <c r="L217" s="77"/>
      <c r="M217" s="77"/>
      <c r="N217" s="82"/>
      <c r="O217" s="196">
        <f>VLOOKUP(N217,'Supporting Documentation'!$A$4:$J$568,10,FALSE)</f>
        <v>0</v>
      </c>
      <c r="P217" s="51"/>
      <c r="Q217" s="50"/>
      <c r="R217" s="157">
        <f>IF(P217="",0,(P217/'PPF Application'!$T$7))</f>
        <v>0</v>
      </c>
      <c r="S217" s="52">
        <f>IF(N217="", 0, (O217/'PPF Application'!$T$7)*P217)</f>
        <v>0</v>
      </c>
      <c r="T217" s="135"/>
      <c r="V217" s="159">
        <f t="shared" si="36"/>
        <v>0</v>
      </c>
      <c r="W217" s="159">
        <f t="shared" si="28"/>
        <v>0</v>
      </c>
      <c r="X217" s="159">
        <f t="shared" si="29"/>
        <v>0</v>
      </c>
      <c r="Y217" s="201">
        <f t="shared" si="30"/>
        <v>0</v>
      </c>
      <c r="Z217" s="201">
        <f t="shared" si="31"/>
        <v>0</v>
      </c>
      <c r="AA217" s="159">
        <f t="shared" si="32"/>
        <v>0</v>
      </c>
      <c r="AB217" s="11">
        <f t="shared" si="33"/>
        <v>0</v>
      </c>
      <c r="AD217" s="23">
        <f t="shared" si="34"/>
        <v>0</v>
      </c>
      <c r="AE217" s="23">
        <f t="shared" si="35"/>
        <v>0</v>
      </c>
    </row>
    <row r="218" spans="1:31" x14ac:dyDescent="0.2">
      <c r="A218" s="365"/>
      <c r="B218" s="365"/>
      <c r="C218" s="165"/>
      <c r="D218" s="165"/>
      <c r="E218" s="202"/>
      <c r="F218" s="165"/>
      <c r="G218" s="195"/>
      <c r="H218" s="165"/>
      <c r="I218" s="165"/>
      <c r="J218" s="165"/>
      <c r="K218" s="165"/>
      <c r="L218" s="77"/>
      <c r="M218" s="77"/>
      <c r="N218" s="82"/>
      <c r="O218" s="196">
        <f>VLOOKUP(N218,'Supporting Documentation'!$A$4:$J$568,10,FALSE)</f>
        <v>0</v>
      </c>
      <c r="P218" s="51"/>
      <c r="Q218" s="50"/>
      <c r="R218" s="157">
        <f>IF(P218="",0,(P218/'PPF Application'!$T$7))</f>
        <v>0</v>
      </c>
      <c r="S218" s="52">
        <f>IF(N218="", 0, (O218/'PPF Application'!$T$7)*P218)</f>
        <v>0</v>
      </c>
      <c r="T218" s="135"/>
      <c r="V218" s="159">
        <f t="shared" si="36"/>
        <v>0</v>
      </c>
      <c r="W218" s="159">
        <f t="shared" si="28"/>
        <v>0</v>
      </c>
      <c r="X218" s="159">
        <f t="shared" si="29"/>
        <v>0</v>
      </c>
      <c r="Y218" s="201">
        <f t="shared" si="30"/>
        <v>0</v>
      </c>
      <c r="Z218" s="201">
        <f t="shared" si="31"/>
        <v>0</v>
      </c>
      <c r="AA218" s="159">
        <f t="shared" si="32"/>
        <v>0</v>
      </c>
      <c r="AB218" s="11">
        <f t="shared" si="33"/>
        <v>0</v>
      </c>
      <c r="AD218" s="23">
        <f t="shared" si="34"/>
        <v>0</v>
      </c>
      <c r="AE218" s="23">
        <f t="shared" si="35"/>
        <v>0</v>
      </c>
    </row>
    <row r="219" spans="1:31" x14ac:dyDescent="0.2">
      <c r="A219" s="365"/>
      <c r="B219" s="365"/>
      <c r="C219" s="165"/>
      <c r="D219" s="165"/>
      <c r="E219" s="202"/>
      <c r="F219" s="165"/>
      <c r="G219" s="195"/>
      <c r="H219" s="165"/>
      <c r="I219" s="165"/>
      <c r="J219" s="165"/>
      <c r="K219" s="165"/>
      <c r="L219" s="77"/>
      <c r="M219" s="77"/>
      <c r="N219" s="82"/>
      <c r="O219" s="196">
        <f>VLOOKUP(N219,'Supporting Documentation'!$A$4:$J$568,10,FALSE)</f>
        <v>0</v>
      </c>
      <c r="P219" s="51"/>
      <c r="Q219" s="50"/>
      <c r="R219" s="157">
        <f>IF(P219="",0,(P219/'PPF Application'!$T$7))</f>
        <v>0</v>
      </c>
      <c r="S219" s="52">
        <f>IF(N219="", 0, (O219/'PPF Application'!$T$7)*P219)</f>
        <v>0</v>
      </c>
      <c r="T219" s="135"/>
      <c r="V219" s="159">
        <f t="shared" si="36"/>
        <v>0</v>
      </c>
      <c r="W219" s="159">
        <f t="shared" si="28"/>
        <v>0</v>
      </c>
      <c r="X219" s="159">
        <f t="shared" si="29"/>
        <v>0</v>
      </c>
      <c r="Y219" s="201">
        <f t="shared" si="30"/>
        <v>0</v>
      </c>
      <c r="Z219" s="201">
        <f t="shared" si="31"/>
        <v>0</v>
      </c>
      <c r="AA219" s="159">
        <f t="shared" si="32"/>
        <v>0</v>
      </c>
      <c r="AB219" s="11">
        <f t="shared" si="33"/>
        <v>0</v>
      </c>
      <c r="AD219" s="23">
        <f t="shared" si="34"/>
        <v>0</v>
      </c>
      <c r="AE219" s="23">
        <f t="shared" si="35"/>
        <v>0</v>
      </c>
    </row>
    <row r="220" spans="1:31" x14ac:dyDescent="0.2">
      <c r="A220" s="365"/>
      <c r="B220" s="365"/>
      <c r="C220" s="165"/>
      <c r="D220" s="165"/>
      <c r="E220" s="202"/>
      <c r="F220" s="165"/>
      <c r="G220" s="195"/>
      <c r="H220" s="165"/>
      <c r="I220" s="165"/>
      <c r="J220" s="165"/>
      <c r="K220" s="165"/>
      <c r="L220" s="77"/>
      <c r="M220" s="77"/>
      <c r="N220" s="82"/>
      <c r="O220" s="196">
        <f>VLOOKUP(N220,'Supporting Documentation'!$A$4:$J$568,10,FALSE)</f>
        <v>0</v>
      </c>
      <c r="P220" s="51"/>
      <c r="Q220" s="50"/>
      <c r="R220" s="157">
        <f>IF(P220="",0,(P220/'PPF Application'!$T$7))</f>
        <v>0</v>
      </c>
      <c r="S220" s="52">
        <f>IF(N220="", 0, (O220/'PPF Application'!$T$7)*P220)</f>
        <v>0</v>
      </c>
      <c r="T220" s="135"/>
      <c r="V220" s="159">
        <f t="shared" si="36"/>
        <v>0</v>
      </c>
      <c r="W220" s="159">
        <f t="shared" si="28"/>
        <v>0</v>
      </c>
      <c r="X220" s="159">
        <f t="shared" si="29"/>
        <v>0</v>
      </c>
      <c r="Y220" s="201">
        <f t="shared" si="30"/>
        <v>0</v>
      </c>
      <c r="Z220" s="201">
        <f t="shared" si="31"/>
        <v>0</v>
      </c>
      <c r="AA220" s="159">
        <f t="shared" si="32"/>
        <v>0</v>
      </c>
      <c r="AB220" s="11">
        <f t="shared" si="33"/>
        <v>0</v>
      </c>
      <c r="AD220" s="23">
        <f t="shared" si="34"/>
        <v>0</v>
      </c>
      <c r="AE220" s="23">
        <f t="shared" si="35"/>
        <v>0</v>
      </c>
    </row>
    <row r="221" spans="1:31" x14ac:dyDescent="0.2">
      <c r="A221" s="365"/>
      <c r="B221" s="365"/>
      <c r="C221" s="165"/>
      <c r="D221" s="165"/>
      <c r="E221" s="202"/>
      <c r="F221" s="165"/>
      <c r="G221" s="195"/>
      <c r="H221" s="165"/>
      <c r="I221" s="165"/>
      <c r="J221" s="165"/>
      <c r="K221" s="165"/>
      <c r="L221" s="77"/>
      <c r="M221" s="77"/>
      <c r="N221" s="82"/>
      <c r="O221" s="196">
        <f>VLOOKUP(N221,'Supporting Documentation'!$A$4:$J$568,10,FALSE)</f>
        <v>0</v>
      </c>
      <c r="P221" s="51"/>
      <c r="Q221" s="50"/>
      <c r="R221" s="157">
        <f>IF(P221="",0,(P221/'PPF Application'!$T$7))</f>
        <v>0</v>
      </c>
      <c r="S221" s="52">
        <f>IF(N221="", 0, (O221/'PPF Application'!$T$7)*P221)</f>
        <v>0</v>
      </c>
      <c r="T221" s="135"/>
      <c r="V221" s="159">
        <f t="shared" si="36"/>
        <v>0</v>
      </c>
      <c r="W221" s="159">
        <f t="shared" si="28"/>
        <v>0</v>
      </c>
      <c r="X221" s="159">
        <f t="shared" si="29"/>
        <v>0</v>
      </c>
      <c r="Y221" s="201">
        <f t="shared" si="30"/>
        <v>0</v>
      </c>
      <c r="Z221" s="201">
        <f t="shared" si="31"/>
        <v>0</v>
      </c>
      <c r="AA221" s="159">
        <f t="shared" si="32"/>
        <v>0</v>
      </c>
      <c r="AB221" s="11">
        <f t="shared" si="33"/>
        <v>0</v>
      </c>
      <c r="AD221" s="23">
        <f t="shared" si="34"/>
        <v>0</v>
      </c>
      <c r="AE221" s="23">
        <f t="shared" si="35"/>
        <v>0</v>
      </c>
    </row>
    <row r="222" spans="1:31" x14ac:dyDescent="0.2">
      <c r="A222" s="365"/>
      <c r="B222" s="365"/>
      <c r="C222" s="165"/>
      <c r="D222" s="165"/>
      <c r="E222" s="202"/>
      <c r="F222" s="165"/>
      <c r="G222" s="195"/>
      <c r="H222" s="165"/>
      <c r="I222" s="165"/>
      <c r="J222" s="165"/>
      <c r="K222" s="165"/>
      <c r="L222" s="77"/>
      <c r="M222" s="77"/>
      <c r="N222" s="82"/>
      <c r="O222" s="196">
        <f>VLOOKUP(N222,'Supporting Documentation'!$A$4:$J$568,10,FALSE)</f>
        <v>0</v>
      </c>
      <c r="P222" s="51"/>
      <c r="Q222" s="50"/>
      <c r="R222" s="157">
        <f>IF(P222="",0,(P222/'PPF Application'!$T$7))</f>
        <v>0</v>
      </c>
      <c r="S222" s="52">
        <f>IF(N222="", 0, (O222/'PPF Application'!$T$7)*P222)</f>
        <v>0</v>
      </c>
      <c r="T222" s="135"/>
      <c r="V222" s="159">
        <f t="shared" si="36"/>
        <v>0</v>
      </c>
      <c r="W222" s="159">
        <f t="shared" si="28"/>
        <v>0</v>
      </c>
      <c r="X222" s="159">
        <f t="shared" si="29"/>
        <v>0</v>
      </c>
      <c r="Y222" s="201">
        <f t="shared" si="30"/>
        <v>0</v>
      </c>
      <c r="Z222" s="201">
        <f t="shared" si="31"/>
        <v>0</v>
      </c>
      <c r="AA222" s="159">
        <f t="shared" si="32"/>
        <v>0</v>
      </c>
      <c r="AB222" s="11">
        <f t="shared" si="33"/>
        <v>0</v>
      </c>
      <c r="AD222" s="23">
        <f t="shared" si="34"/>
        <v>0</v>
      </c>
      <c r="AE222" s="23">
        <f t="shared" si="35"/>
        <v>0</v>
      </c>
    </row>
    <row r="223" spans="1:31" x14ac:dyDescent="0.2">
      <c r="A223" s="365"/>
      <c r="B223" s="365"/>
      <c r="C223" s="165"/>
      <c r="D223" s="165"/>
      <c r="E223" s="202"/>
      <c r="F223" s="165"/>
      <c r="G223" s="195"/>
      <c r="H223" s="165"/>
      <c r="I223" s="165"/>
      <c r="J223" s="165"/>
      <c r="K223" s="165"/>
      <c r="L223" s="77"/>
      <c r="M223" s="77"/>
      <c r="N223" s="82"/>
      <c r="O223" s="196">
        <f>VLOOKUP(N223,'Supporting Documentation'!$A$4:$J$568,10,FALSE)</f>
        <v>0</v>
      </c>
      <c r="P223" s="51"/>
      <c r="Q223" s="50"/>
      <c r="R223" s="157">
        <f>IF(P223="",0,(P223/'PPF Application'!$T$7))</f>
        <v>0</v>
      </c>
      <c r="S223" s="52">
        <f>IF(N223="", 0, (O223/'PPF Application'!$T$7)*P223)</f>
        <v>0</v>
      </c>
      <c r="T223" s="135"/>
      <c r="V223" s="159">
        <f t="shared" si="36"/>
        <v>0</v>
      </c>
      <c r="W223" s="159">
        <f t="shared" si="28"/>
        <v>0</v>
      </c>
      <c r="X223" s="159">
        <f t="shared" si="29"/>
        <v>0</v>
      </c>
      <c r="Y223" s="201">
        <f t="shared" si="30"/>
        <v>0</v>
      </c>
      <c r="Z223" s="201">
        <f t="shared" si="31"/>
        <v>0</v>
      </c>
      <c r="AA223" s="159">
        <f t="shared" si="32"/>
        <v>0</v>
      </c>
      <c r="AB223" s="11">
        <f t="shared" si="33"/>
        <v>0</v>
      </c>
      <c r="AD223" s="23">
        <f t="shared" si="34"/>
        <v>0</v>
      </c>
      <c r="AE223" s="23">
        <f t="shared" si="35"/>
        <v>0</v>
      </c>
    </row>
    <row r="224" spans="1:31" x14ac:dyDescent="0.2">
      <c r="A224" s="365"/>
      <c r="B224" s="365"/>
      <c r="C224" s="165"/>
      <c r="D224" s="165"/>
      <c r="E224" s="202"/>
      <c r="F224" s="165"/>
      <c r="G224" s="195"/>
      <c r="H224" s="165"/>
      <c r="I224" s="165"/>
      <c r="J224" s="165"/>
      <c r="K224" s="165"/>
      <c r="L224" s="77"/>
      <c r="M224" s="77"/>
      <c r="N224" s="82"/>
      <c r="O224" s="196">
        <f>VLOOKUP(N224,'Supporting Documentation'!$A$4:$J$568,10,FALSE)</f>
        <v>0</v>
      </c>
      <c r="P224" s="51"/>
      <c r="Q224" s="50"/>
      <c r="R224" s="157">
        <f>IF(P224="",0,(P224/'PPF Application'!$T$7))</f>
        <v>0</v>
      </c>
      <c r="S224" s="52">
        <f>IF(N224="", 0, (O224/'PPF Application'!$T$7)*P224)</f>
        <v>0</v>
      </c>
      <c r="T224" s="135"/>
      <c r="V224" s="159">
        <f t="shared" si="36"/>
        <v>0</v>
      </c>
      <c r="W224" s="159">
        <f t="shared" si="28"/>
        <v>0</v>
      </c>
      <c r="X224" s="159">
        <f t="shared" si="29"/>
        <v>0</v>
      </c>
      <c r="Y224" s="201">
        <f t="shared" si="30"/>
        <v>0</v>
      </c>
      <c r="Z224" s="201">
        <f t="shared" si="31"/>
        <v>0</v>
      </c>
      <c r="AA224" s="159">
        <f t="shared" si="32"/>
        <v>0</v>
      </c>
      <c r="AB224" s="11">
        <f t="shared" si="33"/>
        <v>0</v>
      </c>
      <c r="AD224" s="23">
        <f t="shared" si="34"/>
        <v>0</v>
      </c>
      <c r="AE224" s="23">
        <f t="shared" si="35"/>
        <v>0</v>
      </c>
    </row>
    <row r="225" spans="1:31" x14ac:dyDescent="0.2">
      <c r="A225" s="365"/>
      <c r="B225" s="365"/>
      <c r="C225" s="165"/>
      <c r="D225" s="165"/>
      <c r="E225" s="202"/>
      <c r="F225" s="165"/>
      <c r="G225" s="195"/>
      <c r="H225" s="165"/>
      <c r="I225" s="165"/>
      <c r="J225" s="165"/>
      <c r="K225" s="165"/>
      <c r="L225" s="77"/>
      <c r="M225" s="77"/>
      <c r="N225" s="82"/>
      <c r="O225" s="196">
        <f>VLOOKUP(N225,'Supporting Documentation'!$A$4:$J$568,10,FALSE)</f>
        <v>0</v>
      </c>
      <c r="P225" s="51"/>
      <c r="Q225" s="50"/>
      <c r="R225" s="157">
        <f>IF(P225="",0,(P225/'PPF Application'!$T$7))</f>
        <v>0</v>
      </c>
      <c r="S225" s="52">
        <f>IF(N225="", 0, (O225/'PPF Application'!$T$7)*P225)</f>
        <v>0</v>
      </c>
      <c r="T225" s="135"/>
      <c r="V225" s="159">
        <f t="shared" si="36"/>
        <v>0</v>
      </c>
      <c r="W225" s="159">
        <f t="shared" si="28"/>
        <v>0</v>
      </c>
      <c r="X225" s="159">
        <f t="shared" si="29"/>
        <v>0</v>
      </c>
      <c r="Y225" s="201">
        <f t="shared" si="30"/>
        <v>0</v>
      </c>
      <c r="Z225" s="201">
        <f t="shared" si="31"/>
        <v>0</v>
      </c>
      <c r="AA225" s="159">
        <f t="shared" si="32"/>
        <v>0</v>
      </c>
      <c r="AB225" s="11">
        <f t="shared" si="33"/>
        <v>0</v>
      </c>
      <c r="AD225" s="23">
        <f t="shared" si="34"/>
        <v>0</v>
      </c>
      <c r="AE225" s="23">
        <f t="shared" si="35"/>
        <v>0</v>
      </c>
    </row>
    <row r="226" spans="1:31" x14ac:dyDescent="0.2">
      <c r="A226" s="365"/>
      <c r="B226" s="365"/>
      <c r="C226" s="165"/>
      <c r="D226" s="165"/>
      <c r="E226" s="202"/>
      <c r="F226" s="165"/>
      <c r="G226" s="195"/>
      <c r="H226" s="165"/>
      <c r="I226" s="165"/>
      <c r="J226" s="165"/>
      <c r="K226" s="165"/>
      <c r="L226" s="77"/>
      <c r="M226" s="77"/>
      <c r="N226" s="82"/>
      <c r="O226" s="196">
        <f>VLOOKUP(N226,'Supporting Documentation'!$A$4:$J$568,10,FALSE)</f>
        <v>0</v>
      </c>
      <c r="P226" s="51"/>
      <c r="Q226" s="50"/>
      <c r="R226" s="157">
        <f>IF(P226="",0,(P226/'PPF Application'!$T$7))</f>
        <v>0</v>
      </c>
      <c r="S226" s="52">
        <f>IF(N226="", 0, (O226/'PPF Application'!$T$7)*P226)</f>
        <v>0</v>
      </c>
      <c r="T226" s="135"/>
      <c r="V226" s="159">
        <f t="shared" si="36"/>
        <v>0</v>
      </c>
      <c r="W226" s="159">
        <f t="shared" si="28"/>
        <v>0</v>
      </c>
      <c r="X226" s="159">
        <f t="shared" si="29"/>
        <v>0</v>
      </c>
      <c r="Y226" s="201">
        <f t="shared" si="30"/>
        <v>0</v>
      </c>
      <c r="Z226" s="201">
        <f t="shared" si="31"/>
        <v>0</v>
      </c>
      <c r="AA226" s="159">
        <f t="shared" si="32"/>
        <v>0</v>
      </c>
      <c r="AB226" s="11">
        <f t="shared" si="33"/>
        <v>0</v>
      </c>
      <c r="AD226" s="23">
        <f t="shared" si="34"/>
        <v>0</v>
      </c>
      <c r="AE226" s="23">
        <f t="shared" si="35"/>
        <v>0</v>
      </c>
    </row>
    <row r="227" spans="1:31" x14ac:dyDescent="0.2">
      <c r="A227" s="365"/>
      <c r="B227" s="365"/>
      <c r="C227" s="165"/>
      <c r="D227" s="165"/>
      <c r="E227" s="202"/>
      <c r="F227" s="165"/>
      <c r="G227" s="195"/>
      <c r="H227" s="165"/>
      <c r="I227" s="165"/>
      <c r="J227" s="165"/>
      <c r="K227" s="165"/>
      <c r="L227" s="77"/>
      <c r="M227" s="77"/>
      <c r="N227" s="82"/>
      <c r="O227" s="196">
        <f>VLOOKUP(N227,'Supporting Documentation'!$A$4:$J$568,10,FALSE)</f>
        <v>0</v>
      </c>
      <c r="P227" s="51"/>
      <c r="Q227" s="50"/>
      <c r="R227" s="157">
        <f>IF(P227="",0,(P227/'PPF Application'!$T$7))</f>
        <v>0</v>
      </c>
      <c r="S227" s="52">
        <f>IF(N227="", 0, (O227/'PPF Application'!$T$7)*P227)</f>
        <v>0</v>
      </c>
      <c r="T227" s="135"/>
      <c r="V227" s="159">
        <f t="shared" si="36"/>
        <v>0</v>
      </c>
      <c r="W227" s="159">
        <f t="shared" si="28"/>
        <v>0</v>
      </c>
      <c r="X227" s="159">
        <f t="shared" si="29"/>
        <v>0</v>
      </c>
      <c r="Y227" s="201">
        <f t="shared" si="30"/>
        <v>0</v>
      </c>
      <c r="Z227" s="201">
        <f t="shared" si="31"/>
        <v>0</v>
      </c>
      <c r="AA227" s="159">
        <f t="shared" si="32"/>
        <v>0</v>
      </c>
      <c r="AB227" s="11">
        <f t="shared" si="33"/>
        <v>0</v>
      </c>
      <c r="AD227" s="23">
        <f t="shared" si="34"/>
        <v>0</v>
      </c>
      <c r="AE227" s="23">
        <f t="shared" si="35"/>
        <v>0</v>
      </c>
    </row>
    <row r="228" spans="1:31" x14ac:dyDescent="0.2">
      <c r="A228" s="365"/>
      <c r="B228" s="365"/>
      <c r="C228" s="165"/>
      <c r="D228" s="165"/>
      <c r="E228" s="202"/>
      <c r="F228" s="165"/>
      <c r="G228" s="195"/>
      <c r="H228" s="165"/>
      <c r="I228" s="165"/>
      <c r="J228" s="165"/>
      <c r="K228" s="165"/>
      <c r="L228" s="77"/>
      <c r="M228" s="77"/>
      <c r="N228" s="82"/>
      <c r="O228" s="196">
        <f>VLOOKUP(N228,'Supporting Documentation'!$A$4:$J$568,10,FALSE)</f>
        <v>0</v>
      </c>
      <c r="P228" s="51"/>
      <c r="Q228" s="50"/>
      <c r="R228" s="157">
        <f>IF(P228="",0,(P228/'PPF Application'!$T$7))</f>
        <v>0</v>
      </c>
      <c r="S228" s="52">
        <f>IF(N228="", 0, (O228/'PPF Application'!$T$7)*P228)</f>
        <v>0</v>
      </c>
      <c r="T228" s="135"/>
      <c r="V228" s="159">
        <f t="shared" si="36"/>
        <v>0</v>
      </c>
      <c r="W228" s="159">
        <f t="shared" si="28"/>
        <v>0</v>
      </c>
      <c r="X228" s="159">
        <f t="shared" si="29"/>
        <v>0</v>
      </c>
      <c r="Y228" s="201">
        <f t="shared" si="30"/>
        <v>0</v>
      </c>
      <c r="Z228" s="201">
        <f t="shared" si="31"/>
        <v>0</v>
      </c>
      <c r="AA228" s="159">
        <f t="shared" si="32"/>
        <v>0</v>
      </c>
      <c r="AB228" s="11">
        <f t="shared" si="33"/>
        <v>0</v>
      </c>
      <c r="AD228" s="23">
        <f t="shared" si="34"/>
        <v>0</v>
      </c>
      <c r="AE228" s="23">
        <f t="shared" si="35"/>
        <v>0</v>
      </c>
    </row>
    <row r="229" spans="1:31" x14ac:dyDescent="0.2">
      <c r="A229" s="365"/>
      <c r="B229" s="365"/>
      <c r="C229" s="165"/>
      <c r="D229" s="165"/>
      <c r="E229" s="202"/>
      <c r="F229" s="165"/>
      <c r="G229" s="195"/>
      <c r="H229" s="165"/>
      <c r="I229" s="165"/>
      <c r="J229" s="165"/>
      <c r="K229" s="165"/>
      <c r="L229" s="77"/>
      <c r="M229" s="77"/>
      <c r="N229" s="82"/>
      <c r="O229" s="196">
        <f>VLOOKUP(N229,'Supporting Documentation'!$A$4:$J$568,10,FALSE)</f>
        <v>0</v>
      </c>
      <c r="P229" s="51"/>
      <c r="Q229" s="50"/>
      <c r="R229" s="157">
        <f>IF(P229="",0,(P229/'PPF Application'!$T$7))</f>
        <v>0</v>
      </c>
      <c r="S229" s="52">
        <f>IF(N229="", 0, (O229/'PPF Application'!$T$7)*P229)</f>
        <v>0</v>
      </c>
      <c r="T229" s="135"/>
      <c r="V229" s="159">
        <f t="shared" si="36"/>
        <v>0</v>
      </c>
      <c r="W229" s="159">
        <f t="shared" si="28"/>
        <v>0</v>
      </c>
      <c r="X229" s="159">
        <f t="shared" si="29"/>
        <v>0</v>
      </c>
      <c r="Y229" s="201">
        <f t="shared" si="30"/>
        <v>0</v>
      </c>
      <c r="Z229" s="201">
        <f t="shared" si="31"/>
        <v>0</v>
      </c>
      <c r="AA229" s="159">
        <f t="shared" si="32"/>
        <v>0</v>
      </c>
      <c r="AB229" s="11">
        <f t="shared" si="33"/>
        <v>0</v>
      </c>
      <c r="AD229" s="23">
        <f t="shared" si="34"/>
        <v>0</v>
      </c>
      <c r="AE229" s="23">
        <f t="shared" si="35"/>
        <v>0</v>
      </c>
    </row>
    <row r="230" spans="1:31" x14ac:dyDescent="0.2">
      <c r="A230" s="365"/>
      <c r="B230" s="365"/>
      <c r="C230" s="165"/>
      <c r="D230" s="165"/>
      <c r="E230" s="202"/>
      <c r="F230" s="165"/>
      <c r="G230" s="195"/>
      <c r="H230" s="165"/>
      <c r="I230" s="165"/>
      <c r="J230" s="165"/>
      <c r="K230" s="165"/>
      <c r="L230" s="77"/>
      <c r="M230" s="77"/>
      <c r="N230" s="82"/>
      <c r="O230" s="196">
        <f>VLOOKUP(N230,'Supporting Documentation'!$A$4:$J$568,10,FALSE)</f>
        <v>0</v>
      </c>
      <c r="P230" s="51"/>
      <c r="Q230" s="50"/>
      <c r="R230" s="157">
        <f>IF(P230="",0,(P230/'PPF Application'!$T$7))</f>
        <v>0</v>
      </c>
      <c r="S230" s="52">
        <f>IF(N230="", 0, (O230/'PPF Application'!$T$7)*P230)</f>
        <v>0</v>
      </c>
      <c r="T230" s="135"/>
      <c r="V230" s="159">
        <f t="shared" si="36"/>
        <v>0</v>
      </c>
      <c r="W230" s="159">
        <f t="shared" si="28"/>
        <v>0</v>
      </c>
      <c r="X230" s="159">
        <f t="shared" si="29"/>
        <v>0</v>
      </c>
      <c r="Y230" s="201">
        <f t="shared" si="30"/>
        <v>0</v>
      </c>
      <c r="Z230" s="201">
        <f t="shared" si="31"/>
        <v>0</v>
      </c>
      <c r="AA230" s="159">
        <f t="shared" si="32"/>
        <v>0</v>
      </c>
      <c r="AB230" s="11">
        <f t="shared" si="33"/>
        <v>0</v>
      </c>
      <c r="AD230" s="23">
        <f t="shared" si="34"/>
        <v>0</v>
      </c>
      <c r="AE230" s="23">
        <f t="shared" si="35"/>
        <v>0</v>
      </c>
    </row>
    <row r="231" spans="1:31" x14ac:dyDescent="0.2">
      <c r="A231" s="365"/>
      <c r="B231" s="365"/>
      <c r="C231" s="165"/>
      <c r="D231" s="165"/>
      <c r="E231" s="202"/>
      <c r="F231" s="165"/>
      <c r="G231" s="195"/>
      <c r="H231" s="165"/>
      <c r="I231" s="165"/>
      <c r="J231" s="165"/>
      <c r="K231" s="165"/>
      <c r="L231" s="77"/>
      <c r="M231" s="77"/>
      <c r="N231" s="82"/>
      <c r="O231" s="196">
        <f>VLOOKUP(N231,'Supporting Documentation'!$A$4:$J$568,10,FALSE)</f>
        <v>0</v>
      </c>
      <c r="P231" s="51"/>
      <c r="Q231" s="50"/>
      <c r="R231" s="157">
        <f>IF(P231="",0,(P231/'PPF Application'!$T$7))</f>
        <v>0</v>
      </c>
      <c r="S231" s="52">
        <f>IF(N231="", 0, (O231/'PPF Application'!$T$7)*P231)</f>
        <v>0</v>
      </c>
      <c r="T231" s="135"/>
      <c r="V231" s="159">
        <f t="shared" si="36"/>
        <v>0</v>
      </c>
      <c r="W231" s="159">
        <f t="shared" si="28"/>
        <v>0</v>
      </c>
      <c r="X231" s="159">
        <f t="shared" si="29"/>
        <v>0</v>
      </c>
      <c r="Y231" s="201">
        <f t="shared" si="30"/>
        <v>0</v>
      </c>
      <c r="Z231" s="201">
        <f t="shared" si="31"/>
        <v>0</v>
      </c>
      <c r="AA231" s="159">
        <f t="shared" si="32"/>
        <v>0</v>
      </c>
      <c r="AB231" s="11">
        <f t="shared" si="33"/>
        <v>0</v>
      </c>
      <c r="AD231" s="23">
        <f t="shared" si="34"/>
        <v>0</v>
      </c>
      <c r="AE231" s="23">
        <f t="shared" si="35"/>
        <v>0</v>
      </c>
    </row>
    <row r="232" spans="1:31" x14ac:dyDescent="0.2">
      <c r="A232" s="365"/>
      <c r="B232" s="365"/>
      <c r="C232" s="165"/>
      <c r="D232" s="165"/>
      <c r="E232" s="202"/>
      <c r="F232" s="165"/>
      <c r="G232" s="195"/>
      <c r="H232" s="165"/>
      <c r="I232" s="165"/>
      <c r="J232" s="165"/>
      <c r="K232" s="165"/>
      <c r="L232" s="77"/>
      <c r="M232" s="77"/>
      <c r="N232" s="82"/>
      <c r="O232" s="196">
        <f>VLOOKUP(N232,'Supporting Documentation'!$A$4:$J$568,10,FALSE)</f>
        <v>0</v>
      </c>
      <c r="P232" s="51"/>
      <c r="Q232" s="50"/>
      <c r="R232" s="157">
        <f>IF(P232="",0,(P232/'PPF Application'!$T$7))</f>
        <v>0</v>
      </c>
      <c r="S232" s="52">
        <f>IF(N232="", 0, (O232/'PPF Application'!$T$7)*P232)</f>
        <v>0</v>
      </c>
      <c r="T232" s="135"/>
      <c r="V232" s="159">
        <f t="shared" si="36"/>
        <v>0</v>
      </c>
      <c r="W232" s="159">
        <f t="shared" si="28"/>
        <v>0</v>
      </c>
      <c r="X232" s="159">
        <f t="shared" si="29"/>
        <v>0</v>
      </c>
      <c r="Y232" s="201">
        <f t="shared" si="30"/>
        <v>0</v>
      </c>
      <c r="Z232" s="201">
        <f t="shared" si="31"/>
        <v>0</v>
      </c>
      <c r="AA232" s="159">
        <f t="shared" si="32"/>
        <v>0</v>
      </c>
      <c r="AB232" s="11">
        <f t="shared" si="33"/>
        <v>0</v>
      </c>
      <c r="AD232" s="23">
        <f t="shared" si="34"/>
        <v>0</v>
      </c>
      <c r="AE232" s="23">
        <f t="shared" si="35"/>
        <v>0</v>
      </c>
    </row>
    <row r="233" spans="1:31" x14ac:dyDescent="0.2">
      <c r="A233" s="365"/>
      <c r="B233" s="365"/>
      <c r="C233" s="165"/>
      <c r="D233" s="165"/>
      <c r="E233" s="202"/>
      <c r="F233" s="165"/>
      <c r="G233" s="195"/>
      <c r="H233" s="165"/>
      <c r="I233" s="165"/>
      <c r="J233" s="165"/>
      <c r="K233" s="165"/>
      <c r="L233" s="77"/>
      <c r="M233" s="77"/>
      <c r="N233" s="82"/>
      <c r="O233" s="196">
        <f>VLOOKUP(N233,'Supporting Documentation'!$A$4:$J$568,10,FALSE)</f>
        <v>0</v>
      </c>
      <c r="P233" s="51"/>
      <c r="Q233" s="50"/>
      <c r="R233" s="157">
        <f>IF(P233="",0,(P233/'PPF Application'!$T$7))</f>
        <v>0</v>
      </c>
      <c r="S233" s="52">
        <f>IF(N233="", 0, (O233/'PPF Application'!$T$7)*P233)</f>
        <v>0</v>
      </c>
      <c r="T233" s="135"/>
      <c r="V233" s="159">
        <f t="shared" si="36"/>
        <v>0</v>
      </c>
      <c r="W233" s="159">
        <f t="shared" si="28"/>
        <v>0</v>
      </c>
      <c r="X233" s="159">
        <f t="shared" si="29"/>
        <v>0</v>
      </c>
      <c r="Y233" s="201">
        <f t="shared" si="30"/>
        <v>0</v>
      </c>
      <c r="Z233" s="201">
        <f t="shared" si="31"/>
        <v>0</v>
      </c>
      <c r="AA233" s="159">
        <f t="shared" si="32"/>
        <v>0</v>
      </c>
      <c r="AB233" s="11">
        <f t="shared" si="33"/>
        <v>0</v>
      </c>
      <c r="AD233" s="23">
        <f t="shared" si="34"/>
        <v>0</v>
      </c>
      <c r="AE233" s="23">
        <f t="shared" si="35"/>
        <v>0</v>
      </c>
    </row>
    <row r="234" spans="1:31" x14ac:dyDescent="0.2">
      <c r="A234" s="365"/>
      <c r="B234" s="365"/>
      <c r="C234" s="165"/>
      <c r="D234" s="165"/>
      <c r="E234" s="202"/>
      <c r="F234" s="165"/>
      <c r="G234" s="195"/>
      <c r="H234" s="165"/>
      <c r="I234" s="165"/>
      <c r="J234" s="165"/>
      <c r="K234" s="165"/>
      <c r="L234" s="77"/>
      <c r="M234" s="77"/>
      <c r="N234" s="82"/>
      <c r="O234" s="196">
        <f>VLOOKUP(N234,'Supporting Documentation'!$A$4:$J$568,10,FALSE)</f>
        <v>0</v>
      </c>
      <c r="P234" s="51"/>
      <c r="Q234" s="50"/>
      <c r="R234" s="157">
        <f>IF(P234="",0,(P234/'PPF Application'!$T$7))</f>
        <v>0</v>
      </c>
      <c r="S234" s="52">
        <f>IF(N234="", 0, (O234/'PPF Application'!$T$7)*P234)</f>
        <v>0</v>
      </c>
      <c r="T234" s="135"/>
      <c r="V234" s="159">
        <f t="shared" si="36"/>
        <v>0</v>
      </c>
      <c r="W234" s="159">
        <f t="shared" si="28"/>
        <v>0</v>
      </c>
      <c r="X234" s="159">
        <f t="shared" si="29"/>
        <v>0</v>
      </c>
      <c r="Y234" s="201">
        <f t="shared" si="30"/>
        <v>0</v>
      </c>
      <c r="Z234" s="201">
        <f t="shared" si="31"/>
        <v>0</v>
      </c>
      <c r="AA234" s="159">
        <f t="shared" si="32"/>
        <v>0</v>
      </c>
      <c r="AB234" s="11">
        <f t="shared" si="33"/>
        <v>0</v>
      </c>
      <c r="AD234" s="23">
        <f t="shared" si="34"/>
        <v>0</v>
      </c>
      <c r="AE234" s="23">
        <f t="shared" si="35"/>
        <v>0</v>
      </c>
    </row>
    <row r="235" spans="1:31" x14ac:dyDescent="0.2">
      <c r="A235" s="365"/>
      <c r="B235" s="365"/>
      <c r="C235" s="165"/>
      <c r="D235" s="165"/>
      <c r="E235" s="202"/>
      <c r="F235" s="165"/>
      <c r="G235" s="195"/>
      <c r="H235" s="165"/>
      <c r="I235" s="165"/>
      <c r="J235" s="165"/>
      <c r="K235" s="165"/>
      <c r="L235" s="77"/>
      <c r="M235" s="77"/>
      <c r="N235" s="82"/>
      <c r="O235" s="196">
        <f>VLOOKUP(N235,'Supporting Documentation'!$A$4:$J$568,10,FALSE)</f>
        <v>0</v>
      </c>
      <c r="P235" s="51"/>
      <c r="Q235" s="50"/>
      <c r="R235" s="157">
        <f>IF(P235="",0,(P235/'PPF Application'!$T$7))</f>
        <v>0</v>
      </c>
      <c r="S235" s="52">
        <f>IF(N235="", 0, (O235/'PPF Application'!$T$7)*P235)</f>
        <v>0</v>
      </c>
      <c r="T235" s="135"/>
      <c r="V235" s="159">
        <f t="shared" si="36"/>
        <v>0</v>
      </c>
      <c r="W235" s="159">
        <f t="shared" si="28"/>
        <v>0</v>
      </c>
      <c r="X235" s="159">
        <f t="shared" si="29"/>
        <v>0</v>
      </c>
      <c r="Y235" s="201">
        <f t="shared" si="30"/>
        <v>0</v>
      </c>
      <c r="Z235" s="201">
        <f t="shared" si="31"/>
        <v>0</v>
      </c>
      <c r="AA235" s="159">
        <f t="shared" si="32"/>
        <v>0</v>
      </c>
      <c r="AB235" s="11">
        <f t="shared" si="33"/>
        <v>0</v>
      </c>
      <c r="AD235" s="23">
        <f t="shared" si="34"/>
        <v>0</v>
      </c>
      <c r="AE235" s="23">
        <f t="shared" si="35"/>
        <v>0</v>
      </c>
    </row>
    <row r="236" spans="1:31" x14ac:dyDescent="0.2">
      <c r="A236" s="365"/>
      <c r="B236" s="365"/>
      <c r="C236" s="165"/>
      <c r="D236" s="165"/>
      <c r="E236" s="202"/>
      <c r="F236" s="165"/>
      <c r="G236" s="195"/>
      <c r="H236" s="165"/>
      <c r="I236" s="165"/>
      <c r="J236" s="165"/>
      <c r="K236" s="165"/>
      <c r="L236" s="77"/>
      <c r="M236" s="77"/>
      <c r="N236" s="82"/>
      <c r="O236" s="196">
        <f>VLOOKUP(N236,'Supporting Documentation'!$A$4:$J$568,10,FALSE)</f>
        <v>0</v>
      </c>
      <c r="P236" s="51"/>
      <c r="Q236" s="50"/>
      <c r="R236" s="157">
        <f>IF(P236="",0,(P236/'PPF Application'!$T$7))</f>
        <v>0</v>
      </c>
      <c r="S236" s="52">
        <f>IF(N236="", 0, (O236/'PPF Application'!$T$7)*P236)</f>
        <v>0</v>
      </c>
      <c r="T236" s="135"/>
      <c r="V236" s="159">
        <f t="shared" si="36"/>
        <v>0</v>
      </c>
      <c r="W236" s="159">
        <f t="shared" si="28"/>
        <v>0</v>
      </c>
      <c r="X236" s="159">
        <f t="shared" si="29"/>
        <v>0</v>
      </c>
      <c r="Y236" s="201">
        <f t="shared" si="30"/>
        <v>0</v>
      </c>
      <c r="Z236" s="201">
        <f t="shared" si="31"/>
        <v>0</v>
      </c>
      <c r="AA236" s="159">
        <f t="shared" si="32"/>
        <v>0</v>
      </c>
      <c r="AB236" s="11">
        <f t="shared" si="33"/>
        <v>0</v>
      </c>
      <c r="AD236" s="23">
        <f t="shared" si="34"/>
        <v>0</v>
      </c>
      <c r="AE236" s="23">
        <f t="shared" si="35"/>
        <v>0</v>
      </c>
    </row>
    <row r="237" spans="1:31" x14ac:dyDescent="0.2">
      <c r="A237" s="365"/>
      <c r="B237" s="365"/>
      <c r="C237" s="165"/>
      <c r="D237" s="165"/>
      <c r="E237" s="202"/>
      <c r="F237" s="165"/>
      <c r="G237" s="195"/>
      <c r="H237" s="165"/>
      <c r="I237" s="165"/>
      <c r="J237" s="165"/>
      <c r="K237" s="165"/>
      <c r="L237" s="77"/>
      <c r="M237" s="77"/>
      <c r="N237" s="82"/>
      <c r="O237" s="196">
        <f>VLOOKUP(N237,'Supporting Documentation'!$A$4:$J$568,10,FALSE)</f>
        <v>0</v>
      </c>
      <c r="P237" s="51"/>
      <c r="Q237" s="50"/>
      <c r="R237" s="157">
        <f>IF(P237="",0,(P237/'PPF Application'!$T$7))</f>
        <v>0</v>
      </c>
      <c r="S237" s="52">
        <f>IF(N237="", 0, (O237/'PPF Application'!$T$7)*P237)</f>
        <v>0</v>
      </c>
      <c r="T237" s="135"/>
      <c r="V237" s="159">
        <f t="shared" si="36"/>
        <v>0</v>
      </c>
      <c r="W237" s="159">
        <f t="shared" si="28"/>
        <v>0</v>
      </c>
      <c r="X237" s="159">
        <f t="shared" si="29"/>
        <v>0</v>
      </c>
      <c r="Y237" s="201">
        <f t="shared" si="30"/>
        <v>0</v>
      </c>
      <c r="Z237" s="201">
        <f t="shared" si="31"/>
        <v>0</v>
      </c>
      <c r="AA237" s="159">
        <f t="shared" si="32"/>
        <v>0</v>
      </c>
      <c r="AB237" s="11">
        <f t="shared" si="33"/>
        <v>0</v>
      </c>
      <c r="AD237" s="23">
        <f t="shared" si="34"/>
        <v>0</v>
      </c>
      <c r="AE237" s="23">
        <f t="shared" si="35"/>
        <v>0</v>
      </c>
    </row>
    <row r="238" spans="1:31" x14ac:dyDescent="0.2">
      <c r="A238" s="365"/>
      <c r="B238" s="365"/>
      <c r="C238" s="165"/>
      <c r="D238" s="165"/>
      <c r="E238" s="202"/>
      <c r="F238" s="165"/>
      <c r="G238" s="195"/>
      <c r="H238" s="165"/>
      <c r="I238" s="165"/>
      <c r="J238" s="165"/>
      <c r="K238" s="165"/>
      <c r="L238" s="77"/>
      <c r="M238" s="77"/>
      <c r="N238" s="82"/>
      <c r="O238" s="196">
        <f>VLOOKUP(N238,'Supporting Documentation'!$A$4:$J$568,10,FALSE)</f>
        <v>0</v>
      </c>
      <c r="P238" s="51"/>
      <c r="Q238" s="50"/>
      <c r="R238" s="157">
        <f>IF(P238="",0,(P238/'PPF Application'!$T$7))</f>
        <v>0</v>
      </c>
      <c r="S238" s="52">
        <f>IF(N238="", 0, (O238/'PPF Application'!$T$7)*P238)</f>
        <v>0</v>
      </c>
      <c r="T238" s="135"/>
      <c r="V238" s="159">
        <f t="shared" si="36"/>
        <v>0</v>
      </c>
      <c r="W238" s="159">
        <f t="shared" si="28"/>
        <v>0</v>
      </c>
      <c r="X238" s="159">
        <f t="shared" si="29"/>
        <v>0</v>
      </c>
      <c r="Y238" s="201">
        <f t="shared" si="30"/>
        <v>0</v>
      </c>
      <c r="Z238" s="201">
        <f t="shared" si="31"/>
        <v>0</v>
      </c>
      <c r="AA238" s="159">
        <f t="shared" si="32"/>
        <v>0</v>
      </c>
      <c r="AB238" s="11">
        <f t="shared" si="33"/>
        <v>0</v>
      </c>
      <c r="AD238" s="23">
        <f t="shared" si="34"/>
        <v>0</v>
      </c>
      <c r="AE238" s="23">
        <f t="shared" si="35"/>
        <v>0</v>
      </c>
    </row>
    <row r="239" spans="1:31" x14ac:dyDescent="0.2">
      <c r="A239" s="365"/>
      <c r="B239" s="365"/>
      <c r="C239" s="165"/>
      <c r="D239" s="165"/>
      <c r="E239" s="202"/>
      <c r="F239" s="165"/>
      <c r="G239" s="195"/>
      <c r="H239" s="165"/>
      <c r="I239" s="165"/>
      <c r="J239" s="165"/>
      <c r="K239" s="165"/>
      <c r="L239" s="77"/>
      <c r="M239" s="77"/>
      <c r="N239" s="82"/>
      <c r="O239" s="196">
        <f>VLOOKUP(N239,'Supporting Documentation'!$A$4:$J$568,10,FALSE)</f>
        <v>0</v>
      </c>
      <c r="P239" s="51"/>
      <c r="Q239" s="50"/>
      <c r="R239" s="157">
        <f>IF(P239="",0,(P239/'PPF Application'!$T$7))</f>
        <v>0</v>
      </c>
      <c r="S239" s="52">
        <f>IF(N239="", 0, (O239/'PPF Application'!$T$7)*P239)</f>
        <v>0</v>
      </c>
      <c r="T239" s="135"/>
      <c r="V239" s="159">
        <f t="shared" si="36"/>
        <v>0</v>
      </c>
      <c r="W239" s="159">
        <f t="shared" si="28"/>
        <v>0</v>
      </c>
      <c r="X239" s="159">
        <f t="shared" si="29"/>
        <v>0</v>
      </c>
      <c r="Y239" s="201">
        <f t="shared" si="30"/>
        <v>0</v>
      </c>
      <c r="Z239" s="201">
        <f t="shared" si="31"/>
        <v>0</v>
      </c>
      <c r="AA239" s="159">
        <f t="shared" si="32"/>
        <v>0</v>
      </c>
      <c r="AB239" s="11">
        <f t="shared" si="33"/>
        <v>0</v>
      </c>
      <c r="AD239" s="23">
        <f t="shared" si="34"/>
        <v>0</v>
      </c>
      <c r="AE239" s="23">
        <f t="shared" si="35"/>
        <v>0</v>
      </c>
    </row>
    <row r="240" spans="1:31" x14ac:dyDescent="0.2">
      <c r="A240" s="365"/>
      <c r="B240" s="365"/>
      <c r="C240" s="165"/>
      <c r="D240" s="165"/>
      <c r="E240" s="202"/>
      <c r="F240" s="165"/>
      <c r="G240" s="195"/>
      <c r="H240" s="165"/>
      <c r="I240" s="165"/>
      <c r="J240" s="165"/>
      <c r="K240" s="165"/>
      <c r="L240" s="77"/>
      <c r="M240" s="77"/>
      <c r="N240" s="82"/>
      <c r="O240" s="196">
        <f>VLOOKUP(N240,'Supporting Documentation'!$A$4:$J$568,10,FALSE)</f>
        <v>0</v>
      </c>
      <c r="P240" s="51"/>
      <c r="Q240" s="50"/>
      <c r="R240" s="157">
        <f>IF(P240="",0,(P240/'PPF Application'!$T$7))</f>
        <v>0</v>
      </c>
      <c r="S240" s="52">
        <f>IF(N240="", 0, (O240/'PPF Application'!$T$7)*P240)</f>
        <v>0</v>
      </c>
      <c r="T240" s="135"/>
      <c r="V240" s="159">
        <f t="shared" si="36"/>
        <v>0</v>
      </c>
      <c r="W240" s="159">
        <f t="shared" si="28"/>
        <v>0</v>
      </c>
      <c r="X240" s="159">
        <f t="shared" si="29"/>
        <v>0</v>
      </c>
      <c r="Y240" s="201">
        <f t="shared" si="30"/>
        <v>0</v>
      </c>
      <c r="Z240" s="201">
        <f t="shared" si="31"/>
        <v>0</v>
      </c>
      <c r="AA240" s="159">
        <f t="shared" si="32"/>
        <v>0</v>
      </c>
      <c r="AB240" s="11">
        <f t="shared" si="33"/>
        <v>0</v>
      </c>
      <c r="AD240" s="23">
        <f t="shared" si="34"/>
        <v>0</v>
      </c>
      <c r="AE240" s="23">
        <f t="shared" si="35"/>
        <v>0</v>
      </c>
    </row>
    <row r="241" spans="1:31" x14ac:dyDescent="0.2">
      <c r="A241" s="365"/>
      <c r="B241" s="365"/>
      <c r="C241" s="165"/>
      <c r="D241" s="165"/>
      <c r="E241" s="202"/>
      <c r="F241" s="165"/>
      <c r="G241" s="195"/>
      <c r="H241" s="165"/>
      <c r="I241" s="165"/>
      <c r="J241" s="165"/>
      <c r="K241" s="165"/>
      <c r="L241" s="77"/>
      <c r="M241" s="77"/>
      <c r="N241" s="82"/>
      <c r="O241" s="196">
        <f>VLOOKUP(N241,'Supporting Documentation'!$A$4:$J$568,10,FALSE)</f>
        <v>0</v>
      </c>
      <c r="P241" s="51"/>
      <c r="Q241" s="50"/>
      <c r="R241" s="157">
        <f>IF(P241="",0,(P241/'PPF Application'!$T$7))</f>
        <v>0</v>
      </c>
      <c r="S241" s="52">
        <f>IF(N241="", 0, (O241/'PPF Application'!$T$7)*P241)</f>
        <v>0</v>
      </c>
      <c r="T241" s="135"/>
      <c r="V241" s="159">
        <f t="shared" si="36"/>
        <v>0</v>
      </c>
      <c r="W241" s="159">
        <f t="shared" si="28"/>
        <v>0</v>
      </c>
      <c r="X241" s="159">
        <f t="shared" si="29"/>
        <v>0</v>
      </c>
      <c r="Y241" s="201">
        <f t="shared" si="30"/>
        <v>0</v>
      </c>
      <c r="Z241" s="201">
        <f t="shared" si="31"/>
        <v>0</v>
      </c>
      <c r="AA241" s="159">
        <f t="shared" si="32"/>
        <v>0</v>
      </c>
      <c r="AB241" s="11">
        <f t="shared" si="33"/>
        <v>0</v>
      </c>
      <c r="AD241" s="23">
        <f t="shared" si="34"/>
        <v>0</v>
      </c>
      <c r="AE241" s="23">
        <f t="shared" si="35"/>
        <v>0</v>
      </c>
    </row>
    <row r="242" spans="1:31" x14ac:dyDescent="0.2">
      <c r="A242" s="365"/>
      <c r="B242" s="365"/>
      <c r="C242" s="165"/>
      <c r="D242" s="165"/>
      <c r="E242" s="202"/>
      <c r="F242" s="165"/>
      <c r="G242" s="195"/>
      <c r="H242" s="165"/>
      <c r="I242" s="165"/>
      <c r="J242" s="165"/>
      <c r="K242" s="165"/>
      <c r="L242" s="77"/>
      <c r="M242" s="77"/>
      <c r="N242" s="82"/>
      <c r="O242" s="196">
        <f>VLOOKUP(N242,'Supporting Documentation'!$A$4:$J$568,10,FALSE)</f>
        <v>0</v>
      </c>
      <c r="P242" s="51"/>
      <c r="Q242" s="50"/>
      <c r="R242" s="157">
        <f>IF(P242="",0,(P242/'PPF Application'!$T$7))</f>
        <v>0</v>
      </c>
      <c r="S242" s="52">
        <f>IF(N242="", 0, (O242/'PPF Application'!$T$7)*P242)</f>
        <v>0</v>
      </c>
      <c r="T242" s="135"/>
      <c r="V242" s="159">
        <f t="shared" si="36"/>
        <v>0</v>
      </c>
      <c r="W242" s="159">
        <f t="shared" si="28"/>
        <v>0</v>
      </c>
      <c r="X242" s="159">
        <f t="shared" si="29"/>
        <v>0</v>
      </c>
      <c r="Y242" s="201">
        <f t="shared" si="30"/>
        <v>0</v>
      </c>
      <c r="Z242" s="201">
        <f t="shared" si="31"/>
        <v>0</v>
      </c>
      <c r="AA242" s="159">
        <f t="shared" si="32"/>
        <v>0</v>
      </c>
      <c r="AB242" s="11">
        <f t="shared" si="33"/>
        <v>0</v>
      </c>
      <c r="AD242" s="23">
        <f t="shared" si="34"/>
        <v>0</v>
      </c>
      <c r="AE242" s="23">
        <f t="shared" si="35"/>
        <v>0</v>
      </c>
    </row>
    <row r="243" spans="1:31" x14ac:dyDescent="0.2">
      <c r="A243" s="365"/>
      <c r="B243" s="365"/>
      <c r="C243" s="165"/>
      <c r="D243" s="165"/>
      <c r="E243" s="202"/>
      <c r="F243" s="165"/>
      <c r="G243" s="195"/>
      <c r="H243" s="165"/>
      <c r="I243" s="165"/>
      <c r="J243" s="165"/>
      <c r="K243" s="165"/>
      <c r="L243" s="77"/>
      <c r="M243" s="77"/>
      <c r="N243" s="82"/>
      <c r="O243" s="196">
        <f>VLOOKUP(N243,'Supporting Documentation'!$A$4:$J$568,10,FALSE)</f>
        <v>0</v>
      </c>
      <c r="P243" s="51"/>
      <c r="Q243" s="50"/>
      <c r="R243" s="157">
        <f>IF(P243="",0,(P243/'PPF Application'!$T$7))</f>
        <v>0</v>
      </c>
      <c r="S243" s="52">
        <f>IF(N243="", 0, (O243/'PPF Application'!$T$7)*P243)</f>
        <v>0</v>
      </c>
      <c r="T243" s="135"/>
      <c r="V243" s="159">
        <f t="shared" si="36"/>
        <v>0</v>
      </c>
      <c r="W243" s="159">
        <f t="shared" si="28"/>
        <v>0</v>
      </c>
      <c r="X243" s="159">
        <f t="shared" si="29"/>
        <v>0</v>
      </c>
      <c r="Y243" s="201">
        <f t="shared" si="30"/>
        <v>0</v>
      </c>
      <c r="Z243" s="201">
        <f t="shared" si="31"/>
        <v>0</v>
      </c>
      <c r="AA243" s="159">
        <f t="shared" si="32"/>
        <v>0</v>
      </c>
      <c r="AB243" s="11">
        <f t="shared" si="33"/>
        <v>0</v>
      </c>
      <c r="AD243" s="23">
        <f t="shared" si="34"/>
        <v>0</v>
      </c>
      <c r="AE243" s="23">
        <f t="shared" si="35"/>
        <v>0</v>
      </c>
    </row>
    <row r="244" spans="1:31" x14ac:dyDescent="0.2">
      <c r="A244" s="365"/>
      <c r="B244" s="365"/>
      <c r="C244" s="165"/>
      <c r="D244" s="165"/>
      <c r="E244" s="202"/>
      <c r="F244" s="165"/>
      <c r="G244" s="195"/>
      <c r="H244" s="165"/>
      <c r="I244" s="165"/>
      <c r="J244" s="165"/>
      <c r="K244" s="165"/>
      <c r="L244" s="77"/>
      <c r="M244" s="77"/>
      <c r="N244" s="82"/>
      <c r="O244" s="196">
        <f>VLOOKUP(N244,'Supporting Documentation'!$A$4:$J$568,10,FALSE)</f>
        <v>0</v>
      </c>
      <c r="P244" s="51"/>
      <c r="Q244" s="50"/>
      <c r="R244" s="157">
        <f>IF(P244="",0,(P244/'PPF Application'!$T$7))</f>
        <v>0</v>
      </c>
      <c r="S244" s="52">
        <f>IF(N244="", 0, (O244/'PPF Application'!$T$7)*P244)</f>
        <v>0</v>
      </c>
      <c r="T244" s="135"/>
      <c r="V244" s="159">
        <f t="shared" si="36"/>
        <v>0</v>
      </c>
      <c r="W244" s="159">
        <f t="shared" si="28"/>
        <v>0</v>
      </c>
      <c r="X244" s="159">
        <f t="shared" si="29"/>
        <v>0</v>
      </c>
      <c r="Y244" s="201">
        <f t="shared" si="30"/>
        <v>0</v>
      </c>
      <c r="Z244" s="201">
        <f t="shared" si="31"/>
        <v>0</v>
      </c>
      <c r="AA244" s="159">
        <f t="shared" si="32"/>
        <v>0</v>
      </c>
      <c r="AB244" s="11">
        <f t="shared" si="33"/>
        <v>0</v>
      </c>
      <c r="AD244" s="23">
        <f t="shared" si="34"/>
        <v>0</v>
      </c>
      <c r="AE244" s="23">
        <f t="shared" si="35"/>
        <v>0</v>
      </c>
    </row>
    <row r="245" spans="1:31" x14ac:dyDescent="0.2">
      <c r="A245" s="365"/>
      <c r="B245" s="365"/>
      <c r="C245" s="165"/>
      <c r="D245" s="165"/>
      <c r="E245" s="202"/>
      <c r="F245" s="165"/>
      <c r="G245" s="195"/>
      <c r="H245" s="165"/>
      <c r="I245" s="165"/>
      <c r="J245" s="165"/>
      <c r="K245" s="165"/>
      <c r="L245" s="77"/>
      <c r="M245" s="77"/>
      <c r="N245" s="82"/>
      <c r="O245" s="196">
        <f>VLOOKUP(N245,'Supporting Documentation'!$A$4:$J$568,10,FALSE)</f>
        <v>0</v>
      </c>
      <c r="P245" s="51"/>
      <c r="Q245" s="50"/>
      <c r="R245" s="157">
        <f>IF(P245="",0,(P245/'PPF Application'!$T$7))</f>
        <v>0</v>
      </c>
      <c r="S245" s="52">
        <f>IF(N245="", 0, (O245/'PPF Application'!$T$7)*P245)</f>
        <v>0</v>
      </c>
      <c r="T245" s="135"/>
      <c r="V245" s="159">
        <f t="shared" si="36"/>
        <v>0</v>
      </c>
      <c r="W245" s="159">
        <f t="shared" si="28"/>
        <v>0</v>
      </c>
      <c r="X245" s="159">
        <f t="shared" si="29"/>
        <v>0</v>
      </c>
      <c r="Y245" s="201">
        <f t="shared" si="30"/>
        <v>0</v>
      </c>
      <c r="Z245" s="201">
        <f t="shared" si="31"/>
        <v>0</v>
      </c>
      <c r="AA245" s="159">
        <f t="shared" si="32"/>
        <v>0</v>
      </c>
      <c r="AB245" s="11">
        <f t="shared" si="33"/>
        <v>0</v>
      </c>
      <c r="AD245" s="23">
        <f t="shared" si="34"/>
        <v>0</v>
      </c>
      <c r="AE245" s="23">
        <f t="shared" si="35"/>
        <v>0</v>
      </c>
    </row>
    <row r="246" spans="1:31" x14ac:dyDescent="0.2">
      <c r="A246" s="365"/>
      <c r="B246" s="365"/>
      <c r="C246" s="165"/>
      <c r="D246" s="165"/>
      <c r="E246" s="202"/>
      <c r="F246" s="165"/>
      <c r="G246" s="195"/>
      <c r="H246" s="165"/>
      <c r="I246" s="165"/>
      <c r="J246" s="165"/>
      <c r="K246" s="165"/>
      <c r="L246" s="77"/>
      <c r="M246" s="77"/>
      <c r="N246" s="82"/>
      <c r="O246" s="196">
        <f>VLOOKUP(N246,'Supporting Documentation'!$A$4:$J$568,10,FALSE)</f>
        <v>0</v>
      </c>
      <c r="P246" s="51"/>
      <c r="Q246" s="50"/>
      <c r="R246" s="157">
        <f>IF(P246="",0,(P246/'PPF Application'!$T$7))</f>
        <v>0</v>
      </c>
      <c r="S246" s="52">
        <f>IF(N246="", 0, (O246/'PPF Application'!$T$7)*P246)</f>
        <v>0</v>
      </c>
      <c r="T246" s="135"/>
      <c r="V246" s="159">
        <f t="shared" si="36"/>
        <v>0</v>
      </c>
      <c r="W246" s="159">
        <f t="shared" si="28"/>
        <v>0</v>
      </c>
      <c r="X246" s="159">
        <f t="shared" si="29"/>
        <v>0</v>
      </c>
      <c r="Y246" s="201">
        <f t="shared" si="30"/>
        <v>0</v>
      </c>
      <c r="Z246" s="201">
        <f t="shared" si="31"/>
        <v>0</v>
      </c>
      <c r="AA246" s="159">
        <f t="shared" si="32"/>
        <v>0</v>
      </c>
      <c r="AB246" s="11">
        <f t="shared" si="33"/>
        <v>0</v>
      </c>
      <c r="AD246" s="23">
        <f t="shared" si="34"/>
        <v>0</v>
      </c>
      <c r="AE246" s="23">
        <f t="shared" si="35"/>
        <v>0</v>
      </c>
    </row>
    <row r="247" spans="1:31" x14ac:dyDescent="0.2">
      <c r="A247" s="365"/>
      <c r="B247" s="365"/>
      <c r="C247" s="165"/>
      <c r="D247" s="165"/>
      <c r="E247" s="202"/>
      <c r="F247" s="165"/>
      <c r="G247" s="195"/>
      <c r="H247" s="165"/>
      <c r="I247" s="165"/>
      <c r="J247" s="165"/>
      <c r="K247" s="165"/>
      <c r="L247" s="77"/>
      <c r="M247" s="77"/>
      <c r="N247" s="82"/>
      <c r="O247" s="196">
        <f>VLOOKUP(N247,'Supporting Documentation'!$A$4:$J$568,10,FALSE)</f>
        <v>0</v>
      </c>
      <c r="P247" s="51"/>
      <c r="Q247" s="50"/>
      <c r="R247" s="157">
        <f>IF(P247="",0,(P247/'PPF Application'!$T$7))</f>
        <v>0</v>
      </c>
      <c r="S247" s="52">
        <f>IF(N247="", 0, (O247/'PPF Application'!$T$7)*P247)</f>
        <v>0</v>
      </c>
      <c r="T247" s="135"/>
      <c r="V247" s="159">
        <f t="shared" si="36"/>
        <v>0</v>
      </c>
      <c r="W247" s="159">
        <f t="shared" si="28"/>
        <v>0</v>
      </c>
      <c r="X247" s="159">
        <f t="shared" si="29"/>
        <v>0</v>
      </c>
      <c r="Y247" s="201">
        <f t="shared" si="30"/>
        <v>0</v>
      </c>
      <c r="Z247" s="201">
        <f t="shared" si="31"/>
        <v>0</v>
      </c>
      <c r="AA247" s="159">
        <f t="shared" si="32"/>
        <v>0</v>
      </c>
      <c r="AB247" s="11">
        <f t="shared" si="33"/>
        <v>0</v>
      </c>
      <c r="AD247" s="23">
        <f t="shared" si="34"/>
        <v>0</v>
      </c>
      <c r="AE247" s="23">
        <f t="shared" si="35"/>
        <v>0</v>
      </c>
    </row>
    <row r="248" spans="1:31" x14ac:dyDescent="0.2">
      <c r="A248" s="365"/>
      <c r="B248" s="365"/>
      <c r="C248" s="165"/>
      <c r="D248" s="165"/>
      <c r="E248" s="202"/>
      <c r="F248" s="165"/>
      <c r="G248" s="195"/>
      <c r="H248" s="165"/>
      <c r="I248" s="165"/>
      <c r="J248" s="165"/>
      <c r="K248" s="165"/>
      <c r="L248" s="77"/>
      <c r="M248" s="77"/>
      <c r="N248" s="82"/>
      <c r="O248" s="196">
        <f>VLOOKUP(N248,'Supporting Documentation'!$A$4:$J$568,10,FALSE)</f>
        <v>0</v>
      </c>
      <c r="P248" s="51"/>
      <c r="Q248" s="50"/>
      <c r="R248" s="157">
        <f>IF(P248="",0,(P248/'PPF Application'!$T$7))</f>
        <v>0</v>
      </c>
      <c r="S248" s="52">
        <f>IF(N248="", 0, (O248/'PPF Application'!$T$7)*P248)</f>
        <v>0</v>
      </c>
      <c r="T248" s="135"/>
      <c r="V248" s="159">
        <f t="shared" si="36"/>
        <v>0</v>
      </c>
      <c r="W248" s="159">
        <f t="shared" si="28"/>
        <v>0</v>
      </c>
      <c r="X248" s="159">
        <f t="shared" si="29"/>
        <v>0</v>
      </c>
      <c r="Y248" s="201">
        <f t="shared" si="30"/>
        <v>0</v>
      </c>
      <c r="Z248" s="201">
        <f t="shared" si="31"/>
        <v>0</v>
      </c>
      <c r="AA248" s="159">
        <f t="shared" si="32"/>
        <v>0</v>
      </c>
      <c r="AB248" s="11">
        <f t="shared" si="33"/>
        <v>0</v>
      </c>
      <c r="AD248" s="23">
        <f t="shared" si="34"/>
        <v>0</v>
      </c>
      <c r="AE248" s="23">
        <f t="shared" si="35"/>
        <v>0</v>
      </c>
    </row>
    <row r="249" spans="1:31" x14ac:dyDescent="0.2">
      <c r="A249" s="365"/>
      <c r="B249" s="365"/>
      <c r="C249" s="165"/>
      <c r="D249" s="165"/>
      <c r="E249" s="202"/>
      <c r="F249" s="165"/>
      <c r="G249" s="195"/>
      <c r="H249" s="165"/>
      <c r="I249" s="165"/>
      <c r="J249" s="165"/>
      <c r="K249" s="165"/>
      <c r="L249" s="77"/>
      <c r="M249" s="77"/>
      <c r="N249" s="82"/>
      <c r="O249" s="196">
        <f>VLOOKUP(N249,'Supporting Documentation'!$A$4:$J$568,10,FALSE)</f>
        <v>0</v>
      </c>
      <c r="P249" s="51"/>
      <c r="Q249" s="50"/>
      <c r="R249" s="157">
        <f>IF(P249="",0,(P249/'PPF Application'!$T$7))</f>
        <v>0</v>
      </c>
      <c r="S249" s="52">
        <f>IF(N249="", 0, (O249/'PPF Application'!$T$7)*P249)</f>
        <v>0</v>
      </c>
      <c r="T249" s="135"/>
      <c r="V249" s="159">
        <f t="shared" si="36"/>
        <v>0</v>
      </c>
      <c r="W249" s="159">
        <f t="shared" si="28"/>
        <v>0</v>
      </c>
      <c r="X249" s="159">
        <f t="shared" si="29"/>
        <v>0</v>
      </c>
      <c r="Y249" s="201">
        <f t="shared" si="30"/>
        <v>0</v>
      </c>
      <c r="Z249" s="201">
        <f t="shared" si="31"/>
        <v>0</v>
      </c>
      <c r="AA249" s="159">
        <f t="shared" si="32"/>
        <v>0</v>
      </c>
      <c r="AB249" s="11">
        <f t="shared" si="33"/>
        <v>0</v>
      </c>
      <c r="AD249" s="23">
        <f t="shared" si="34"/>
        <v>0</v>
      </c>
      <c r="AE249" s="23">
        <f t="shared" si="35"/>
        <v>0</v>
      </c>
    </row>
    <row r="250" spans="1:31" x14ac:dyDescent="0.2">
      <c r="A250" s="365"/>
      <c r="B250" s="365"/>
      <c r="C250" s="165"/>
      <c r="D250" s="165"/>
      <c r="E250" s="202"/>
      <c r="F250" s="165"/>
      <c r="G250" s="195"/>
      <c r="H250" s="165"/>
      <c r="I250" s="165"/>
      <c r="J250" s="165"/>
      <c r="K250" s="165"/>
      <c r="L250" s="77"/>
      <c r="M250" s="77"/>
      <c r="N250" s="82"/>
      <c r="O250" s="196">
        <f>VLOOKUP(N250,'Supporting Documentation'!$A$4:$J$568,10,FALSE)</f>
        <v>0</v>
      </c>
      <c r="P250" s="51"/>
      <c r="Q250" s="50"/>
      <c r="R250" s="157">
        <f>IF(P250="",0,(P250/'PPF Application'!$T$7))</f>
        <v>0</v>
      </c>
      <c r="S250" s="52">
        <f>IF(N250="", 0, (O250/'PPF Application'!$T$7)*P250)</f>
        <v>0</v>
      </c>
      <c r="T250" s="135"/>
      <c r="V250" s="159">
        <f t="shared" si="36"/>
        <v>0</v>
      </c>
      <c r="W250" s="159">
        <f t="shared" si="28"/>
        <v>0</v>
      </c>
      <c r="X250" s="159">
        <f t="shared" si="29"/>
        <v>0</v>
      </c>
      <c r="Y250" s="201">
        <f t="shared" si="30"/>
        <v>0</v>
      </c>
      <c r="Z250" s="201">
        <f t="shared" si="31"/>
        <v>0</v>
      </c>
      <c r="AA250" s="159">
        <f t="shared" si="32"/>
        <v>0</v>
      </c>
      <c r="AB250" s="11">
        <f t="shared" si="33"/>
        <v>0</v>
      </c>
      <c r="AD250" s="23">
        <f t="shared" si="34"/>
        <v>0</v>
      </c>
      <c r="AE250" s="23">
        <f t="shared" si="35"/>
        <v>0</v>
      </c>
    </row>
    <row r="251" spans="1:31" x14ac:dyDescent="0.2">
      <c r="A251" s="365"/>
      <c r="B251" s="365"/>
      <c r="C251" s="165"/>
      <c r="D251" s="165"/>
      <c r="E251" s="202"/>
      <c r="F251" s="165"/>
      <c r="G251" s="195"/>
      <c r="H251" s="165"/>
      <c r="I251" s="165"/>
      <c r="J251" s="165"/>
      <c r="K251" s="165"/>
      <c r="L251" s="77"/>
      <c r="M251" s="77"/>
      <c r="N251" s="82"/>
      <c r="O251" s="196">
        <f>VLOOKUP(N251,'Supporting Documentation'!$A$4:$J$568,10,FALSE)</f>
        <v>0</v>
      </c>
      <c r="P251" s="51"/>
      <c r="Q251" s="50"/>
      <c r="R251" s="157">
        <f>IF(P251="",0,(P251/'PPF Application'!$T$7))</f>
        <v>0</v>
      </c>
      <c r="S251" s="52">
        <f>IF(N251="", 0, (O251/'PPF Application'!$T$7)*P251)</f>
        <v>0</v>
      </c>
      <c r="T251" s="135"/>
      <c r="V251" s="159">
        <f t="shared" si="36"/>
        <v>0</v>
      </c>
      <c r="W251" s="159">
        <f t="shared" si="28"/>
        <v>0</v>
      </c>
      <c r="X251" s="159">
        <f t="shared" si="29"/>
        <v>0</v>
      </c>
      <c r="Y251" s="201">
        <f t="shared" si="30"/>
        <v>0</v>
      </c>
      <c r="Z251" s="201">
        <f t="shared" si="31"/>
        <v>0</v>
      </c>
      <c r="AA251" s="159">
        <f t="shared" si="32"/>
        <v>0</v>
      </c>
      <c r="AB251" s="11">
        <f t="shared" si="33"/>
        <v>0</v>
      </c>
      <c r="AD251" s="23">
        <f t="shared" si="34"/>
        <v>0</v>
      </c>
      <c r="AE251" s="23">
        <f t="shared" si="35"/>
        <v>0</v>
      </c>
    </row>
    <row r="252" spans="1:31" x14ac:dyDescent="0.2">
      <c r="A252" s="365"/>
      <c r="B252" s="365"/>
      <c r="C252" s="165"/>
      <c r="D252" s="165"/>
      <c r="E252" s="202"/>
      <c r="F252" s="165"/>
      <c r="G252" s="195"/>
      <c r="H252" s="165"/>
      <c r="I252" s="165"/>
      <c r="J252" s="165"/>
      <c r="K252" s="165"/>
      <c r="L252" s="77"/>
      <c r="M252" s="77"/>
      <c r="N252" s="82"/>
      <c r="O252" s="196">
        <f>VLOOKUP(N252,'Supporting Documentation'!$A$4:$J$568,10,FALSE)</f>
        <v>0</v>
      </c>
      <c r="P252" s="51"/>
      <c r="Q252" s="50"/>
      <c r="R252" s="157">
        <f>IF(P252="",0,(P252/'PPF Application'!$T$7))</f>
        <v>0</v>
      </c>
      <c r="S252" s="52">
        <f>IF(N252="", 0, (O252/'PPF Application'!$T$7)*P252)</f>
        <v>0</v>
      </c>
      <c r="T252" s="135"/>
      <c r="V252" s="159">
        <f t="shared" si="36"/>
        <v>0</v>
      </c>
      <c r="W252" s="159">
        <f t="shared" si="28"/>
        <v>0</v>
      </c>
      <c r="X252" s="159">
        <f t="shared" si="29"/>
        <v>0</v>
      </c>
      <c r="Y252" s="201">
        <f t="shared" si="30"/>
        <v>0</v>
      </c>
      <c r="Z252" s="201">
        <f t="shared" si="31"/>
        <v>0</v>
      </c>
      <c r="AA252" s="159">
        <f t="shared" si="32"/>
        <v>0</v>
      </c>
      <c r="AB252" s="11">
        <f t="shared" si="33"/>
        <v>0</v>
      </c>
      <c r="AD252" s="23">
        <f t="shared" si="34"/>
        <v>0</v>
      </c>
      <c r="AE252" s="23">
        <f t="shared" si="35"/>
        <v>0</v>
      </c>
    </row>
    <row r="253" spans="1:31" x14ac:dyDescent="0.2">
      <c r="A253" s="365"/>
      <c r="B253" s="365"/>
      <c r="C253" s="165"/>
      <c r="D253" s="165"/>
      <c r="E253" s="202"/>
      <c r="F253" s="165"/>
      <c r="G253" s="195"/>
      <c r="H253" s="165"/>
      <c r="I253" s="165"/>
      <c r="J253" s="165"/>
      <c r="K253" s="165"/>
      <c r="L253" s="77"/>
      <c r="M253" s="77"/>
      <c r="N253" s="82"/>
      <c r="O253" s="196">
        <f>VLOOKUP(N253,'Supporting Documentation'!$A$4:$J$568,10,FALSE)</f>
        <v>0</v>
      </c>
      <c r="P253" s="51"/>
      <c r="Q253" s="50"/>
      <c r="R253" s="157">
        <f>IF(P253="",0,(P253/'PPF Application'!$T$7))</f>
        <v>0</v>
      </c>
      <c r="S253" s="52">
        <f>IF(N253="", 0, (O253/'PPF Application'!$T$7)*P253)</f>
        <v>0</v>
      </c>
      <c r="T253" s="135"/>
      <c r="V253" s="159">
        <f t="shared" si="36"/>
        <v>0</v>
      </c>
      <c r="W253" s="159">
        <f t="shared" si="28"/>
        <v>0</v>
      </c>
      <c r="X253" s="159">
        <f t="shared" si="29"/>
        <v>0</v>
      </c>
      <c r="Y253" s="201">
        <f t="shared" si="30"/>
        <v>0</v>
      </c>
      <c r="Z253" s="201">
        <f t="shared" si="31"/>
        <v>0</v>
      </c>
      <c r="AA253" s="159">
        <f t="shared" si="32"/>
        <v>0</v>
      </c>
      <c r="AB253" s="11">
        <f t="shared" si="33"/>
        <v>0</v>
      </c>
      <c r="AD253" s="23">
        <f t="shared" si="34"/>
        <v>0</v>
      </c>
      <c r="AE253" s="23">
        <f t="shared" si="35"/>
        <v>0</v>
      </c>
    </row>
    <row r="254" spans="1:31" x14ac:dyDescent="0.2">
      <c r="A254" s="365"/>
      <c r="B254" s="365"/>
      <c r="C254" s="165"/>
      <c r="D254" s="165"/>
      <c r="E254" s="202"/>
      <c r="F254" s="165"/>
      <c r="G254" s="195"/>
      <c r="H254" s="165"/>
      <c r="I254" s="165"/>
      <c r="J254" s="165"/>
      <c r="K254" s="165"/>
      <c r="L254" s="77"/>
      <c r="M254" s="77"/>
      <c r="N254" s="82"/>
      <c r="O254" s="196">
        <f>VLOOKUP(N254,'Supporting Documentation'!$A$4:$J$568,10,FALSE)</f>
        <v>0</v>
      </c>
      <c r="P254" s="51"/>
      <c r="Q254" s="50"/>
      <c r="R254" s="157">
        <f>IF(P254="",0,(P254/'PPF Application'!$T$7))</f>
        <v>0</v>
      </c>
      <c r="S254" s="52">
        <f>IF(N254="", 0, (O254/'PPF Application'!$T$7)*P254)</f>
        <v>0</v>
      </c>
      <c r="T254" s="135"/>
      <c r="V254" s="159">
        <f t="shared" si="36"/>
        <v>0</v>
      </c>
      <c r="W254" s="159">
        <f t="shared" si="28"/>
        <v>0</v>
      </c>
      <c r="X254" s="159">
        <f t="shared" si="29"/>
        <v>0</v>
      </c>
      <c r="Y254" s="201">
        <f t="shared" si="30"/>
        <v>0</v>
      </c>
      <c r="Z254" s="201">
        <f t="shared" si="31"/>
        <v>0</v>
      </c>
      <c r="AA254" s="159">
        <f t="shared" si="32"/>
        <v>0</v>
      </c>
      <c r="AB254" s="11">
        <f t="shared" si="33"/>
        <v>0</v>
      </c>
      <c r="AD254" s="23">
        <f t="shared" si="34"/>
        <v>0</v>
      </c>
      <c r="AE254" s="23">
        <f t="shared" si="35"/>
        <v>0</v>
      </c>
    </row>
    <row r="255" spans="1:31" x14ac:dyDescent="0.2">
      <c r="A255" s="365"/>
      <c r="B255" s="365"/>
      <c r="C255" s="165"/>
      <c r="D255" s="165"/>
      <c r="E255" s="202"/>
      <c r="F255" s="165"/>
      <c r="G255" s="195"/>
      <c r="H255" s="165"/>
      <c r="I255" s="165"/>
      <c r="J255" s="165"/>
      <c r="K255" s="165"/>
      <c r="L255" s="77"/>
      <c r="M255" s="77"/>
      <c r="N255" s="82"/>
      <c r="O255" s="196">
        <f>VLOOKUP(N255,'Supporting Documentation'!$A$4:$J$568,10,FALSE)</f>
        <v>0</v>
      </c>
      <c r="P255" s="51"/>
      <c r="Q255" s="50"/>
      <c r="R255" s="157">
        <f>IF(P255="",0,(P255/'PPF Application'!$T$7))</f>
        <v>0</v>
      </c>
      <c r="S255" s="52">
        <f>IF(N255="", 0, (O255/'PPF Application'!$T$7)*P255)</f>
        <v>0</v>
      </c>
      <c r="T255" s="135"/>
      <c r="V255" s="159">
        <f t="shared" si="36"/>
        <v>0</v>
      </c>
      <c r="W255" s="159">
        <f t="shared" si="28"/>
        <v>0</v>
      </c>
      <c r="X255" s="159">
        <f t="shared" si="29"/>
        <v>0</v>
      </c>
      <c r="Y255" s="201">
        <f t="shared" si="30"/>
        <v>0</v>
      </c>
      <c r="Z255" s="201">
        <f t="shared" si="31"/>
        <v>0</v>
      </c>
      <c r="AA255" s="159">
        <f t="shared" si="32"/>
        <v>0</v>
      </c>
      <c r="AB255" s="11">
        <f t="shared" si="33"/>
        <v>0</v>
      </c>
      <c r="AD255" s="23">
        <f t="shared" si="34"/>
        <v>0</v>
      </c>
      <c r="AE255" s="23">
        <f t="shared" si="35"/>
        <v>0</v>
      </c>
    </row>
    <row r="256" spans="1:31" x14ac:dyDescent="0.2">
      <c r="A256" s="365"/>
      <c r="B256" s="365"/>
      <c r="C256" s="165"/>
      <c r="D256" s="165"/>
      <c r="E256" s="202"/>
      <c r="F256" s="165"/>
      <c r="G256" s="195"/>
      <c r="H256" s="165"/>
      <c r="I256" s="165"/>
      <c r="J256" s="165"/>
      <c r="K256" s="165"/>
      <c r="L256" s="77"/>
      <c r="M256" s="77"/>
      <c r="N256" s="82"/>
      <c r="O256" s="196">
        <f>VLOOKUP(N256,'Supporting Documentation'!$A$4:$J$568,10,FALSE)</f>
        <v>0</v>
      </c>
      <c r="P256" s="51"/>
      <c r="Q256" s="50"/>
      <c r="R256" s="157">
        <f>IF(P256="",0,(P256/'PPF Application'!$T$7))</f>
        <v>0</v>
      </c>
      <c r="S256" s="52">
        <f>IF(N256="", 0, (O256/'PPF Application'!$T$7)*P256)</f>
        <v>0</v>
      </c>
      <c r="T256" s="135"/>
      <c r="V256" s="159">
        <f t="shared" si="36"/>
        <v>0</v>
      </c>
      <c r="W256" s="159">
        <f t="shared" si="28"/>
        <v>0</v>
      </c>
      <c r="X256" s="159">
        <f t="shared" si="29"/>
        <v>0</v>
      </c>
      <c r="Y256" s="201">
        <f t="shared" si="30"/>
        <v>0</v>
      </c>
      <c r="Z256" s="201">
        <f t="shared" si="31"/>
        <v>0</v>
      </c>
      <c r="AA256" s="159">
        <f t="shared" si="32"/>
        <v>0</v>
      </c>
      <c r="AB256" s="11">
        <f t="shared" si="33"/>
        <v>0</v>
      </c>
      <c r="AD256" s="23">
        <f t="shared" si="34"/>
        <v>0</v>
      </c>
      <c r="AE256" s="23">
        <f t="shared" si="35"/>
        <v>0</v>
      </c>
    </row>
    <row r="257" spans="1:31" x14ac:dyDescent="0.2">
      <c r="A257" s="365"/>
      <c r="B257" s="365"/>
      <c r="C257" s="165"/>
      <c r="D257" s="165"/>
      <c r="E257" s="202"/>
      <c r="F257" s="165"/>
      <c r="G257" s="195"/>
      <c r="H257" s="165"/>
      <c r="I257" s="165"/>
      <c r="J257" s="165"/>
      <c r="K257" s="165"/>
      <c r="L257" s="77"/>
      <c r="M257" s="77"/>
      <c r="N257" s="82"/>
      <c r="O257" s="196">
        <f>VLOOKUP(N257,'Supporting Documentation'!$A$4:$J$568,10,FALSE)</f>
        <v>0</v>
      </c>
      <c r="P257" s="51"/>
      <c r="Q257" s="50"/>
      <c r="R257" s="157">
        <f>IF(P257="",0,(P257/'PPF Application'!$T$7))</f>
        <v>0</v>
      </c>
      <c r="S257" s="52">
        <f>IF(N257="", 0, (O257/'PPF Application'!$T$7)*P257)</f>
        <v>0</v>
      </c>
      <c r="T257" s="135"/>
      <c r="V257" s="159">
        <f t="shared" si="36"/>
        <v>0</v>
      </c>
      <c r="W257" s="159">
        <f t="shared" si="28"/>
        <v>0</v>
      </c>
      <c r="X257" s="159">
        <f t="shared" si="29"/>
        <v>0</v>
      </c>
      <c r="Y257" s="201">
        <f t="shared" si="30"/>
        <v>0</v>
      </c>
      <c r="Z257" s="201">
        <f t="shared" si="31"/>
        <v>0</v>
      </c>
      <c r="AA257" s="159">
        <f t="shared" si="32"/>
        <v>0</v>
      </c>
      <c r="AB257" s="11">
        <f t="shared" si="33"/>
        <v>0</v>
      </c>
      <c r="AD257" s="23">
        <f t="shared" si="34"/>
        <v>0</v>
      </c>
      <c r="AE257" s="23">
        <f t="shared" si="35"/>
        <v>0</v>
      </c>
    </row>
    <row r="258" spans="1:31" x14ac:dyDescent="0.2">
      <c r="A258" s="365"/>
      <c r="B258" s="365"/>
      <c r="C258" s="165"/>
      <c r="D258" s="165"/>
      <c r="E258" s="202"/>
      <c r="F258" s="165"/>
      <c r="G258" s="195"/>
      <c r="H258" s="165"/>
      <c r="I258" s="165"/>
      <c r="J258" s="165"/>
      <c r="K258" s="165"/>
      <c r="L258" s="77"/>
      <c r="M258" s="77"/>
      <c r="N258" s="82"/>
      <c r="O258" s="196">
        <f>VLOOKUP(N258,'Supporting Documentation'!$A$4:$J$568,10,FALSE)</f>
        <v>0</v>
      </c>
      <c r="P258" s="51"/>
      <c r="Q258" s="50"/>
      <c r="R258" s="157">
        <f>IF(P258="",0,(P258/'PPF Application'!$T$7))</f>
        <v>0</v>
      </c>
      <c r="S258" s="52">
        <f>IF(N258="", 0, (O258/'PPF Application'!$T$7)*P258)</f>
        <v>0</v>
      </c>
      <c r="T258" s="135"/>
      <c r="V258" s="159">
        <f t="shared" si="36"/>
        <v>0</v>
      </c>
      <c r="W258" s="159">
        <f t="shared" si="28"/>
        <v>0</v>
      </c>
      <c r="X258" s="159">
        <f t="shared" si="29"/>
        <v>0</v>
      </c>
      <c r="Y258" s="201">
        <f t="shared" si="30"/>
        <v>0</v>
      </c>
      <c r="Z258" s="201">
        <f t="shared" si="31"/>
        <v>0</v>
      </c>
      <c r="AA258" s="159">
        <f t="shared" si="32"/>
        <v>0</v>
      </c>
      <c r="AB258" s="11">
        <f t="shared" si="33"/>
        <v>0</v>
      </c>
      <c r="AD258" s="23">
        <f t="shared" si="34"/>
        <v>0</v>
      </c>
      <c r="AE258" s="23">
        <f t="shared" si="35"/>
        <v>0</v>
      </c>
    </row>
    <row r="259" spans="1:31" x14ac:dyDescent="0.2">
      <c r="A259" s="365"/>
      <c r="B259" s="365"/>
      <c r="C259" s="165"/>
      <c r="D259" s="165"/>
      <c r="E259" s="202"/>
      <c r="F259" s="165"/>
      <c r="G259" s="195"/>
      <c r="H259" s="165"/>
      <c r="I259" s="165"/>
      <c r="J259" s="165"/>
      <c r="K259" s="165"/>
      <c r="L259" s="77"/>
      <c r="M259" s="77"/>
      <c r="N259" s="82"/>
      <c r="O259" s="196">
        <f>VLOOKUP(N259,'Supporting Documentation'!$A$4:$J$568,10,FALSE)</f>
        <v>0</v>
      </c>
      <c r="P259" s="51"/>
      <c r="Q259" s="50"/>
      <c r="R259" s="157">
        <f>IF(P259="",0,(P259/'PPF Application'!$T$7))</f>
        <v>0</v>
      </c>
      <c r="S259" s="52">
        <f>IF(N259="", 0, (O259/'PPF Application'!$T$7)*P259)</f>
        <v>0</v>
      </c>
      <c r="T259" s="135"/>
      <c r="V259" s="159">
        <f t="shared" si="36"/>
        <v>0</v>
      </c>
      <c r="W259" s="159">
        <f t="shared" si="28"/>
        <v>0</v>
      </c>
      <c r="X259" s="159">
        <f t="shared" si="29"/>
        <v>0</v>
      </c>
      <c r="Y259" s="201">
        <f t="shared" si="30"/>
        <v>0</v>
      </c>
      <c r="Z259" s="201">
        <f t="shared" si="31"/>
        <v>0</v>
      </c>
      <c r="AA259" s="159">
        <f t="shared" si="32"/>
        <v>0</v>
      </c>
      <c r="AB259" s="11">
        <f t="shared" si="33"/>
        <v>0</v>
      </c>
      <c r="AD259" s="23">
        <f t="shared" si="34"/>
        <v>0</v>
      </c>
      <c r="AE259" s="23">
        <f t="shared" si="35"/>
        <v>0</v>
      </c>
    </row>
    <row r="260" spans="1:31" x14ac:dyDescent="0.2">
      <c r="A260" s="365"/>
      <c r="B260" s="365"/>
      <c r="C260" s="165"/>
      <c r="D260" s="165"/>
      <c r="E260" s="202"/>
      <c r="F260" s="165"/>
      <c r="G260" s="195"/>
      <c r="H260" s="165"/>
      <c r="I260" s="165"/>
      <c r="J260" s="165"/>
      <c r="K260" s="165"/>
      <c r="L260" s="77"/>
      <c r="M260" s="77"/>
      <c r="N260" s="82"/>
      <c r="O260" s="196">
        <f>VLOOKUP(N260,'Supporting Documentation'!$A$4:$J$568,10,FALSE)</f>
        <v>0</v>
      </c>
      <c r="P260" s="51"/>
      <c r="Q260" s="50"/>
      <c r="R260" s="157">
        <f>IF(P260="",0,(P260/'PPF Application'!$T$7))</f>
        <v>0</v>
      </c>
      <c r="S260" s="52">
        <f>IF(N260="", 0, (O260/'PPF Application'!$T$7)*P260)</f>
        <v>0</v>
      </c>
      <c r="T260" s="135"/>
      <c r="V260" s="159">
        <f t="shared" si="36"/>
        <v>0</v>
      </c>
      <c r="W260" s="159">
        <f t="shared" si="28"/>
        <v>0</v>
      </c>
      <c r="X260" s="159">
        <f t="shared" si="29"/>
        <v>0</v>
      </c>
      <c r="Y260" s="201">
        <f t="shared" si="30"/>
        <v>0</v>
      </c>
      <c r="Z260" s="201">
        <f t="shared" si="31"/>
        <v>0</v>
      </c>
      <c r="AA260" s="159">
        <f t="shared" si="32"/>
        <v>0</v>
      </c>
      <c r="AB260" s="11">
        <f t="shared" si="33"/>
        <v>0</v>
      </c>
      <c r="AD260" s="23">
        <f t="shared" si="34"/>
        <v>0</v>
      </c>
      <c r="AE260" s="23">
        <f t="shared" si="35"/>
        <v>0</v>
      </c>
    </row>
    <row r="261" spans="1:31" x14ac:dyDescent="0.2">
      <c r="A261" s="365"/>
      <c r="B261" s="365"/>
      <c r="C261" s="165"/>
      <c r="D261" s="165"/>
      <c r="E261" s="202"/>
      <c r="F261" s="165"/>
      <c r="G261" s="195"/>
      <c r="H261" s="165"/>
      <c r="I261" s="165"/>
      <c r="J261" s="165"/>
      <c r="K261" s="165"/>
      <c r="L261" s="77"/>
      <c r="M261" s="77"/>
      <c r="N261" s="82"/>
      <c r="O261" s="196">
        <f>VLOOKUP(N261,'Supporting Documentation'!$A$4:$J$568,10,FALSE)</f>
        <v>0</v>
      </c>
      <c r="P261" s="51"/>
      <c r="Q261" s="50"/>
      <c r="R261" s="157">
        <f>IF(P261="",0,(P261/'PPF Application'!$T$7))</f>
        <v>0</v>
      </c>
      <c r="S261" s="52">
        <f>IF(N261="", 0, (O261/'PPF Application'!$T$7)*P261)</f>
        <v>0</v>
      </c>
      <c r="T261" s="135"/>
      <c r="V261" s="159">
        <f t="shared" si="36"/>
        <v>0</v>
      </c>
      <c r="W261" s="159">
        <f t="shared" si="28"/>
        <v>0</v>
      </c>
      <c r="X261" s="159">
        <f t="shared" si="29"/>
        <v>0</v>
      </c>
      <c r="Y261" s="201">
        <f t="shared" si="30"/>
        <v>0</v>
      </c>
      <c r="Z261" s="201">
        <f t="shared" si="31"/>
        <v>0</v>
      </c>
      <c r="AA261" s="159">
        <f t="shared" si="32"/>
        <v>0</v>
      </c>
      <c r="AB261" s="11">
        <f t="shared" si="33"/>
        <v>0</v>
      </c>
      <c r="AD261" s="23">
        <f t="shared" si="34"/>
        <v>0</v>
      </c>
      <c r="AE261" s="23">
        <f t="shared" si="35"/>
        <v>0</v>
      </c>
    </row>
    <row r="262" spans="1:31" x14ac:dyDescent="0.2">
      <c r="A262" s="365"/>
      <c r="B262" s="365"/>
      <c r="C262" s="165"/>
      <c r="D262" s="165"/>
      <c r="E262" s="202"/>
      <c r="F262" s="165"/>
      <c r="G262" s="195"/>
      <c r="H262" s="165"/>
      <c r="I262" s="165"/>
      <c r="J262" s="165"/>
      <c r="K262" s="165"/>
      <c r="L262" s="77"/>
      <c r="M262" s="77"/>
      <c r="N262" s="82"/>
      <c r="O262" s="196">
        <f>VLOOKUP(N262,'Supporting Documentation'!$A$4:$J$568,10,FALSE)</f>
        <v>0</v>
      </c>
      <c r="P262" s="51"/>
      <c r="Q262" s="50"/>
      <c r="R262" s="157">
        <f>IF(P262="",0,(P262/'PPF Application'!$T$7))</f>
        <v>0</v>
      </c>
      <c r="S262" s="52">
        <f>IF(N262="", 0, (O262/'PPF Application'!$T$7)*P262)</f>
        <v>0</v>
      </c>
      <c r="T262" s="135"/>
      <c r="V262" s="159">
        <f t="shared" si="36"/>
        <v>0</v>
      </c>
      <c r="W262" s="159">
        <f t="shared" ref="W262:W325" si="37">IF(AND(C262="x",H262="x"),1,0)</f>
        <v>0</v>
      </c>
      <c r="X262" s="159">
        <f t="shared" ref="X262:X325" si="38">IF(AND(D262="x",H262="x"),1,0)</f>
        <v>0</v>
      </c>
      <c r="Y262" s="201">
        <f t="shared" ref="Y262:Y325" si="39">IF(AND(E262="x",H262="x"),1,0)</f>
        <v>0</v>
      </c>
      <c r="Z262" s="201">
        <f t="shared" ref="Z262:Z325" si="40">IF(AND(F262="x",H262="x"),1,0)</f>
        <v>0</v>
      </c>
      <c r="AA262" s="159">
        <f t="shared" ref="AA262:AA325" si="41">IF(OR(N262="UNK",N262="TPR",N262="ORP",N262="INC",N262="OTS"),1,0)</f>
        <v>0</v>
      </c>
      <c r="AB262" s="11">
        <f t="shared" ref="AB262:AB325" si="42">IF((AND(AND(AND(L262&lt;=$AC$5,M262&gt;=$AC$5,L262&lt;&gt;"",H262&lt;&gt;"")))),1,0)</f>
        <v>0</v>
      </c>
      <c r="AD262" s="23">
        <f t="shared" ref="AD262:AD325" si="43">IF(I262="x",R262,0)</f>
        <v>0</v>
      </c>
      <c r="AE262" s="23">
        <f t="shared" ref="AE262:AE325" si="44">IF(Q262="x", R262, 0)</f>
        <v>0</v>
      </c>
    </row>
    <row r="263" spans="1:31" x14ac:dyDescent="0.2">
      <c r="A263" s="365"/>
      <c r="B263" s="365"/>
      <c r="C263" s="165"/>
      <c r="D263" s="165"/>
      <c r="E263" s="202"/>
      <c r="F263" s="165"/>
      <c r="G263" s="195"/>
      <c r="H263" s="165"/>
      <c r="I263" s="165"/>
      <c r="J263" s="165"/>
      <c r="K263" s="165"/>
      <c r="L263" s="77"/>
      <c r="M263" s="77"/>
      <c r="N263" s="82"/>
      <c r="O263" s="196">
        <f>VLOOKUP(N263,'Supporting Documentation'!$A$4:$J$568,10,FALSE)</f>
        <v>0</v>
      </c>
      <c r="P263" s="51"/>
      <c r="Q263" s="50"/>
      <c r="R263" s="157">
        <f>IF(P263="",0,(P263/'PPF Application'!$T$7))</f>
        <v>0</v>
      </c>
      <c r="S263" s="52">
        <f>IF(N263="", 0, (O263/'PPF Application'!$T$7)*P263)</f>
        <v>0</v>
      </c>
      <c r="T263" s="135"/>
      <c r="V263" s="159">
        <f t="shared" ref="V263:V326" si="45">IF(AND(A263="x",H263="x"),1,0)</f>
        <v>0</v>
      </c>
      <c r="W263" s="159">
        <f t="shared" si="37"/>
        <v>0</v>
      </c>
      <c r="X263" s="159">
        <f t="shared" si="38"/>
        <v>0</v>
      </c>
      <c r="Y263" s="201">
        <f t="shared" si="39"/>
        <v>0</v>
      </c>
      <c r="Z263" s="201">
        <f t="shared" si="40"/>
        <v>0</v>
      </c>
      <c r="AA263" s="159">
        <f t="shared" si="41"/>
        <v>0</v>
      </c>
      <c r="AB263" s="11">
        <f t="shared" si="42"/>
        <v>0</v>
      </c>
      <c r="AD263" s="23">
        <f t="shared" si="43"/>
        <v>0</v>
      </c>
      <c r="AE263" s="23">
        <f t="shared" si="44"/>
        <v>0</v>
      </c>
    </row>
    <row r="264" spans="1:31" x14ac:dyDescent="0.2">
      <c r="A264" s="365"/>
      <c r="B264" s="365"/>
      <c r="C264" s="165"/>
      <c r="D264" s="165"/>
      <c r="E264" s="202"/>
      <c r="F264" s="165"/>
      <c r="G264" s="195"/>
      <c r="H264" s="165"/>
      <c r="I264" s="165"/>
      <c r="J264" s="165"/>
      <c r="K264" s="165"/>
      <c r="L264" s="77"/>
      <c r="M264" s="77"/>
      <c r="N264" s="82"/>
      <c r="O264" s="196">
        <f>VLOOKUP(N264,'Supporting Documentation'!$A$4:$J$568,10,FALSE)</f>
        <v>0</v>
      </c>
      <c r="P264" s="51"/>
      <c r="Q264" s="50"/>
      <c r="R264" s="157">
        <f>IF(P264="",0,(P264/'PPF Application'!$T$7))</f>
        <v>0</v>
      </c>
      <c r="S264" s="52">
        <f>IF(N264="", 0, (O264/'PPF Application'!$T$7)*P264)</f>
        <v>0</v>
      </c>
      <c r="T264" s="135"/>
      <c r="V264" s="159">
        <f t="shared" si="45"/>
        <v>0</v>
      </c>
      <c r="W264" s="159">
        <f t="shared" si="37"/>
        <v>0</v>
      </c>
      <c r="X264" s="159">
        <f t="shared" si="38"/>
        <v>0</v>
      </c>
      <c r="Y264" s="201">
        <f t="shared" si="39"/>
        <v>0</v>
      </c>
      <c r="Z264" s="201">
        <f t="shared" si="40"/>
        <v>0</v>
      </c>
      <c r="AA264" s="159">
        <f t="shared" si="41"/>
        <v>0</v>
      </c>
      <c r="AB264" s="11">
        <f t="shared" si="42"/>
        <v>0</v>
      </c>
      <c r="AD264" s="23">
        <f t="shared" si="43"/>
        <v>0</v>
      </c>
      <c r="AE264" s="23">
        <f t="shared" si="44"/>
        <v>0</v>
      </c>
    </row>
    <row r="265" spans="1:31" x14ac:dyDescent="0.2">
      <c r="A265" s="365"/>
      <c r="B265" s="365"/>
      <c r="C265" s="165"/>
      <c r="D265" s="165"/>
      <c r="E265" s="202"/>
      <c r="F265" s="165"/>
      <c r="G265" s="195"/>
      <c r="H265" s="165"/>
      <c r="I265" s="165"/>
      <c r="J265" s="165"/>
      <c r="K265" s="165"/>
      <c r="L265" s="77"/>
      <c r="M265" s="77"/>
      <c r="N265" s="82"/>
      <c r="O265" s="196">
        <f>VLOOKUP(N265,'Supporting Documentation'!$A$4:$J$568,10,FALSE)</f>
        <v>0</v>
      </c>
      <c r="P265" s="51"/>
      <c r="Q265" s="50"/>
      <c r="R265" s="157">
        <f>IF(P265="",0,(P265/'PPF Application'!$T$7))</f>
        <v>0</v>
      </c>
      <c r="S265" s="52">
        <f>IF(N265="", 0, (O265/'PPF Application'!$T$7)*P265)</f>
        <v>0</v>
      </c>
      <c r="T265" s="135"/>
      <c r="V265" s="159">
        <f t="shared" si="45"/>
        <v>0</v>
      </c>
      <c r="W265" s="159">
        <f t="shared" si="37"/>
        <v>0</v>
      </c>
      <c r="X265" s="159">
        <f t="shared" si="38"/>
        <v>0</v>
      </c>
      <c r="Y265" s="201">
        <f t="shared" si="39"/>
        <v>0</v>
      </c>
      <c r="Z265" s="201">
        <f t="shared" si="40"/>
        <v>0</v>
      </c>
      <c r="AA265" s="159">
        <f t="shared" si="41"/>
        <v>0</v>
      </c>
      <c r="AB265" s="11">
        <f t="shared" si="42"/>
        <v>0</v>
      </c>
      <c r="AD265" s="23">
        <f t="shared" si="43"/>
        <v>0</v>
      </c>
      <c r="AE265" s="23">
        <f t="shared" si="44"/>
        <v>0</v>
      </c>
    </row>
    <row r="266" spans="1:31" x14ac:dyDescent="0.2">
      <c r="A266" s="365"/>
      <c r="B266" s="365"/>
      <c r="C266" s="165"/>
      <c r="D266" s="165"/>
      <c r="E266" s="202"/>
      <c r="F266" s="165"/>
      <c r="G266" s="195"/>
      <c r="H266" s="165"/>
      <c r="I266" s="165"/>
      <c r="J266" s="165"/>
      <c r="K266" s="165"/>
      <c r="L266" s="77"/>
      <c r="M266" s="77"/>
      <c r="N266" s="82"/>
      <c r="O266" s="196">
        <f>VLOOKUP(N266,'Supporting Documentation'!$A$4:$J$568,10,FALSE)</f>
        <v>0</v>
      </c>
      <c r="P266" s="51"/>
      <c r="Q266" s="50"/>
      <c r="R266" s="157">
        <f>IF(P266="",0,(P266/'PPF Application'!$T$7))</f>
        <v>0</v>
      </c>
      <c r="S266" s="52">
        <f>IF(N266="", 0, (O266/'PPF Application'!$T$7)*P266)</f>
        <v>0</v>
      </c>
      <c r="T266" s="135"/>
      <c r="V266" s="159">
        <f t="shared" si="45"/>
        <v>0</v>
      </c>
      <c r="W266" s="159">
        <f t="shared" si="37"/>
        <v>0</v>
      </c>
      <c r="X266" s="159">
        <f t="shared" si="38"/>
        <v>0</v>
      </c>
      <c r="Y266" s="201">
        <f t="shared" si="39"/>
        <v>0</v>
      </c>
      <c r="Z266" s="201">
        <f t="shared" si="40"/>
        <v>0</v>
      </c>
      <c r="AA266" s="159">
        <f t="shared" si="41"/>
        <v>0</v>
      </c>
      <c r="AB266" s="11">
        <f t="shared" si="42"/>
        <v>0</v>
      </c>
      <c r="AD266" s="23">
        <f t="shared" si="43"/>
        <v>0</v>
      </c>
      <c r="AE266" s="23">
        <f t="shared" si="44"/>
        <v>0</v>
      </c>
    </row>
    <row r="267" spans="1:31" x14ac:dyDescent="0.2">
      <c r="A267" s="365"/>
      <c r="B267" s="365"/>
      <c r="C267" s="165"/>
      <c r="D267" s="165"/>
      <c r="E267" s="202"/>
      <c r="F267" s="165"/>
      <c r="G267" s="195"/>
      <c r="H267" s="165"/>
      <c r="I267" s="165"/>
      <c r="J267" s="165"/>
      <c r="K267" s="165"/>
      <c r="L267" s="77"/>
      <c r="M267" s="77"/>
      <c r="N267" s="82"/>
      <c r="O267" s="196">
        <f>VLOOKUP(N267,'Supporting Documentation'!$A$4:$J$568,10,FALSE)</f>
        <v>0</v>
      </c>
      <c r="P267" s="51"/>
      <c r="Q267" s="50"/>
      <c r="R267" s="157">
        <f>IF(P267="",0,(P267/'PPF Application'!$T$7))</f>
        <v>0</v>
      </c>
      <c r="S267" s="52">
        <f>IF(N267="", 0, (O267/'PPF Application'!$T$7)*P267)</f>
        <v>0</v>
      </c>
      <c r="T267" s="135"/>
      <c r="V267" s="159">
        <f t="shared" si="45"/>
        <v>0</v>
      </c>
      <c r="W267" s="159">
        <f t="shared" si="37"/>
        <v>0</v>
      </c>
      <c r="X267" s="159">
        <f t="shared" si="38"/>
        <v>0</v>
      </c>
      <c r="Y267" s="201">
        <f t="shared" si="39"/>
        <v>0</v>
      </c>
      <c r="Z267" s="201">
        <f t="shared" si="40"/>
        <v>0</v>
      </c>
      <c r="AA267" s="159">
        <f t="shared" si="41"/>
        <v>0</v>
      </c>
      <c r="AB267" s="11">
        <f t="shared" si="42"/>
        <v>0</v>
      </c>
      <c r="AD267" s="23">
        <f t="shared" si="43"/>
        <v>0</v>
      </c>
      <c r="AE267" s="23">
        <f t="shared" si="44"/>
        <v>0</v>
      </c>
    </row>
    <row r="268" spans="1:31" x14ac:dyDescent="0.2">
      <c r="A268" s="365"/>
      <c r="B268" s="365"/>
      <c r="C268" s="165"/>
      <c r="D268" s="165"/>
      <c r="E268" s="202"/>
      <c r="F268" s="165"/>
      <c r="G268" s="195"/>
      <c r="H268" s="165"/>
      <c r="I268" s="165"/>
      <c r="J268" s="165"/>
      <c r="K268" s="165"/>
      <c r="L268" s="77"/>
      <c r="M268" s="77"/>
      <c r="N268" s="82"/>
      <c r="O268" s="196">
        <f>VLOOKUP(N268,'Supporting Documentation'!$A$4:$J$568,10,FALSE)</f>
        <v>0</v>
      </c>
      <c r="P268" s="51"/>
      <c r="Q268" s="50"/>
      <c r="R268" s="157">
        <f>IF(P268="",0,(P268/'PPF Application'!$T$7))</f>
        <v>0</v>
      </c>
      <c r="S268" s="52">
        <f>IF(N268="", 0, (O268/'PPF Application'!$T$7)*P268)</f>
        <v>0</v>
      </c>
      <c r="T268" s="135"/>
      <c r="V268" s="159">
        <f t="shared" si="45"/>
        <v>0</v>
      </c>
      <c r="W268" s="159">
        <f t="shared" si="37"/>
        <v>0</v>
      </c>
      <c r="X268" s="159">
        <f t="shared" si="38"/>
        <v>0</v>
      </c>
      <c r="Y268" s="201">
        <f t="shared" si="39"/>
        <v>0</v>
      </c>
      <c r="Z268" s="201">
        <f t="shared" si="40"/>
        <v>0</v>
      </c>
      <c r="AA268" s="159">
        <f t="shared" si="41"/>
        <v>0</v>
      </c>
      <c r="AB268" s="11">
        <f t="shared" si="42"/>
        <v>0</v>
      </c>
      <c r="AD268" s="23">
        <f t="shared" si="43"/>
        <v>0</v>
      </c>
      <c r="AE268" s="23">
        <f t="shared" si="44"/>
        <v>0</v>
      </c>
    </row>
    <row r="269" spans="1:31" x14ac:dyDescent="0.2">
      <c r="A269" s="365"/>
      <c r="B269" s="365"/>
      <c r="C269" s="165"/>
      <c r="D269" s="165"/>
      <c r="E269" s="202"/>
      <c r="F269" s="165"/>
      <c r="G269" s="195"/>
      <c r="H269" s="165"/>
      <c r="I269" s="165"/>
      <c r="J269" s="165"/>
      <c r="K269" s="165"/>
      <c r="L269" s="77"/>
      <c r="M269" s="77"/>
      <c r="N269" s="82"/>
      <c r="O269" s="196">
        <f>VLOOKUP(N269,'Supporting Documentation'!$A$4:$J$568,10,FALSE)</f>
        <v>0</v>
      </c>
      <c r="P269" s="51"/>
      <c r="Q269" s="50"/>
      <c r="R269" s="157">
        <f>IF(P269="",0,(P269/'PPF Application'!$T$7))</f>
        <v>0</v>
      </c>
      <c r="S269" s="52">
        <f>IF(N269="", 0, (O269/'PPF Application'!$T$7)*P269)</f>
        <v>0</v>
      </c>
      <c r="T269" s="135"/>
      <c r="V269" s="159">
        <f t="shared" si="45"/>
        <v>0</v>
      </c>
      <c r="W269" s="159">
        <f t="shared" si="37"/>
        <v>0</v>
      </c>
      <c r="X269" s="159">
        <f t="shared" si="38"/>
        <v>0</v>
      </c>
      <c r="Y269" s="201">
        <f t="shared" si="39"/>
        <v>0</v>
      </c>
      <c r="Z269" s="201">
        <f t="shared" si="40"/>
        <v>0</v>
      </c>
      <c r="AA269" s="159">
        <f t="shared" si="41"/>
        <v>0</v>
      </c>
      <c r="AB269" s="11">
        <f t="shared" si="42"/>
        <v>0</v>
      </c>
      <c r="AD269" s="23">
        <f t="shared" si="43"/>
        <v>0</v>
      </c>
      <c r="AE269" s="23">
        <f t="shared" si="44"/>
        <v>0</v>
      </c>
    </row>
    <row r="270" spans="1:31" x14ac:dyDescent="0.2">
      <c r="A270" s="365"/>
      <c r="B270" s="365"/>
      <c r="C270" s="165"/>
      <c r="D270" s="165"/>
      <c r="E270" s="202"/>
      <c r="F270" s="165"/>
      <c r="G270" s="195"/>
      <c r="H270" s="165"/>
      <c r="I270" s="165"/>
      <c r="J270" s="165"/>
      <c r="K270" s="165"/>
      <c r="L270" s="77"/>
      <c r="M270" s="77"/>
      <c r="N270" s="82"/>
      <c r="O270" s="196">
        <f>VLOOKUP(N270,'Supporting Documentation'!$A$4:$J$568,10,FALSE)</f>
        <v>0</v>
      </c>
      <c r="P270" s="51"/>
      <c r="Q270" s="50"/>
      <c r="R270" s="157">
        <f>IF(P270="",0,(P270/'PPF Application'!$T$7))</f>
        <v>0</v>
      </c>
      <c r="S270" s="52">
        <f>IF(N270="", 0, (O270/'PPF Application'!$T$7)*P270)</f>
        <v>0</v>
      </c>
      <c r="T270" s="135"/>
      <c r="V270" s="159">
        <f t="shared" si="45"/>
        <v>0</v>
      </c>
      <c r="W270" s="159">
        <f t="shared" si="37"/>
        <v>0</v>
      </c>
      <c r="X270" s="159">
        <f t="shared" si="38"/>
        <v>0</v>
      </c>
      <c r="Y270" s="201">
        <f t="shared" si="39"/>
        <v>0</v>
      </c>
      <c r="Z270" s="201">
        <f t="shared" si="40"/>
        <v>0</v>
      </c>
      <c r="AA270" s="159">
        <f t="shared" si="41"/>
        <v>0</v>
      </c>
      <c r="AB270" s="11">
        <f t="shared" si="42"/>
        <v>0</v>
      </c>
      <c r="AD270" s="23">
        <f t="shared" si="43"/>
        <v>0</v>
      </c>
      <c r="AE270" s="23">
        <f t="shared" si="44"/>
        <v>0</v>
      </c>
    </row>
    <row r="271" spans="1:31" x14ac:dyDescent="0.2">
      <c r="A271" s="365"/>
      <c r="B271" s="365"/>
      <c r="C271" s="165"/>
      <c r="D271" s="165"/>
      <c r="E271" s="202"/>
      <c r="F271" s="165"/>
      <c r="G271" s="195"/>
      <c r="H271" s="165"/>
      <c r="I271" s="165"/>
      <c r="J271" s="165"/>
      <c r="K271" s="165"/>
      <c r="L271" s="77"/>
      <c r="M271" s="77"/>
      <c r="N271" s="82"/>
      <c r="O271" s="196">
        <f>VLOOKUP(N271,'Supporting Documentation'!$A$4:$J$568,10,FALSE)</f>
        <v>0</v>
      </c>
      <c r="P271" s="51"/>
      <c r="Q271" s="50"/>
      <c r="R271" s="157">
        <f>IF(P271="",0,(P271/'PPF Application'!$T$7))</f>
        <v>0</v>
      </c>
      <c r="S271" s="52">
        <f>IF(N271="", 0, (O271/'PPF Application'!$T$7)*P271)</f>
        <v>0</v>
      </c>
      <c r="T271" s="135"/>
      <c r="V271" s="159">
        <f t="shared" si="45"/>
        <v>0</v>
      </c>
      <c r="W271" s="159">
        <f t="shared" si="37"/>
        <v>0</v>
      </c>
      <c r="X271" s="159">
        <f t="shared" si="38"/>
        <v>0</v>
      </c>
      <c r="Y271" s="201">
        <f t="shared" si="39"/>
        <v>0</v>
      </c>
      <c r="Z271" s="201">
        <f t="shared" si="40"/>
        <v>0</v>
      </c>
      <c r="AA271" s="159">
        <f t="shared" si="41"/>
        <v>0</v>
      </c>
      <c r="AB271" s="11">
        <f t="shared" si="42"/>
        <v>0</v>
      </c>
      <c r="AD271" s="23">
        <f t="shared" si="43"/>
        <v>0</v>
      </c>
      <c r="AE271" s="23">
        <f t="shared" si="44"/>
        <v>0</v>
      </c>
    </row>
    <row r="272" spans="1:31" x14ac:dyDescent="0.2">
      <c r="A272" s="365"/>
      <c r="B272" s="365"/>
      <c r="C272" s="165"/>
      <c r="D272" s="165"/>
      <c r="E272" s="202"/>
      <c r="F272" s="165"/>
      <c r="G272" s="195"/>
      <c r="H272" s="165"/>
      <c r="I272" s="165"/>
      <c r="J272" s="165"/>
      <c r="K272" s="165"/>
      <c r="L272" s="77"/>
      <c r="M272" s="77"/>
      <c r="N272" s="82"/>
      <c r="O272" s="196">
        <f>VLOOKUP(N272,'Supporting Documentation'!$A$4:$J$568,10,FALSE)</f>
        <v>0</v>
      </c>
      <c r="P272" s="51"/>
      <c r="Q272" s="50"/>
      <c r="R272" s="157">
        <f>IF(P272="",0,(P272/'PPF Application'!$T$7))</f>
        <v>0</v>
      </c>
      <c r="S272" s="52">
        <f>IF(N272="", 0, (O272/'PPF Application'!$T$7)*P272)</f>
        <v>0</v>
      </c>
      <c r="T272" s="135"/>
      <c r="V272" s="159">
        <f t="shared" si="45"/>
        <v>0</v>
      </c>
      <c r="W272" s="159">
        <f t="shared" si="37"/>
        <v>0</v>
      </c>
      <c r="X272" s="159">
        <f t="shared" si="38"/>
        <v>0</v>
      </c>
      <c r="Y272" s="201">
        <f t="shared" si="39"/>
        <v>0</v>
      </c>
      <c r="Z272" s="201">
        <f t="shared" si="40"/>
        <v>0</v>
      </c>
      <c r="AA272" s="159">
        <f t="shared" si="41"/>
        <v>0</v>
      </c>
      <c r="AB272" s="11">
        <f t="shared" si="42"/>
        <v>0</v>
      </c>
      <c r="AD272" s="23">
        <f t="shared" si="43"/>
        <v>0</v>
      </c>
      <c r="AE272" s="23">
        <f t="shared" si="44"/>
        <v>0</v>
      </c>
    </row>
    <row r="273" spans="1:31" x14ac:dyDescent="0.2">
      <c r="A273" s="365"/>
      <c r="B273" s="365"/>
      <c r="C273" s="165"/>
      <c r="D273" s="165"/>
      <c r="E273" s="202"/>
      <c r="F273" s="165"/>
      <c r="G273" s="195"/>
      <c r="H273" s="165"/>
      <c r="I273" s="165"/>
      <c r="J273" s="165"/>
      <c r="K273" s="165"/>
      <c r="L273" s="77"/>
      <c r="M273" s="77"/>
      <c r="N273" s="82"/>
      <c r="O273" s="196">
        <f>VLOOKUP(N273,'Supporting Documentation'!$A$4:$J$568,10,FALSE)</f>
        <v>0</v>
      </c>
      <c r="P273" s="51"/>
      <c r="Q273" s="50"/>
      <c r="R273" s="157">
        <f>IF(P273="",0,(P273/'PPF Application'!$T$7))</f>
        <v>0</v>
      </c>
      <c r="S273" s="52">
        <f>IF(N273="", 0, (O273/'PPF Application'!$T$7)*P273)</f>
        <v>0</v>
      </c>
      <c r="T273" s="135"/>
      <c r="V273" s="159">
        <f t="shared" si="45"/>
        <v>0</v>
      </c>
      <c r="W273" s="159">
        <f t="shared" si="37"/>
        <v>0</v>
      </c>
      <c r="X273" s="159">
        <f t="shared" si="38"/>
        <v>0</v>
      </c>
      <c r="Y273" s="201">
        <f t="shared" si="39"/>
        <v>0</v>
      </c>
      <c r="Z273" s="201">
        <f t="shared" si="40"/>
        <v>0</v>
      </c>
      <c r="AA273" s="159">
        <f t="shared" si="41"/>
        <v>0</v>
      </c>
      <c r="AB273" s="11">
        <f t="shared" si="42"/>
        <v>0</v>
      </c>
      <c r="AD273" s="23">
        <f t="shared" si="43"/>
        <v>0</v>
      </c>
      <c r="AE273" s="23">
        <f t="shared" si="44"/>
        <v>0</v>
      </c>
    </row>
    <row r="274" spans="1:31" x14ac:dyDescent="0.2">
      <c r="A274" s="365"/>
      <c r="B274" s="365"/>
      <c r="C274" s="165"/>
      <c r="D274" s="165"/>
      <c r="E274" s="202"/>
      <c r="F274" s="165"/>
      <c r="G274" s="195"/>
      <c r="H274" s="165"/>
      <c r="I274" s="165"/>
      <c r="J274" s="165"/>
      <c r="K274" s="165"/>
      <c r="L274" s="77"/>
      <c r="M274" s="77"/>
      <c r="N274" s="82"/>
      <c r="O274" s="196">
        <f>VLOOKUP(N274,'Supporting Documentation'!$A$4:$J$568,10,FALSE)</f>
        <v>0</v>
      </c>
      <c r="P274" s="51"/>
      <c r="Q274" s="50"/>
      <c r="R274" s="157">
        <f>IF(P274="",0,(P274/'PPF Application'!$T$7))</f>
        <v>0</v>
      </c>
      <c r="S274" s="52">
        <f>IF(N274="", 0, (O274/'PPF Application'!$T$7)*P274)</f>
        <v>0</v>
      </c>
      <c r="T274" s="135"/>
      <c r="V274" s="159">
        <f t="shared" si="45"/>
        <v>0</v>
      </c>
      <c r="W274" s="159">
        <f t="shared" si="37"/>
        <v>0</v>
      </c>
      <c r="X274" s="159">
        <f t="shared" si="38"/>
        <v>0</v>
      </c>
      <c r="Y274" s="201">
        <f t="shared" si="39"/>
        <v>0</v>
      </c>
      <c r="Z274" s="201">
        <f t="shared" si="40"/>
        <v>0</v>
      </c>
      <c r="AA274" s="159">
        <f t="shared" si="41"/>
        <v>0</v>
      </c>
      <c r="AB274" s="11">
        <f t="shared" si="42"/>
        <v>0</v>
      </c>
      <c r="AD274" s="23">
        <f t="shared" si="43"/>
        <v>0</v>
      </c>
      <c r="AE274" s="23">
        <f t="shared" si="44"/>
        <v>0</v>
      </c>
    </row>
    <row r="275" spans="1:31" x14ac:dyDescent="0.2">
      <c r="A275" s="365"/>
      <c r="B275" s="365"/>
      <c r="C275" s="165"/>
      <c r="D275" s="165"/>
      <c r="E275" s="202"/>
      <c r="F275" s="165"/>
      <c r="G275" s="195"/>
      <c r="H275" s="165"/>
      <c r="I275" s="165"/>
      <c r="J275" s="165"/>
      <c r="K275" s="165"/>
      <c r="L275" s="77"/>
      <c r="M275" s="77"/>
      <c r="N275" s="82"/>
      <c r="O275" s="196">
        <f>VLOOKUP(N275,'Supporting Documentation'!$A$4:$J$568,10,FALSE)</f>
        <v>0</v>
      </c>
      <c r="P275" s="51"/>
      <c r="Q275" s="50"/>
      <c r="R275" s="157">
        <f>IF(P275="",0,(P275/'PPF Application'!$T$7))</f>
        <v>0</v>
      </c>
      <c r="S275" s="52">
        <f>IF(N275="", 0, (O275/'PPF Application'!$T$7)*P275)</f>
        <v>0</v>
      </c>
      <c r="T275" s="135"/>
      <c r="V275" s="159">
        <f t="shared" si="45"/>
        <v>0</v>
      </c>
      <c r="W275" s="159">
        <f t="shared" si="37"/>
        <v>0</v>
      </c>
      <c r="X275" s="159">
        <f t="shared" si="38"/>
        <v>0</v>
      </c>
      <c r="Y275" s="201">
        <f t="shared" si="39"/>
        <v>0</v>
      </c>
      <c r="Z275" s="201">
        <f t="shared" si="40"/>
        <v>0</v>
      </c>
      <c r="AA275" s="159">
        <f t="shared" si="41"/>
        <v>0</v>
      </c>
      <c r="AB275" s="11">
        <f t="shared" si="42"/>
        <v>0</v>
      </c>
      <c r="AD275" s="23">
        <f t="shared" si="43"/>
        <v>0</v>
      </c>
      <c r="AE275" s="23">
        <f t="shared" si="44"/>
        <v>0</v>
      </c>
    </row>
    <row r="276" spans="1:31" x14ac:dyDescent="0.2">
      <c r="A276" s="365"/>
      <c r="B276" s="365"/>
      <c r="C276" s="165"/>
      <c r="D276" s="165"/>
      <c r="E276" s="202"/>
      <c r="F276" s="165"/>
      <c r="G276" s="195"/>
      <c r="H276" s="165"/>
      <c r="I276" s="165"/>
      <c r="J276" s="165"/>
      <c r="K276" s="165"/>
      <c r="L276" s="77"/>
      <c r="M276" s="77"/>
      <c r="N276" s="82"/>
      <c r="O276" s="196">
        <f>VLOOKUP(N276,'Supporting Documentation'!$A$4:$J$568,10,FALSE)</f>
        <v>0</v>
      </c>
      <c r="P276" s="51"/>
      <c r="Q276" s="50"/>
      <c r="R276" s="157">
        <f>IF(P276="",0,(P276/'PPF Application'!$T$7))</f>
        <v>0</v>
      </c>
      <c r="S276" s="52">
        <f>IF(N276="", 0, (O276/'PPF Application'!$T$7)*P276)</f>
        <v>0</v>
      </c>
      <c r="T276" s="135"/>
      <c r="V276" s="159">
        <f t="shared" si="45"/>
        <v>0</v>
      </c>
      <c r="W276" s="159">
        <f t="shared" si="37"/>
        <v>0</v>
      </c>
      <c r="X276" s="159">
        <f t="shared" si="38"/>
        <v>0</v>
      </c>
      <c r="Y276" s="201">
        <f t="shared" si="39"/>
        <v>0</v>
      </c>
      <c r="Z276" s="201">
        <f t="shared" si="40"/>
        <v>0</v>
      </c>
      <c r="AA276" s="159">
        <f t="shared" si="41"/>
        <v>0</v>
      </c>
      <c r="AB276" s="11">
        <f t="shared" si="42"/>
        <v>0</v>
      </c>
      <c r="AD276" s="23">
        <f t="shared" si="43"/>
        <v>0</v>
      </c>
      <c r="AE276" s="23">
        <f t="shared" si="44"/>
        <v>0</v>
      </c>
    </row>
    <row r="277" spans="1:31" x14ac:dyDescent="0.2">
      <c r="A277" s="365"/>
      <c r="B277" s="365"/>
      <c r="C277" s="165"/>
      <c r="D277" s="165"/>
      <c r="E277" s="202"/>
      <c r="F277" s="165"/>
      <c r="G277" s="195"/>
      <c r="H277" s="165"/>
      <c r="I277" s="165"/>
      <c r="J277" s="165"/>
      <c r="K277" s="165"/>
      <c r="L277" s="77"/>
      <c r="M277" s="77"/>
      <c r="N277" s="82"/>
      <c r="O277" s="196">
        <f>VLOOKUP(N277,'Supporting Documentation'!$A$4:$J$568,10,FALSE)</f>
        <v>0</v>
      </c>
      <c r="P277" s="51"/>
      <c r="Q277" s="50"/>
      <c r="R277" s="157">
        <f>IF(P277="",0,(P277/'PPF Application'!$T$7))</f>
        <v>0</v>
      </c>
      <c r="S277" s="52">
        <f>IF(N277="", 0, (O277/'PPF Application'!$T$7)*P277)</f>
        <v>0</v>
      </c>
      <c r="T277" s="135"/>
      <c r="V277" s="159">
        <f t="shared" si="45"/>
        <v>0</v>
      </c>
      <c r="W277" s="159">
        <f t="shared" si="37"/>
        <v>0</v>
      </c>
      <c r="X277" s="159">
        <f t="shared" si="38"/>
        <v>0</v>
      </c>
      <c r="Y277" s="201">
        <f t="shared" si="39"/>
        <v>0</v>
      </c>
      <c r="Z277" s="201">
        <f t="shared" si="40"/>
        <v>0</v>
      </c>
      <c r="AA277" s="159">
        <f t="shared" si="41"/>
        <v>0</v>
      </c>
      <c r="AB277" s="11">
        <f t="shared" si="42"/>
        <v>0</v>
      </c>
      <c r="AD277" s="23">
        <f t="shared" si="43"/>
        <v>0</v>
      </c>
      <c r="AE277" s="23">
        <f t="shared" si="44"/>
        <v>0</v>
      </c>
    </row>
    <row r="278" spans="1:31" x14ac:dyDescent="0.2">
      <c r="A278" s="365"/>
      <c r="B278" s="365"/>
      <c r="C278" s="165"/>
      <c r="D278" s="165"/>
      <c r="E278" s="202"/>
      <c r="F278" s="165"/>
      <c r="G278" s="195"/>
      <c r="H278" s="165"/>
      <c r="I278" s="165"/>
      <c r="J278" s="165"/>
      <c r="K278" s="165"/>
      <c r="L278" s="77"/>
      <c r="M278" s="77"/>
      <c r="N278" s="82"/>
      <c r="O278" s="196">
        <f>VLOOKUP(N278,'Supporting Documentation'!$A$4:$J$568,10,FALSE)</f>
        <v>0</v>
      </c>
      <c r="P278" s="51"/>
      <c r="Q278" s="50"/>
      <c r="R278" s="157">
        <f>IF(P278="",0,(P278/'PPF Application'!$T$7))</f>
        <v>0</v>
      </c>
      <c r="S278" s="52">
        <f>IF(N278="", 0, (O278/'PPF Application'!$T$7)*P278)</f>
        <v>0</v>
      </c>
      <c r="T278" s="135"/>
      <c r="V278" s="159">
        <f t="shared" si="45"/>
        <v>0</v>
      </c>
      <c r="W278" s="159">
        <f t="shared" si="37"/>
        <v>0</v>
      </c>
      <c r="X278" s="159">
        <f t="shared" si="38"/>
        <v>0</v>
      </c>
      <c r="Y278" s="201">
        <f t="shared" si="39"/>
        <v>0</v>
      </c>
      <c r="Z278" s="201">
        <f t="shared" si="40"/>
        <v>0</v>
      </c>
      <c r="AA278" s="159">
        <f t="shared" si="41"/>
        <v>0</v>
      </c>
      <c r="AB278" s="11">
        <f t="shared" si="42"/>
        <v>0</v>
      </c>
      <c r="AD278" s="23">
        <f t="shared" si="43"/>
        <v>0</v>
      </c>
      <c r="AE278" s="23">
        <f t="shared" si="44"/>
        <v>0</v>
      </c>
    </row>
    <row r="279" spans="1:31" x14ac:dyDescent="0.2">
      <c r="A279" s="365"/>
      <c r="B279" s="365"/>
      <c r="C279" s="165"/>
      <c r="D279" s="165"/>
      <c r="E279" s="202"/>
      <c r="F279" s="165"/>
      <c r="G279" s="195"/>
      <c r="H279" s="165"/>
      <c r="I279" s="165"/>
      <c r="J279" s="165"/>
      <c r="K279" s="165"/>
      <c r="L279" s="77"/>
      <c r="M279" s="77"/>
      <c r="N279" s="82"/>
      <c r="O279" s="196">
        <f>VLOOKUP(N279,'Supporting Documentation'!$A$4:$J$568,10,FALSE)</f>
        <v>0</v>
      </c>
      <c r="P279" s="51"/>
      <c r="Q279" s="50"/>
      <c r="R279" s="157">
        <f>IF(P279="",0,(P279/'PPF Application'!$T$7))</f>
        <v>0</v>
      </c>
      <c r="S279" s="52">
        <f>IF(N279="", 0, (O279/'PPF Application'!$T$7)*P279)</f>
        <v>0</v>
      </c>
      <c r="T279" s="135"/>
      <c r="V279" s="159">
        <f t="shared" si="45"/>
        <v>0</v>
      </c>
      <c r="W279" s="159">
        <f t="shared" si="37"/>
        <v>0</v>
      </c>
      <c r="X279" s="159">
        <f t="shared" si="38"/>
        <v>0</v>
      </c>
      <c r="Y279" s="201">
        <f t="shared" si="39"/>
        <v>0</v>
      </c>
      <c r="Z279" s="201">
        <f t="shared" si="40"/>
        <v>0</v>
      </c>
      <c r="AA279" s="159">
        <f t="shared" si="41"/>
        <v>0</v>
      </c>
      <c r="AB279" s="11">
        <f t="shared" si="42"/>
        <v>0</v>
      </c>
      <c r="AD279" s="23">
        <f t="shared" si="43"/>
        <v>0</v>
      </c>
      <c r="AE279" s="23">
        <f t="shared" si="44"/>
        <v>0</v>
      </c>
    </row>
    <row r="280" spans="1:31" x14ac:dyDescent="0.2">
      <c r="A280" s="365"/>
      <c r="B280" s="365"/>
      <c r="C280" s="165"/>
      <c r="D280" s="165"/>
      <c r="E280" s="202"/>
      <c r="F280" s="165"/>
      <c r="G280" s="195"/>
      <c r="H280" s="165"/>
      <c r="I280" s="165"/>
      <c r="J280" s="165"/>
      <c r="K280" s="165"/>
      <c r="L280" s="77"/>
      <c r="M280" s="77"/>
      <c r="N280" s="82"/>
      <c r="O280" s="196">
        <f>VLOOKUP(N280,'Supporting Documentation'!$A$4:$J$568,10,FALSE)</f>
        <v>0</v>
      </c>
      <c r="P280" s="51"/>
      <c r="Q280" s="50"/>
      <c r="R280" s="157">
        <f>IF(P280="",0,(P280/'PPF Application'!$T$7))</f>
        <v>0</v>
      </c>
      <c r="S280" s="52">
        <f>IF(N280="", 0, (O280/'PPF Application'!$T$7)*P280)</f>
        <v>0</v>
      </c>
      <c r="T280" s="135"/>
      <c r="V280" s="159">
        <f t="shared" si="45"/>
        <v>0</v>
      </c>
      <c r="W280" s="159">
        <f t="shared" si="37"/>
        <v>0</v>
      </c>
      <c r="X280" s="159">
        <f t="shared" si="38"/>
        <v>0</v>
      </c>
      <c r="Y280" s="201">
        <f t="shared" si="39"/>
        <v>0</v>
      </c>
      <c r="Z280" s="201">
        <f t="shared" si="40"/>
        <v>0</v>
      </c>
      <c r="AA280" s="159">
        <f t="shared" si="41"/>
        <v>0</v>
      </c>
      <c r="AB280" s="11">
        <f t="shared" si="42"/>
        <v>0</v>
      </c>
      <c r="AD280" s="23">
        <f t="shared" si="43"/>
        <v>0</v>
      </c>
      <c r="AE280" s="23">
        <f t="shared" si="44"/>
        <v>0</v>
      </c>
    </row>
    <row r="281" spans="1:31" x14ac:dyDescent="0.2">
      <c r="A281" s="365"/>
      <c r="B281" s="365"/>
      <c r="C281" s="165"/>
      <c r="D281" s="165"/>
      <c r="E281" s="202"/>
      <c r="F281" s="165"/>
      <c r="G281" s="195"/>
      <c r="H281" s="165"/>
      <c r="I281" s="165"/>
      <c r="J281" s="165"/>
      <c r="K281" s="165"/>
      <c r="L281" s="77"/>
      <c r="M281" s="77"/>
      <c r="N281" s="82"/>
      <c r="O281" s="196">
        <f>VLOOKUP(N281,'Supporting Documentation'!$A$4:$J$568,10,FALSE)</f>
        <v>0</v>
      </c>
      <c r="P281" s="51"/>
      <c r="Q281" s="50"/>
      <c r="R281" s="157">
        <f>IF(P281="",0,(P281/'PPF Application'!$T$7))</f>
        <v>0</v>
      </c>
      <c r="S281" s="52">
        <f>IF(N281="", 0, (O281/'PPF Application'!$T$7)*P281)</f>
        <v>0</v>
      </c>
      <c r="T281" s="135"/>
      <c r="V281" s="159">
        <f t="shared" si="45"/>
        <v>0</v>
      </c>
      <c r="W281" s="159">
        <f t="shared" si="37"/>
        <v>0</v>
      </c>
      <c r="X281" s="159">
        <f t="shared" si="38"/>
        <v>0</v>
      </c>
      <c r="Y281" s="201">
        <f t="shared" si="39"/>
        <v>0</v>
      </c>
      <c r="Z281" s="201">
        <f t="shared" si="40"/>
        <v>0</v>
      </c>
      <c r="AA281" s="159">
        <f t="shared" si="41"/>
        <v>0</v>
      </c>
      <c r="AB281" s="11">
        <f t="shared" si="42"/>
        <v>0</v>
      </c>
      <c r="AD281" s="23">
        <f t="shared" si="43"/>
        <v>0</v>
      </c>
      <c r="AE281" s="23">
        <f t="shared" si="44"/>
        <v>0</v>
      </c>
    </row>
    <row r="282" spans="1:31" x14ac:dyDescent="0.2">
      <c r="A282" s="365"/>
      <c r="B282" s="365"/>
      <c r="C282" s="165"/>
      <c r="D282" s="165"/>
      <c r="E282" s="202"/>
      <c r="F282" s="165"/>
      <c r="G282" s="195"/>
      <c r="H282" s="165"/>
      <c r="I282" s="165"/>
      <c r="J282" s="165"/>
      <c r="K282" s="165"/>
      <c r="L282" s="77"/>
      <c r="M282" s="77"/>
      <c r="N282" s="82"/>
      <c r="O282" s="196">
        <f>VLOOKUP(N282,'Supporting Documentation'!$A$4:$J$568,10,FALSE)</f>
        <v>0</v>
      </c>
      <c r="P282" s="51"/>
      <c r="Q282" s="50"/>
      <c r="R282" s="157">
        <f>IF(P282="",0,(P282/'PPF Application'!$T$7))</f>
        <v>0</v>
      </c>
      <c r="S282" s="52">
        <f>IF(N282="", 0, (O282/'PPF Application'!$T$7)*P282)</f>
        <v>0</v>
      </c>
      <c r="T282" s="135"/>
      <c r="V282" s="159">
        <f t="shared" si="45"/>
        <v>0</v>
      </c>
      <c r="W282" s="159">
        <f t="shared" si="37"/>
        <v>0</v>
      </c>
      <c r="X282" s="159">
        <f t="shared" si="38"/>
        <v>0</v>
      </c>
      <c r="Y282" s="201">
        <f t="shared" si="39"/>
        <v>0</v>
      </c>
      <c r="Z282" s="201">
        <f t="shared" si="40"/>
        <v>0</v>
      </c>
      <c r="AA282" s="159">
        <f t="shared" si="41"/>
        <v>0</v>
      </c>
      <c r="AB282" s="11">
        <f t="shared" si="42"/>
        <v>0</v>
      </c>
      <c r="AD282" s="23">
        <f t="shared" si="43"/>
        <v>0</v>
      </c>
      <c r="AE282" s="23">
        <f t="shared" si="44"/>
        <v>0</v>
      </c>
    </row>
    <row r="283" spans="1:31" x14ac:dyDescent="0.2">
      <c r="A283" s="365"/>
      <c r="B283" s="365"/>
      <c r="C283" s="165"/>
      <c r="D283" s="165"/>
      <c r="E283" s="202"/>
      <c r="F283" s="165"/>
      <c r="G283" s="195"/>
      <c r="H283" s="165"/>
      <c r="I283" s="165"/>
      <c r="J283" s="165"/>
      <c r="K283" s="165"/>
      <c r="L283" s="77"/>
      <c r="M283" s="77"/>
      <c r="N283" s="82"/>
      <c r="O283" s="196">
        <f>VLOOKUP(N283,'Supporting Documentation'!$A$4:$J$568,10,FALSE)</f>
        <v>0</v>
      </c>
      <c r="P283" s="51"/>
      <c r="Q283" s="50"/>
      <c r="R283" s="157">
        <f>IF(P283="",0,(P283/'PPF Application'!$T$7))</f>
        <v>0</v>
      </c>
      <c r="S283" s="52">
        <f>IF(N283="", 0, (O283/'PPF Application'!$T$7)*P283)</f>
        <v>0</v>
      </c>
      <c r="T283" s="135"/>
      <c r="V283" s="159">
        <f t="shared" si="45"/>
        <v>0</v>
      </c>
      <c r="W283" s="159">
        <f t="shared" si="37"/>
        <v>0</v>
      </c>
      <c r="X283" s="159">
        <f t="shared" si="38"/>
        <v>0</v>
      </c>
      <c r="Y283" s="201">
        <f t="shared" si="39"/>
        <v>0</v>
      </c>
      <c r="Z283" s="201">
        <f t="shared" si="40"/>
        <v>0</v>
      </c>
      <c r="AA283" s="159">
        <f t="shared" si="41"/>
        <v>0</v>
      </c>
      <c r="AB283" s="11">
        <f t="shared" si="42"/>
        <v>0</v>
      </c>
      <c r="AD283" s="23">
        <f t="shared" si="43"/>
        <v>0</v>
      </c>
      <c r="AE283" s="23">
        <f t="shared" si="44"/>
        <v>0</v>
      </c>
    </row>
    <row r="284" spans="1:31" x14ac:dyDescent="0.2">
      <c r="A284" s="365"/>
      <c r="B284" s="365"/>
      <c r="C284" s="165"/>
      <c r="D284" s="165"/>
      <c r="E284" s="202"/>
      <c r="F284" s="165"/>
      <c r="G284" s="195"/>
      <c r="H284" s="165"/>
      <c r="I284" s="165"/>
      <c r="J284" s="165"/>
      <c r="K284" s="165"/>
      <c r="L284" s="77"/>
      <c r="M284" s="77"/>
      <c r="N284" s="82"/>
      <c r="O284" s="196">
        <f>VLOOKUP(N284,'Supporting Documentation'!$A$4:$J$568,10,FALSE)</f>
        <v>0</v>
      </c>
      <c r="P284" s="51"/>
      <c r="Q284" s="50"/>
      <c r="R284" s="157">
        <f>IF(P284="",0,(P284/'PPF Application'!$T$7))</f>
        <v>0</v>
      </c>
      <c r="S284" s="52">
        <f>IF(N284="", 0, (O284/'PPF Application'!$T$7)*P284)</f>
        <v>0</v>
      </c>
      <c r="T284" s="135"/>
      <c r="V284" s="159">
        <f t="shared" si="45"/>
        <v>0</v>
      </c>
      <c r="W284" s="159">
        <f t="shared" si="37"/>
        <v>0</v>
      </c>
      <c r="X284" s="159">
        <f t="shared" si="38"/>
        <v>0</v>
      </c>
      <c r="Y284" s="201">
        <f t="shared" si="39"/>
        <v>0</v>
      </c>
      <c r="Z284" s="201">
        <f t="shared" si="40"/>
        <v>0</v>
      </c>
      <c r="AA284" s="159">
        <f t="shared" si="41"/>
        <v>0</v>
      </c>
      <c r="AB284" s="11">
        <f t="shared" si="42"/>
        <v>0</v>
      </c>
      <c r="AD284" s="23">
        <f t="shared" si="43"/>
        <v>0</v>
      </c>
      <c r="AE284" s="23">
        <f t="shared" si="44"/>
        <v>0</v>
      </c>
    </row>
    <row r="285" spans="1:31" x14ac:dyDescent="0.2">
      <c r="A285" s="365"/>
      <c r="B285" s="365"/>
      <c r="C285" s="165"/>
      <c r="D285" s="165"/>
      <c r="E285" s="202"/>
      <c r="F285" s="165"/>
      <c r="G285" s="195"/>
      <c r="H285" s="165"/>
      <c r="I285" s="165"/>
      <c r="J285" s="165"/>
      <c r="K285" s="165"/>
      <c r="L285" s="77"/>
      <c r="M285" s="77"/>
      <c r="N285" s="82"/>
      <c r="O285" s="196">
        <f>VLOOKUP(N285,'Supporting Documentation'!$A$4:$J$568,10,FALSE)</f>
        <v>0</v>
      </c>
      <c r="P285" s="51"/>
      <c r="Q285" s="50"/>
      <c r="R285" s="157">
        <f>IF(P285="",0,(P285/'PPF Application'!$T$7))</f>
        <v>0</v>
      </c>
      <c r="S285" s="52">
        <f>IF(N285="", 0, (O285/'PPF Application'!$T$7)*P285)</f>
        <v>0</v>
      </c>
      <c r="T285" s="135"/>
      <c r="V285" s="159">
        <f t="shared" si="45"/>
        <v>0</v>
      </c>
      <c r="W285" s="159">
        <f t="shared" si="37"/>
        <v>0</v>
      </c>
      <c r="X285" s="159">
        <f t="shared" si="38"/>
        <v>0</v>
      </c>
      <c r="Y285" s="201">
        <f t="shared" si="39"/>
        <v>0</v>
      </c>
      <c r="Z285" s="201">
        <f t="shared" si="40"/>
        <v>0</v>
      </c>
      <c r="AA285" s="159">
        <f t="shared" si="41"/>
        <v>0</v>
      </c>
      <c r="AB285" s="11">
        <f t="shared" si="42"/>
        <v>0</v>
      </c>
      <c r="AD285" s="23">
        <f t="shared" si="43"/>
        <v>0</v>
      </c>
      <c r="AE285" s="23">
        <f t="shared" si="44"/>
        <v>0</v>
      </c>
    </row>
    <row r="286" spans="1:31" x14ac:dyDescent="0.2">
      <c r="A286" s="365"/>
      <c r="B286" s="365"/>
      <c r="C286" s="165"/>
      <c r="D286" s="165"/>
      <c r="E286" s="202"/>
      <c r="F286" s="165"/>
      <c r="G286" s="195"/>
      <c r="H286" s="165"/>
      <c r="I286" s="165"/>
      <c r="J286" s="165"/>
      <c r="K286" s="165"/>
      <c r="L286" s="77"/>
      <c r="M286" s="77"/>
      <c r="N286" s="82"/>
      <c r="O286" s="196">
        <f>VLOOKUP(N286,'Supporting Documentation'!$A$4:$J$568,10,FALSE)</f>
        <v>0</v>
      </c>
      <c r="P286" s="51"/>
      <c r="Q286" s="50"/>
      <c r="R286" s="157">
        <f>IF(P286="",0,(P286/'PPF Application'!$T$7))</f>
        <v>0</v>
      </c>
      <c r="S286" s="52">
        <f>IF(N286="", 0, (O286/'PPF Application'!$T$7)*P286)</f>
        <v>0</v>
      </c>
      <c r="T286" s="135"/>
      <c r="V286" s="159">
        <f t="shared" si="45"/>
        <v>0</v>
      </c>
      <c r="W286" s="159">
        <f t="shared" si="37"/>
        <v>0</v>
      </c>
      <c r="X286" s="159">
        <f t="shared" si="38"/>
        <v>0</v>
      </c>
      <c r="Y286" s="201">
        <f t="shared" si="39"/>
        <v>0</v>
      </c>
      <c r="Z286" s="201">
        <f t="shared" si="40"/>
        <v>0</v>
      </c>
      <c r="AA286" s="159">
        <f t="shared" si="41"/>
        <v>0</v>
      </c>
      <c r="AB286" s="11">
        <f t="shared" si="42"/>
        <v>0</v>
      </c>
      <c r="AD286" s="23">
        <f t="shared" si="43"/>
        <v>0</v>
      </c>
      <c r="AE286" s="23">
        <f t="shared" si="44"/>
        <v>0</v>
      </c>
    </row>
    <row r="287" spans="1:31" x14ac:dyDescent="0.2">
      <c r="A287" s="365"/>
      <c r="B287" s="365"/>
      <c r="C287" s="165"/>
      <c r="D287" s="165"/>
      <c r="E287" s="202"/>
      <c r="F287" s="165"/>
      <c r="G287" s="195"/>
      <c r="H287" s="165"/>
      <c r="I287" s="165"/>
      <c r="J287" s="165"/>
      <c r="K287" s="165"/>
      <c r="L287" s="77"/>
      <c r="M287" s="77"/>
      <c r="N287" s="82"/>
      <c r="O287" s="196">
        <f>VLOOKUP(N287,'Supporting Documentation'!$A$4:$J$568,10,FALSE)</f>
        <v>0</v>
      </c>
      <c r="P287" s="51"/>
      <c r="Q287" s="50"/>
      <c r="R287" s="157">
        <f>IF(P287="",0,(P287/'PPF Application'!$T$7))</f>
        <v>0</v>
      </c>
      <c r="S287" s="52">
        <f>IF(N287="", 0, (O287/'PPF Application'!$T$7)*P287)</f>
        <v>0</v>
      </c>
      <c r="T287" s="135"/>
      <c r="V287" s="159">
        <f t="shared" si="45"/>
        <v>0</v>
      </c>
      <c r="W287" s="159">
        <f t="shared" si="37"/>
        <v>0</v>
      </c>
      <c r="X287" s="159">
        <f t="shared" si="38"/>
        <v>0</v>
      </c>
      <c r="Y287" s="201">
        <f t="shared" si="39"/>
        <v>0</v>
      </c>
      <c r="Z287" s="201">
        <f t="shared" si="40"/>
        <v>0</v>
      </c>
      <c r="AA287" s="159">
        <f t="shared" si="41"/>
        <v>0</v>
      </c>
      <c r="AB287" s="11">
        <f t="shared" si="42"/>
        <v>0</v>
      </c>
      <c r="AD287" s="23">
        <f t="shared" si="43"/>
        <v>0</v>
      </c>
      <c r="AE287" s="23">
        <f t="shared" si="44"/>
        <v>0</v>
      </c>
    </row>
    <row r="288" spans="1:31" x14ac:dyDescent="0.2">
      <c r="A288" s="365"/>
      <c r="B288" s="365"/>
      <c r="C288" s="165"/>
      <c r="D288" s="165"/>
      <c r="E288" s="202"/>
      <c r="F288" s="165"/>
      <c r="G288" s="195"/>
      <c r="H288" s="165"/>
      <c r="I288" s="165"/>
      <c r="J288" s="165"/>
      <c r="K288" s="165"/>
      <c r="L288" s="77"/>
      <c r="M288" s="77"/>
      <c r="N288" s="82"/>
      <c r="O288" s="196">
        <f>VLOOKUP(N288,'Supporting Documentation'!$A$4:$J$568,10,FALSE)</f>
        <v>0</v>
      </c>
      <c r="P288" s="51"/>
      <c r="Q288" s="50"/>
      <c r="R288" s="157">
        <f>IF(P288="",0,(P288/'PPF Application'!$T$7))</f>
        <v>0</v>
      </c>
      <c r="S288" s="52">
        <f>IF(N288="", 0, (O288/'PPF Application'!$T$7)*P288)</f>
        <v>0</v>
      </c>
      <c r="T288" s="135"/>
      <c r="V288" s="159">
        <f t="shared" si="45"/>
        <v>0</v>
      </c>
      <c r="W288" s="159">
        <f t="shared" si="37"/>
        <v>0</v>
      </c>
      <c r="X288" s="159">
        <f t="shared" si="38"/>
        <v>0</v>
      </c>
      <c r="Y288" s="201">
        <f t="shared" si="39"/>
        <v>0</v>
      </c>
      <c r="Z288" s="201">
        <f t="shared" si="40"/>
        <v>0</v>
      </c>
      <c r="AA288" s="159">
        <f t="shared" si="41"/>
        <v>0</v>
      </c>
      <c r="AB288" s="11">
        <f t="shared" si="42"/>
        <v>0</v>
      </c>
      <c r="AD288" s="23">
        <f t="shared" si="43"/>
        <v>0</v>
      </c>
      <c r="AE288" s="23">
        <f t="shared" si="44"/>
        <v>0</v>
      </c>
    </row>
    <row r="289" spans="1:31" x14ac:dyDescent="0.2">
      <c r="A289" s="365"/>
      <c r="B289" s="365"/>
      <c r="C289" s="165"/>
      <c r="D289" s="165"/>
      <c r="E289" s="202"/>
      <c r="F289" s="165"/>
      <c r="G289" s="195"/>
      <c r="H289" s="165"/>
      <c r="I289" s="165"/>
      <c r="J289" s="165"/>
      <c r="K289" s="165"/>
      <c r="L289" s="77"/>
      <c r="M289" s="77"/>
      <c r="N289" s="82"/>
      <c r="O289" s="196">
        <f>VLOOKUP(N289,'Supporting Documentation'!$A$4:$J$568,10,FALSE)</f>
        <v>0</v>
      </c>
      <c r="P289" s="51"/>
      <c r="Q289" s="50"/>
      <c r="R289" s="157">
        <f>IF(P289="",0,(P289/'PPF Application'!$T$7))</f>
        <v>0</v>
      </c>
      <c r="S289" s="52">
        <f>IF(N289="", 0, (O289/'PPF Application'!$T$7)*P289)</f>
        <v>0</v>
      </c>
      <c r="T289" s="135"/>
      <c r="V289" s="159">
        <f t="shared" si="45"/>
        <v>0</v>
      </c>
      <c r="W289" s="159">
        <f t="shared" si="37"/>
        <v>0</v>
      </c>
      <c r="X289" s="159">
        <f t="shared" si="38"/>
        <v>0</v>
      </c>
      <c r="Y289" s="201">
        <f t="shared" si="39"/>
        <v>0</v>
      </c>
      <c r="Z289" s="201">
        <f t="shared" si="40"/>
        <v>0</v>
      </c>
      <c r="AA289" s="159">
        <f t="shared" si="41"/>
        <v>0</v>
      </c>
      <c r="AB289" s="11">
        <f t="shared" si="42"/>
        <v>0</v>
      </c>
      <c r="AD289" s="23">
        <f t="shared" si="43"/>
        <v>0</v>
      </c>
      <c r="AE289" s="23">
        <f t="shared" si="44"/>
        <v>0</v>
      </c>
    </row>
    <row r="290" spans="1:31" x14ac:dyDescent="0.2">
      <c r="A290" s="365"/>
      <c r="B290" s="365"/>
      <c r="C290" s="165"/>
      <c r="D290" s="165"/>
      <c r="E290" s="202"/>
      <c r="F290" s="165"/>
      <c r="G290" s="195"/>
      <c r="H290" s="165"/>
      <c r="I290" s="165"/>
      <c r="J290" s="165"/>
      <c r="K290" s="165"/>
      <c r="L290" s="77"/>
      <c r="M290" s="77"/>
      <c r="N290" s="82"/>
      <c r="O290" s="196">
        <f>VLOOKUP(N290,'Supporting Documentation'!$A$4:$J$568,10,FALSE)</f>
        <v>0</v>
      </c>
      <c r="P290" s="51"/>
      <c r="Q290" s="50"/>
      <c r="R290" s="157">
        <f>IF(P290="",0,(P290/'PPF Application'!$T$7))</f>
        <v>0</v>
      </c>
      <c r="S290" s="52">
        <f>IF(N290="", 0, (O290/'PPF Application'!$T$7)*P290)</f>
        <v>0</v>
      </c>
      <c r="T290" s="135"/>
      <c r="V290" s="159">
        <f t="shared" si="45"/>
        <v>0</v>
      </c>
      <c r="W290" s="159">
        <f t="shared" si="37"/>
        <v>0</v>
      </c>
      <c r="X290" s="159">
        <f t="shared" si="38"/>
        <v>0</v>
      </c>
      <c r="Y290" s="201">
        <f t="shared" si="39"/>
        <v>0</v>
      </c>
      <c r="Z290" s="201">
        <f t="shared" si="40"/>
        <v>0</v>
      </c>
      <c r="AA290" s="159">
        <f t="shared" si="41"/>
        <v>0</v>
      </c>
      <c r="AB290" s="11">
        <f t="shared" si="42"/>
        <v>0</v>
      </c>
      <c r="AD290" s="23">
        <f t="shared" si="43"/>
        <v>0</v>
      </c>
      <c r="AE290" s="23">
        <f t="shared" si="44"/>
        <v>0</v>
      </c>
    </row>
    <row r="291" spans="1:31" x14ac:dyDescent="0.2">
      <c r="A291" s="365"/>
      <c r="B291" s="365"/>
      <c r="C291" s="165"/>
      <c r="D291" s="165"/>
      <c r="E291" s="202"/>
      <c r="F291" s="165"/>
      <c r="G291" s="195"/>
      <c r="H291" s="165"/>
      <c r="I291" s="165"/>
      <c r="J291" s="165"/>
      <c r="K291" s="165"/>
      <c r="L291" s="77"/>
      <c r="M291" s="77"/>
      <c r="N291" s="82"/>
      <c r="O291" s="196">
        <f>VLOOKUP(N291,'Supporting Documentation'!$A$4:$J$568,10,FALSE)</f>
        <v>0</v>
      </c>
      <c r="P291" s="51"/>
      <c r="Q291" s="50"/>
      <c r="R291" s="157">
        <f>IF(P291="",0,(P291/'PPF Application'!$T$7))</f>
        <v>0</v>
      </c>
      <c r="S291" s="52">
        <f>IF(N291="", 0, (O291/'PPF Application'!$T$7)*P291)</f>
        <v>0</v>
      </c>
      <c r="T291" s="135"/>
      <c r="V291" s="159">
        <f t="shared" si="45"/>
        <v>0</v>
      </c>
      <c r="W291" s="159">
        <f t="shared" si="37"/>
        <v>0</v>
      </c>
      <c r="X291" s="159">
        <f t="shared" si="38"/>
        <v>0</v>
      </c>
      <c r="Y291" s="201">
        <f t="shared" si="39"/>
        <v>0</v>
      </c>
      <c r="Z291" s="201">
        <f t="shared" si="40"/>
        <v>0</v>
      </c>
      <c r="AA291" s="159">
        <f t="shared" si="41"/>
        <v>0</v>
      </c>
      <c r="AB291" s="11">
        <f t="shared" si="42"/>
        <v>0</v>
      </c>
      <c r="AD291" s="23">
        <f t="shared" si="43"/>
        <v>0</v>
      </c>
      <c r="AE291" s="23">
        <f t="shared" si="44"/>
        <v>0</v>
      </c>
    </row>
    <row r="292" spans="1:31" x14ac:dyDescent="0.2">
      <c r="A292" s="365"/>
      <c r="B292" s="365"/>
      <c r="C292" s="165"/>
      <c r="D292" s="165"/>
      <c r="E292" s="202"/>
      <c r="F292" s="165"/>
      <c r="G292" s="195"/>
      <c r="H292" s="165"/>
      <c r="I292" s="165"/>
      <c r="J292" s="165"/>
      <c r="K292" s="165"/>
      <c r="L292" s="77"/>
      <c r="M292" s="77"/>
      <c r="N292" s="82"/>
      <c r="O292" s="196">
        <f>VLOOKUP(N292,'Supporting Documentation'!$A$4:$J$568,10,FALSE)</f>
        <v>0</v>
      </c>
      <c r="P292" s="51"/>
      <c r="Q292" s="50"/>
      <c r="R292" s="157">
        <f>IF(P292="",0,(P292/'PPF Application'!$T$7))</f>
        <v>0</v>
      </c>
      <c r="S292" s="52">
        <f>IF(N292="", 0, (O292/'PPF Application'!$T$7)*P292)</f>
        <v>0</v>
      </c>
      <c r="T292" s="135"/>
      <c r="V292" s="159">
        <f t="shared" si="45"/>
        <v>0</v>
      </c>
      <c r="W292" s="159">
        <f t="shared" si="37"/>
        <v>0</v>
      </c>
      <c r="X292" s="159">
        <f t="shared" si="38"/>
        <v>0</v>
      </c>
      <c r="Y292" s="201">
        <f t="shared" si="39"/>
        <v>0</v>
      </c>
      <c r="Z292" s="201">
        <f t="shared" si="40"/>
        <v>0</v>
      </c>
      <c r="AA292" s="159">
        <f t="shared" si="41"/>
        <v>0</v>
      </c>
      <c r="AB292" s="11">
        <f t="shared" si="42"/>
        <v>0</v>
      </c>
      <c r="AD292" s="23">
        <f t="shared" si="43"/>
        <v>0</v>
      </c>
      <c r="AE292" s="23">
        <f t="shared" si="44"/>
        <v>0</v>
      </c>
    </row>
    <row r="293" spans="1:31" x14ac:dyDescent="0.2">
      <c r="A293" s="365"/>
      <c r="B293" s="365"/>
      <c r="C293" s="165"/>
      <c r="D293" s="165"/>
      <c r="E293" s="202"/>
      <c r="F293" s="165"/>
      <c r="G293" s="195"/>
      <c r="H293" s="165"/>
      <c r="I293" s="165"/>
      <c r="J293" s="165"/>
      <c r="K293" s="165"/>
      <c r="L293" s="77"/>
      <c r="M293" s="77"/>
      <c r="N293" s="82"/>
      <c r="O293" s="196">
        <f>VLOOKUP(N293,'Supporting Documentation'!$A$4:$J$568,10,FALSE)</f>
        <v>0</v>
      </c>
      <c r="P293" s="51"/>
      <c r="Q293" s="50"/>
      <c r="R293" s="157">
        <f>IF(P293="",0,(P293/'PPF Application'!$T$7))</f>
        <v>0</v>
      </c>
      <c r="S293" s="52">
        <f>IF(N293="", 0, (O293/'PPF Application'!$T$7)*P293)</f>
        <v>0</v>
      </c>
      <c r="T293" s="135"/>
      <c r="V293" s="159">
        <f t="shared" si="45"/>
        <v>0</v>
      </c>
      <c r="W293" s="159">
        <f t="shared" si="37"/>
        <v>0</v>
      </c>
      <c r="X293" s="159">
        <f t="shared" si="38"/>
        <v>0</v>
      </c>
      <c r="Y293" s="201">
        <f t="shared" si="39"/>
        <v>0</v>
      </c>
      <c r="Z293" s="201">
        <f t="shared" si="40"/>
        <v>0</v>
      </c>
      <c r="AA293" s="159">
        <f t="shared" si="41"/>
        <v>0</v>
      </c>
      <c r="AB293" s="11">
        <f t="shared" si="42"/>
        <v>0</v>
      </c>
      <c r="AD293" s="23">
        <f t="shared" si="43"/>
        <v>0</v>
      </c>
      <c r="AE293" s="23">
        <f t="shared" si="44"/>
        <v>0</v>
      </c>
    </row>
    <row r="294" spans="1:31" x14ac:dyDescent="0.2">
      <c r="A294" s="365"/>
      <c r="B294" s="365"/>
      <c r="C294" s="165"/>
      <c r="D294" s="165"/>
      <c r="E294" s="202"/>
      <c r="F294" s="165"/>
      <c r="G294" s="195"/>
      <c r="H294" s="165"/>
      <c r="I294" s="165"/>
      <c r="J294" s="165"/>
      <c r="K294" s="165"/>
      <c r="L294" s="77"/>
      <c r="M294" s="77"/>
      <c r="N294" s="82"/>
      <c r="O294" s="196">
        <f>VLOOKUP(N294,'Supporting Documentation'!$A$4:$J$568,10,FALSE)</f>
        <v>0</v>
      </c>
      <c r="P294" s="51"/>
      <c r="Q294" s="50"/>
      <c r="R294" s="157">
        <f>IF(P294="",0,(P294/'PPF Application'!$T$7))</f>
        <v>0</v>
      </c>
      <c r="S294" s="52">
        <f>IF(N294="", 0, (O294/'PPF Application'!$T$7)*P294)</f>
        <v>0</v>
      </c>
      <c r="T294" s="135"/>
      <c r="V294" s="159">
        <f t="shared" si="45"/>
        <v>0</v>
      </c>
      <c r="W294" s="159">
        <f t="shared" si="37"/>
        <v>0</v>
      </c>
      <c r="X294" s="159">
        <f t="shared" si="38"/>
        <v>0</v>
      </c>
      <c r="Y294" s="201">
        <f t="shared" si="39"/>
        <v>0</v>
      </c>
      <c r="Z294" s="201">
        <f t="shared" si="40"/>
        <v>0</v>
      </c>
      <c r="AA294" s="159">
        <f t="shared" si="41"/>
        <v>0</v>
      </c>
      <c r="AB294" s="11">
        <f t="shared" si="42"/>
        <v>0</v>
      </c>
      <c r="AD294" s="23">
        <f t="shared" si="43"/>
        <v>0</v>
      </c>
      <c r="AE294" s="23">
        <f t="shared" si="44"/>
        <v>0</v>
      </c>
    </row>
    <row r="295" spans="1:31" x14ac:dyDescent="0.2">
      <c r="A295" s="365"/>
      <c r="B295" s="365"/>
      <c r="C295" s="165"/>
      <c r="D295" s="165"/>
      <c r="E295" s="202"/>
      <c r="F295" s="165"/>
      <c r="G295" s="195"/>
      <c r="H295" s="165"/>
      <c r="I295" s="165"/>
      <c r="J295" s="165"/>
      <c r="K295" s="165"/>
      <c r="L295" s="77"/>
      <c r="M295" s="77"/>
      <c r="N295" s="82"/>
      <c r="O295" s="196">
        <f>VLOOKUP(N295,'Supporting Documentation'!$A$4:$J$568,10,FALSE)</f>
        <v>0</v>
      </c>
      <c r="P295" s="51"/>
      <c r="Q295" s="50"/>
      <c r="R295" s="157">
        <f>IF(P295="",0,(P295/'PPF Application'!$T$7))</f>
        <v>0</v>
      </c>
      <c r="S295" s="52">
        <f>IF(N295="", 0, (O295/'PPF Application'!$T$7)*P295)</f>
        <v>0</v>
      </c>
      <c r="T295" s="135"/>
      <c r="V295" s="159">
        <f t="shared" si="45"/>
        <v>0</v>
      </c>
      <c r="W295" s="159">
        <f t="shared" si="37"/>
        <v>0</v>
      </c>
      <c r="X295" s="159">
        <f t="shared" si="38"/>
        <v>0</v>
      </c>
      <c r="Y295" s="201">
        <f t="shared" si="39"/>
        <v>0</v>
      </c>
      <c r="Z295" s="201">
        <f t="shared" si="40"/>
        <v>0</v>
      </c>
      <c r="AA295" s="159">
        <f t="shared" si="41"/>
        <v>0</v>
      </c>
      <c r="AB295" s="11">
        <f t="shared" si="42"/>
        <v>0</v>
      </c>
      <c r="AD295" s="23">
        <f t="shared" si="43"/>
        <v>0</v>
      </c>
      <c r="AE295" s="23">
        <f t="shared" si="44"/>
        <v>0</v>
      </c>
    </row>
    <row r="296" spans="1:31" x14ac:dyDescent="0.2">
      <c r="A296" s="365"/>
      <c r="B296" s="365"/>
      <c r="C296" s="165"/>
      <c r="D296" s="165"/>
      <c r="E296" s="202"/>
      <c r="F296" s="165"/>
      <c r="G296" s="195"/>
      <c r="H296" s="165"/>
      <c r="I296" s="165"/>
      <c r="J296" s="165"/>
      <c r="K296" s="165"/>
      <c r="L296" s="77"/>
      <c r="M296" s="77"/>
      <c r="N296" s="82"/>
      <c r="O296" s="196">
        <f>VLOOKUP(N296,'Supporting Documentation'!$A$4:$J$568,10,FALSE)</f>
        <v>0</v>
      </c>
      <c r="P296" s="51"/>
      <c r="Q296" s="50"/>
      <c r="R296" s="157">
        <f>IF(P296="",0,(P296/'PPF Application'!$T$7))</f>
        <v>0</v>
      </c>
      <c r="S296" s="52">
        <f>IF(N296="", 0, (O296/'PPF Application'!$T$7)*P296)</f>
        <v>0</v>
      </c>
      <c r="T296" s="135"/>
      <c r="V296" s="159">
        <f t="shared" si="45"/>
        <v>0</v>
      </c>
      <c r="W296" s="159">
        <f t="shared" si="37"/>
        <v>0</v>
      </c>
      <c r="X296" s="159">
        <f t="shared" si="38"/>
        <v>0</v>
      </c>
      <c r="Y296" s="201">
        <f t="shared" si="39"/>
        <v>0</v>
      </c>
      <c r="Z296" s="201">
        <f t="shared" si="40"/>
        <v>0</v>
      </c>
      <c r="AA296" s="159">
        <f t="shared" si="41"/>
        <v>0</v>
      </c>
      <c r="AB296" s="11">
        <f t="shared" si="42"/>
        <v>0</v>
      </c>
      <c r="AD296" s="23">
        <f t="shared" si="43"/>
        <v>0</v>
      </c>
      <c r="AE296" s="23">
        <f t="shared" si="44"/>
        <v>0</v>
      </c>
    </row>
    <row r="297" spans="1:31" x14ac:dyDescent="0.2">
      <c r="A297" s="365"/>
      <c r="B297" s="365"/>
      <c r="C297" s="165"/>
      <c r="D297" s="165"/>
      <c r="E297" s="202"/>
      <c r="F297" s="165"/>
      <c r="G297" s="195"/>
      <c r="H297" s="165"/>
      <c r="I297" s="165"/>
      <c r="J297" s="165"/>
      <c r="K297" s="165"/>
      <c r="L297" s="77"/>
      <c r="M297" s="77"/>
      <c r="N297" s="82"/>
      <c r="O297" s="196">
        <f>VLOOKUP(N297,'Supporting Documentation'!$A$4:$J$568,10,FALSE)</f>
        <v>0</v>
      </c>
      <c r="P297" s="51"/>
      <c r="Q297" s="50"/>
      <c r="R297" s="157">
        <f>IF(P297="",0,(P297/'PPF Application'!$T$7))</f>
        <v>0</v>
      </c>
      <c r="S297" s="52">
        <f>IF(N297="", 0, (O297/'PPF Application'!$T$7)*P297)</f>
        <v>0</v>
      </c>
      <c r="T297" s="135"/>
      <c r="V297" s="159">
        <f t="shared" si="45"/>
        <v>0</v>
      </c>
      <c r="W297" s="159">
        <f t="shared" si="37"/>
        <v>0</v>
      </c>
      <c r="X297" s="159">
        <f t="shared" si="38"/>
        <v>0</v>
      </c>
      <c r="Y297" s="201">
        <f t="shared" si="39"/>
        <v>0</v>
      </c>
      <c r="Z297" s="201">
        <f t="shared" si="40"/>
        <v>0</v>
      </c>
      <c r="AA297" s="159">
        <f t="shared" si="41"/>
        <v>0</v>
      </c>
      <c r="AB297" s="11">
        <f t="shared" si="42"/>
        <v>0</v>
      </c>
      <c r="AD297" s="23">
        <f t="shared" si="43"/>
        <v>0</v>
      </c>
      <c r="AE297" s="23">
        <f t="shared" si="44"/>
        <v>0</v>
      </c>
    </row>
    <row r="298" spans="1:31" x14ac:dyDescent="0.2">
      <c r="A298" s="365"/>
      <c r="B298" s="365"/>
      <c r="C298" s="165"/>
      <c r="D298" s="165"/>
      <c r="E298" s="202"/>
      <c r="F298" s="165"/>
      <c r="G298" s="195"/>
      <c r="H298" s="165"/>
      <c r="I298" s="165"/>
      <c r="J298" s="165"/>
      <c r="K298" s="165"/>
      <c r="L298" s="77"/>
      <c r="M298" s="77"/>
      <c r="N298" s="82"/>
      <c r="O298" s="196">
        <f>VLOOKUP(N298,'Supporting Documentation'!$A$4:$J$568,10,FALSE)</f>
        <v>0</v>
      </c>
      <c r="P298" s="51"/>
      <c r="Q298" s="50"/>
      <c r="R298" s="157">
        <f>IF(P298="",0,(P298/'PPF Application'!$T$7))</f>
        <v>0</v>
      </c>
      <c r="S298" s="52">
        <f>IF(N298="", 0, (O298/'PPF Application'!$T$7)*P298)</f>
        <v>0</v>
      </c>
      <c r="T298" s="135"/>
      <c r="V298" s="159">
        <f t="shared" si="45"/>
        <v>0</v>
      </c>
      <c r="W298" s="159">
        <f t="shared" si="37"/>
        <v>0</v>
      </c>
      <c r="X298" s="159">
        <f t="shared" si="38"/>
        <v>0</v>
      </c>
      <c r="Y298" s="201">
        <f t="shared" si="39"/>
        <v>0</v>
      </c>
      <c r="Z298" s="201">
        <f t="shared" si="40"/>
        <v>0</v>
      </c>
      <c r="AA298" s="159">
        <f t="shared" si="41"/>
        <v>0</v>
      </c>
      <c r="AB298" s="11">
        <f t="shared" si="42"/>
        <v>0</v>
      </c>
      <c r="AD298" s="23">
        <f t="shared" si="43"/>
        <v>0</v>
      </c>
      <c r="AE298" s="23">
        <f t="shared" si="44"/>
        <v>0</v>
      </c>
    </row>
    <row r="299" spans="1:31" x14ac:dyDescent="0.2">
      <c r="A299" s="365"/>
      <c r="B299" s="365"/>
      <c r="C299" s="165"/>
      <c r="D299" s="165"/>
      <c r="E299" s="202"/>
      <c r="F299" s="165"/>
      <c r="G299" s="195"/>
      <c r="H299" s="165"/>
      <c r="I299" s="165"/>
      <c r="J299" s="165"/>
      <c r="K299" s="165"/>
      <c r="L299" s="77"/>
      <c r="M299" s="77"/>
      <c r="N299" s="82"/>
      <c r="O299" s="196">
        <f>VLOOKUP(N299,'Supporting Documentation'!$A$4:$J$568,10,FALSE)</f>
        <v>0</v>
      </c>
      <c r="P299" s="51"/>
      <c r="Q299" s="50"/>
      <c r="R299" s="157">
        <f>IF(P299="",0,(P299/'PPF Application'!$T$7))</f>
        <v>0</v>
      </c>
      <c r="S299" s="52">
        <f>IF(N299="", 0, (O299/'PPF Application'!$T$7)*P299)</f>
        <v>0</v>
      </c>
      <c r="T299" s="135"/>
      <c r="V299" s="159">
        <f t="shared" si="45"/>
        <v>0</v>
      </c>
      <c r="W299" s="159">
        <f t="shared" si="37"/>
        <v>0</v>
      </c>
      <c r="X299" s="159">
        <f t="shared" si="38"/>
        <v>0</v>
      </c>
      <c r="Y299" s="201">
        <f t="shared" si="39"/>
        <v>0</v>
      </c>
      <c r="Z299" s="201">
        <f t="shared" si="40"/>
        <v>0</v>
      </c>
      <c r="AA299" s="159">
        <f t="shared" si="41"/>
        <v>0</v>
      </c>
      <c r="AB299" s="11">
        <f t="shared" si="42"/>
        <v>0</v>
      </c>
      <c r="AD299" s="23">
        <f t="shared" si="43"/>
        <v>0</v>
      </c>
      <c r="AE299" s="23">
        <f t="shared" si="44"/>
        <v>0</v>
      </c>
    </row>
    <row r="300" spans="1:31" x14ac:dyDescent="0.2">
      <c r="A300" s="365"/>
      <c r="B300" s="365"/>
      <c r="C300" s="165"/>
      <c r="D300" s="165"/>
      <c r="E300" s="202"/>
      <c r="F300" s="165"/>
      <c r="G300" s="195"/>
      <c r="H300" s="165"/>
      <c r="I300" s="165"/>
      <c r="J300" s="165"/>
      <c r="K300" s="165"/>
      <c r="L300" s="77"/>
      <c r="M300" s="77"/>
      <c r="N300" s="82"/>
      <c r="O300" s="196">
        <f>VLOOKUP(N300,'Supporting Documentation'!$A$4:$J$568,10,FALSE)</f>
        <v>0</v>
      </c>
      <c r="P300" s="51"/>
      <c r="Q300" s="50"/>
      <c r="R300" s="157">
        <f>IF(P300="",0,(P300/'PPF Application'!$T$7))</f>
        <v>0</v>
      </c>
      <c r="S300" s="52">
        <f>IF(N300="", 0, (O300/'PPF Application'!$T$7)*P300)</f>
        <v>0</v>
      </c>
      <c r="T300" s="135"/>
      <c r="V300" s="159">
        <f t="shared" si="45"/>
        <v>0</v>
      </c>
      <c r="W300" s="159">
        <f t="shared" si="37"/>
        <v>0</v>
      </c>
      <c r="X300" s="159">
        <f t="shared" si="38"/>
        <v>0</v>
      </c>
      <c r="Y300" s="201">
        <f t="shared" si="39"/>
        <v>0</v>
      </c>
      <c r="Z300" s="201">
        <f t="shared" si="40"/>
        <v>0</v>
      </c>
      <c r="AA300" s="159">
        <f t="shared" si="41"/>
        <v>0</v>
      </c>
      <c r="AB300" s="11">
        <f t="shared" si="42"/>
        <v>0</v>
      </c>
      <c r="AD300" s="23">
        <f t="shared" si="43"/>
        <v>0</v>
      </c>
      <c r="AE300" s="23">
        <f t="shared" si="44"/>
        <v>0</v>
      </c>
    </row>
    <row r="301" spans="1:31" x14ac:dyDescent="0.2">
      <c r="A301" s="365"/>
      <c r="B301" s="365"/>
      <c r="C301" s="165"/>
      <c r="D301" s="165"/>
      <c r="E301" s="202"/>
      <c r="F301" s="165"/>
      <c r="G301" s="195"/>
      <c r="H301" s="165"/>
      <c r="I301" s="165"/>
      <c r="J301" s="165"/>
      <c r="K301" s="165"/>
      <c r="L301" s="77"/>
      <c r="M301" s="77"/>
      <c r="N301" s="82"/>
      <c r="O301" s="196">
        <f>VLOOKUP(N301,'Supporting Documentation'!$A$4:$J$568,10,FALSE)</f>
        <v>0</v>
      </c>
      <c r="P301" s="51"/>
      <c r="Q301" s="50"/>
      <c r="R301" s="157">
        <f>IF(P301="",0,(P301/'PPF Application'!$T$7))</f>
        <v>0</v>
      </c>
      <c r="S301" s="52">
        <f>IF(N301="", 0, (O301/'PPF Application'!$T$7)*P301)</f>
        <v>0</v>
      </c>
      <c r="T301" s="135"/>
      <c r="V301" s="159">
        <f t="shared" si="45"/>
        <v>0</v>
      </c>
      <c r="W301" s="159">
        <f t="shared" si="37"/>
        <v>0</v>
      </c>
      <c r="X301" s="159">
        <f t="shared" si="38"/>
        <v>0</v>
      </c>
      <c r="Y301" s="201">
        <f t="shared" si="39"/>
        <v>0</v>
      </c>
      <c r="Z301" s="201">
        <f t="shared" si="40"/>
        <v>0</v>
      </c>
      <c r="AA301" s="159">
        <f t="shared" si="41"/>
        <v>0</v>
      </c>
      <c r="AB301" s="11">
        <f t="shared" si="42"/>
        <v>0</v>
      </c>
      <c r="AD301" s="23">
        <f t="shared" si="43"/>
        <v>0</v>
      </c>
      <c r="AE301" s="23">
        <f t="shared" si="44"/>
        <v>0</v>
      </c>
    </row>
    <row r="302" spans="1:31" x14ac:dyDescent="0.2">
      <c r="A302" s="365"/>
      <c r="B302" s="365"/>
      <c r="C302" s="165"/>
      <c r="D302" s="165"/>
      <c r="E302" s="202"/>
      <c r="F302" s="165"/>
      <c r="G302" s="195"/>
      <c r="H302" s="165"/>
      <c r="I302" s="165"/>
      <c r="J302" s="165"/>
      <c r="K302" s="165"/>
      <c r="L302" s="77"/>
      <c r="M302" s="77"/>
      <c r="N302" s="82"/>
      <c r="O302" s="196">
        <f>VLOOKUP(N302,'Supporting Documentation'!$A$4:$J$568,10,FALSE)</f>
        <v>0</v>
      </c>
      <c r="P302" s="51"/>
      <c r="Q302" s="50"/>
      <c r="R302" s="157">
        <f>IF(P302="",0,(P302/'PPF Application'!$T$7))</f>
        <v>0</v>
      </c>
      <c r="S302" s="52">
        <f>IF(N302="", 0, (O302/'PPF Application'!$T$7)*P302)</f>
        <v>0</v>
      </c>
      <c r="T302" s="135"/>
      <c r="V302" s="159">
        <f t="shared" si="45"/>
        <v>0</v>
      </c>
      <c r="W302" s="159">
        <f t="shared" si="37"/>
        <v>0</v>
      </c>
      <c r="X302" s="159">
        <f t="shared" si="38"/>
        <v>0</v>
      </c>
      <c r="Y302" s="201">
        <f t="shared" si="39"/>
        <v>0</v>
      </c>
      <c r="Z302" s="201">
        <f t="shared" si="40"/>
        <v>0</v>
      </c>
      <c r="AA302" s="159">
        <f t="shared" si="41"/>
        <v>0</v>
      </c>
      <c r="AB302" s="11">
        <f t="shared" si="42"/>
        <v>0</v>
      </c>
      <c r="AD302" s="23">
        <f t="shared" si="43"/>
        <v>0</v>
      </c>
      <c r="AE302" s="23">
        <f t="shared" si="44"/>
        <v>0</v>
      </c>
    </row>
    <row r="303" spans="1:31" x14ac:dyDescent="0.2">
      <c r="A303" s="365"/>
      <c r="B303" s="365"/>
      <c r="C303" s="165"/>
      <c r="D303" s="165"/>
      <c r="E303" s="202"/>
      <c r="F303" s="165"/>
      <c r="G303" s="195"/>
      <c r="H303" s="165"/>
      <c r="I303" s="165"/>
      <c r="J303" s="165"/>
      <c r="K303" s="165"/>
      <c r="L303" s="77"/>
      <c r="M303" s="77"/>
      <c r="N303" s="82"/>
      <c r="O303" s="196">
        <f>VLOOKUP(N303,'Supporting Documentation'!$A$4:$J$568,10,FALSE)</f>
        <v>0</v>
      </c>
      <c r="P303" s="51"/>
      <c r="Q303" s="50"/>
      <c r="R303" s="157">
        <f>IF(P303="",0,(P303/'PPF Application'!$T$7))</f>
        <v>0</v>
      </c>
      <c r="S303" s="52">
        <f>IF(N303="", 0, (O303/'PPF Application'!$T$7)*P303)</f>
        <v>0</v>
      </c>
      <c r="T303" s="135"/>
      <c r="V303" s="159">
        <f t="shared" si="45"/>
        <v>0</v>
      </c>
      <c r="W303" s="159">
        <f t="shared" si="37"/>
        <v>0</v>
      </c>
      <c r="X303" s="159">
        <f t="shared" si="38"/>
        <v>0</v>
      </c>
      <c r="Y303" s="201">
        <f t="shared" si="39"/>
        <v>0</v>
      </c>
      <c r="Z303" s="201">
        <f t="shared" si="40"/>
        <v>0</v>
      </c>
      <c r="AA303" s="159">
        <f t="shared" si="41"/>
        <v>0</v>
      </c>
      <c r="AB303" s="11">
        <f t="shared" si="42"/>
        <v>0</v>
      </c>
      <c r="AD303" s="23">
        <f t="shared" si="43"/>
        <v>0</v>
      </c>
      <c r="AE303" s="23">
        <f t="shared" si="44"/>
        <v>0</v>
      </c>
    </row>
    <row r="304" spans="1:31" x14ac:dyDescent="0.2">
      <c r="A304" s="365"/>
      <c r="B304" s="365"/>
      <c r="C304" s="165"/>
      <c r="D304" s="165"/>
      <c r="E304" s="202"/>
      <c r="F304" s="165"/>
      <c r="G304" s="195"/>
      <c r="H304" s="165"/>
      <c r="I304" s="165"/>
      <c r="J304" s="165"/>
      <c r="K304" s="165"/>
      <c r="L304" s="77"/>
      <c r="M304" s="77"/>
      <c r="N304" s="82"/>
      <c r="O304" s="196">
        <f>VLOOKUP(N304,'Supporting Documentation'!$A$4:$J$568,10,FALSE)</f>
        <v>0</v>
      </c>
      <c r="P304" s="51"/>
      <c r="Q304" s="50"/>
      <c r="R304" s="157">
        <f>IF(P304="",0,(P304/'PPF Application'!$T$7))</f>
        <v>0</v>
      </c>
      <c r="S304" s="52">
        <f>IF(N304="", 0, (O304/'PPF Application'!$T$7)*P304)</f>
        <v>0</v>
      </c>
      <c r="T304" s="135"/>
      <c r="V304" s="159">
        <f t="shared" si="45"/>
        <v>0</v>
      </c>
      <c r="W304" s="159">
        <f t="shared" si="37"/>
        <v>0</v>
      </c>
      <c r="X304" s="159">
        <f t="shared" si="38"/>
        <v>0</v>
      </c>
      <c r="Y304" s="201">
        <f t="shared" si="39"/>
        <v>0</v>
      </c>
      <c r="Z304" s="201">
        <f t="shared" si="40"/>
        <v>0</v>
      </c>
      <c r="AA304" s="159">
        <f t="shared" si="41"/>
        <v>0</v>
      </c>
      <c r="AB304" s="11">
        <f t="shared" si="42"/>
        <v>0</v>
      </c>
      <c r="AD304" s="23">
        <f t="shared" si="43"/>
        <v>0</v>
      </c>
      <c r="AE304" s="23">
        <f t="shared" si="44"/>
        <v>0</v>
      </c>
    </row>
    <row r="305" spans="1:31" x14ac:dyDescent="0.2">
      <c r="A305" s="365"/>
      <c r="B305" s="365"/>
      <c r="C305" s="165"/>
      <c r="D305" s="165"/>
      <c r="E305" s="202"/>
      <c r="F305" s="165"/>
      <c r="G305" s="195"/>
      <c r="H305" s="165"/>
      <c r="I305" s="165"/>
      <c r="J305" s="165"/>
      <c r="K305" s="165"/>
      <c r="L305" s="77"/>
      <c r="M305" s="77"/>
      <c r="N305" s="82"/>
      <c r="O305" s="196">
        <f>VLOOKUP(N305,'Supporting Documentation'!$A$4:$J$568,10,FALSE)</f>
        <v>0</v>
      </c>
      <c r="P305" s="51"/>
      <c r="Q305" s="50"/>
      <c r="R305" s="157">
        <f>IF(P305="",0,(P305/'PPF Application'!$T$7))</f>
        <v>0</v>
      </c>
      <c r="S305" s="52">
        <f>IF(N305="", 0, (O305/'PPF Application'!$T$7)*P305)</f>
        <v>0</v>
      </c>
      <c r="T305" s="135"/>
      <c r="V305" s="159">
        <f t="shared" si="45"/>
        <v>0</v>
      </c>
      <c r="W305" s="159">
        <f t="shared" si="37"/>
        <v>0</v>
      </c>
      <c r="X305" s="159">
        <f t="shared" si="38"/>
        <v>0</v>
      </c>
      <c r="Y305" s="201">
        <f t="shared" si="39"/>
        <v>0</v>
      </c>
      <c r="Z305" s="201">
        <f t="shared" si="40"/>
        <v>0</v>
      </c>
      <c r="AA305" s="159">
        <f t="shared" si="41"/>
        <v>0</v>
      </c>
      <c r="AB305" s="11">
        <f t="shared" si="42"/>
        <v>0</v>
      </c>
      <c r="AD305" s="23">
        <f t="shared" si="43"/>
        <v>0</v>
      </c>
      <c r="AE305" s="23">
        <f t="shared" si="44"/>
        <v>0</v>
      </c>
    </row>
    <row r="306" spans="1:31" x14ac:dyDescent="0.2">
      <c r="A306" s="365"/>
      <c r="B306" s="365"/>
      <c r="C306" s="165"/>
      <c r="D306" s="165"/>
      <c r="E306" s="202"/>
      <c r="F306" s="165"/>
      <c r="G306" s="195"/>
      <c r="H306" s="165"/>
      <c r="I306" s="165"/>
      <c r="J306" s="165"/>
      <c r="K306" s="165"/>
      <c r="L306" s="77"/>
      <c r="M306" s="77"/>
      <c r="N306" s="82"/>
      <c r="O306" s="196">
        <f>VLOOKUP(N306,'Supporting Documentation'!$A$4:$J$568,10,FALSE)</f>
        <v>0</v>
      </c>
      <c r="P306" s="51"/>
      <c r="Q306" s="50"/>
      <c r="R306" s="157">
        <f>IF(P306="",0,(P306/'PPF Application'!$T$7))</f>
        <v>0</v>
      </c>
      <c r="S306" s="52">
        <f>IF(N306="", 0, (O306/'PPF Application'!$T$7)*P306)</f>
        <v>0</v>
      </c>
      <c r="T306" s="135"/>
      <c r="V306" s="159">
        <f t="shared" si="45"/>
        <v>0</v>
      </c>
      <c r="W306" s="159">
        <f t="shared" si="37"/>
        <v>0</v>
      </c>
      <c r="X306" s="159">
        <f t="shared" si="38"/>
        <v>0</v>
      </c>
      <c r="Y306" s="201">
        <f t="shared" si="39"/>
        <v>0</v>
      </c>
      <c r="Z306" s="201">
        <f t="shared" si="40"/>
        <v>0</v>
      </c>
      <c r="AA306" s="159">
        <f t="shared" si="41"/>
        <v>0</v>
      </c>
      <c r="AB306" s="11">
        <f t="shared" si="42"/>
        <v>0</v>
      </c>
      <c r="AD306" s="23">
        <f t="shared" si="43"/>
        <v>0</v>
      </c>
      <c r="AE306" s="23">
        <f t="shared" si="44"/>
        <v>0</v>
      </c>
    </row>
    <row r="307" spans="1:31" x14ac:dyDescent="0.2">
      <c r="A307" s="365"/>
      <c r="B307" s="365"/>
      <c r="C307" s="165"/>
      <c r="D307" s="165"/>
      <c r="E307" s="202"/>
      <c r="F307" s="165"/>
      <c r="G307" s="195"/>
      <c r="H307" s="165"/>
      <c r="I307" s="165"/>
      <c r="J307" s="165"/>
      <c r="K307" s="165"/>
      <c r="L307" s="77"/>
      <c r="M307" s="77"/>
      <c r="N307" s="82"/>
      <c r="O307" s="196">
        <f>VLOOKUP(N307,'Supporting Documentation'!$A$4:$J$568,10,FALSE)</f>
        <v>0</v>
      </c>
      <c r="P307" s="51"/>
      <c r="Q307" s="50"/>
      <c r="R307" s="157">
        <f>IF(P307="",0,(P307/'PPF Application'!$T$7))</f>
        <v>0</v>
      </c>
      <c r="S307" s="52">
        <f>IF(N307="", 0, (O307/'PPF Application'!$T$7)*P307)</f>
        <v>0</v>
      </c>
      <c r="T307" s="135"/>
      <c r="V307" s="159">
        <f t="shared" si="45"/>
        <v>0</v>
      </c>
      <c r="W307" s="159">
        <f t="shared" si="37"/>
        <v>0</v>
      </c>
      <c r="X307" s="159">
        <f t="shared" si="38"/>
        <v>0</v>
      </c>
      <c r="Y307" s="201">
        <f t="shared" si="39"/>
        <v>0</v>
      </c>
      <c r="Z307" s="201">
        <f t="shared" si="40"/>
        <v>0</v>
      </c>
      <c r="AA307" s="159">
        <f t="shared" si="41"/>
        <v>0</v>
      </c>
      <c r="AB307" s="11">
        <f t="shared" si="42"/>
        <v>0</v>
      </c>
      <c r="AD307" s="23">
        <f t="shared" si="43"/>
        <v>0</v>
      </c>
      <c r="AE307" s="23">
        <f t="shared" si="44"/>
        <v>0</v>
      </c>
    </row>
    <row r="308" spans="1:31" x14ac:dyDescent="0.2">
      <c r="A308" s="365"/>
      <c r="B308" s="365"/>
      <c r="C308" s="165"/>
      <c r="D308" s="165"/>
      <c r="E308" s="202"/>
      <c r="F308" s="165"/>
      <c r="G308" s="195"/>
      <c r="H308" s="165"/>
      <c r="I308" s="165"/>
      <c r="J308" s="165"/>
      <c r="K308" s="165"/>
      <c r="L308" s="77"/>
      <c r="M308" s="77"/>
      <c r="N308" s="82"/>
      <c r="O308" s="196">
        <f>VLOOKUP(N308,'Supporting Documentation'!$A$4:$J$568,10,FALSE)</f>
        <v>0</v>
      </c>
      <c r="P308" s="51"/>
      <c r="Q308" s="50"/>
      <c r="R308" s="157">
        <f>IF(P308="",0,(P308/'PPF Application'!$T$7))</f>
        <v>0</v>
      </c>
      <c r="S308" s="52">
        <f>IF(N308="", 0, (O308/'PPF Application'!$T$7)*P308)</f>
        <v>0</v>
      </c>
      <c r="T308" s="135"/>
      <c r="V308" s="159">
        <f t="shared" si="45"/>
        <v>0</v>
      </c>
      <c r="W308" s="159">
        <f t="shared" si="37"/>
        <v>0</v>
      </c>
      <c r="X308" s="159">
        <f t="shared" si="38"/>
        <v>0</v>
      </c>
      <c r="Y308" s="201">
        <f t="shared" si="39"/>
        <v>0</v>
      </c>
      <c r="Z308" s="201">
        <f t="shared" si="40"/>
        <v>0</v>
      </c>
      <c r="AA308" s="159">
        <f t="shared" si="41"/>
        <v>0</v>
      </c>
      <c r="AB308" s="11">
        <f t="shared" si="42"/>
        <v>0</v>
      </c>
      <c r="AD308" s="23">
        <f t="shared" si="43"/>
        <v>0</v>
      </c>
      <c r="AE308" s="23">
        <f t="shared" si="44"/>
        <v>0</v>
      </c>
    </row>
    <row r="309" spans="1:31" x14ac:dyDescent="0.2">
      <c r="A309" s="365"/>
      <c r="B309" s="365"/>
      <c r="C309" s="165"/>
      <c r="D309" s="165"/>
      <c r="E309" s="202"/>
      <c r="F309" s="165"/>
      <c r="G309" s="195"/>
      <c r="H309" s="165"/>
      <c r="I309" s="165"/>
      <c r="J309" s="165"/>
      <c r="K309" s="165"/>
      <c r="L309" s="77"/>
      <c r="M309" s="77"/>
      <c r="N309" s="82"/>
      <c r="O309" s="196">
        <f>VLOOKUP(N309,'Supporting Documentation'!$A$4:$J$568,10,FALSE)</f>
        <v>0</v>
      </c>
      <c r="P309" s="51"/>
      <c r="Q309" s="50"/>
      <c r="R309" s="157">
        <f>IF(P309="",0,(P309/'PPF Application'!$T$7))</f>
        <v>0</v>
      </c>
      <c r="S309" s="52">
        <f>IF(N309="", 0, (O309/'PPF Application'!$T$7)*P309)</f>
        <v>0</v>
      </c>
      <c r="T309" s="135"/>
      <c r="V309" s="159">
        <f t="shared" si="45"/>
        <v>0</v>
      </c>
      <c r="W309" s="159">
        <f t="shared" si="37"/>
        <v>0</v>
      </c>
      <c r="X309" s="159">
        <f t="shared" si="38"/>
        <v>0</v>
      </c>
      <c r="Y309" s="201">
        <f t="shared" si="39"/>
        <v>0</v>
      </c>
      <c r="Z309" s="201">
        <f t="shared" si="40"/>
        <v>0</v>
      </c>
      <c r="AA309" s="159">
        <f t="shared" si="41"/>
        <v>0</v>
      </c>
      <c r="AB309" s="11">
        <f t="shared" si="42"/>
        <v>0</v>
      </c>
      <c r="AD309" s="23">
        <f t="shared" si="43"/>
        <v>0</v>
      </c>
      <c r="AE309" s="23">
        <f t="shared" si="44"/>
        <v>0</v>
      </c>
    </row>
    <row r="310" spans="1:31" x14ac:dyDescent="0.2">
      <c r="A310" s="365"/>
      <c r="B310" s="365"/>
      <c r="C310" s="165"/>
      <c r="D310" s="165"/>
      <c r="E310" s="202"/>
      <c r="F310" s="165"/>
      <c r="G310" s="195"/>
      <c r="H310" s="165"/>
      <c r="I310" s="165"/>
      <c r="J310" s="165"/>
      <c r="K310" s="165"/>
      <c r="L310" s="77"/>
      <c r="M310" s="77"/>
      <c r="N310" s="82"/>
      <c r="O310" s="196">
        <f>VLOOKUP(N310,'Supporting Documentation'!$A$4:$J$568,10,FALSE)</f>
        <v>0</v>
      </c>
      <c r="P310" s="51"/>
      <c r="Q310" s="50"/>
      <c r="R310" s="157">
        <f>IF(P310="",0,(P310/'PPF Application'!$T$7))</f>
        <v>0</v>
      </c>
      <c r="S310" s="52">
        <f>IF(N310="", 0, (O310/'PPF Application'!$T$7)*P310)</f>
        <v>0</v>
      </c>
      <c r="T310" s="135"/>
      <c r="V310" s="159">
        <f t="shared" si="45"/>
        <v>0</v>
      </c>
      <c r="W310" s="159">
        <f t="shared" si="37"/>
        <v>0</v>
      </c>
      <c r="X310" s="159">
        <f t="shared" si="38"/>
        <v>0</v>
      </c>
      <c r="Y310" s="201">
        <f t="shared" si="39"/>
        <v>0</v>
      </c>
      <c r="Z310" s="201">
        <f t="shared" si="40"/>
        <v>0</v>
      </c>
      <c r="AA310" s="159">
        <f t="shared" si="41"/>
        <v>0</v>
      </c>
      <c r="AB310" s="11">
        <f t="shared" si="42"/>
        <v>0</v>
      </c>
      <c r="AD310" s="23">
        <f t="shared" si="43"/>
        <v>0</v>
      </c>
      <c r="AE310" s="23">
        <f t="shared" si="44"/>
        <v>0</v>
      </c>
    </row>
    <row r="311" spans="1:31" x14ac:dyDescent="0.2">
      <c r="A311" s="365"/>
      <c r="B311" s="365"/>
      <c r="C311" s="165"/>
      <c r="D311" s="165"/>
      <c r="E311" s="202"/>
      <c r="F311" s="165"/>
      <c r="G311" s="195"/>
      <c r="H311" s="165"/>
      <c r="I311" s="165"/>
      <c r="J311" s="165"/>
      <c r="K311" s="165"/>
      <c r="L311" s="77"/>
      <c r="M311" s="77"/>
      <c r="N311" s="82"/>
      <c r="O311" s="196">
        <f>VLOOKUP(N311,'Supporting Documentation'!$A$4:$J$568,10,FALSE)</f>
        <v>0</v>
      </c>
      <c r="P311" s="51"/>
      <c r="Q311" s="50"/>
      <c r="R311" s="157">
        <f>IF(P311="",0,(P311/'PPF Application'!$T$7))</f>
        <v>0</v>
      </c>
      <c r="S311" s="52">
        <f>IF(N311="", 0, (O311/'PPF Application'!$T$7)*P311)</f>
        <v>0</v>
      </c>
      <c r="T311" s="135"/>
      <c r="V311" s="159">
        <f t="shared" si="45"/>
        <v>0</v>
      </c>
      <c r="W311" s="159">
        <f t="shared" si="37"/>
        <v>0</v>
      </c>
      <c r="X311" s="159">
        <f t="shared" si="38"/>
        <v>0</v>
      </c>
      <c r="Y311" s="201">
        <f t="shared" si="39"/>
        <v>0</v>
      </c>
      <c r="Z311" s="201">
        <f t="shared" si="40"/>
        <v>0</v>
      </c>
      <c r="AA311" s="159">
        <f t="shared" si="41"/>
        <v>0</v>
      </c>
      <c r="AB311" s="11">
        <f t="shared" si="42"/>
        <v>0</v>
      </c>
      <c r="AD311" s="23">
        <f t="shared" si="43"/>
        <v>0</v>
      </c>
      <c r="AE311" s="23">
        <f t="shared" si="44"/>
        <v>0</v>
      </c>
    </row>
    <row r="312" spans="1:31" x14ac:dyDescent="0.2">
      <c r="A312" s="365"/>
      <c r="B312" s="365"/>
      <c r="C312" s="165"/>
      <c r="D312" s="165"/>
      <c r="E312" s="202"/>
      <c r="F312" s="165"/>
      <c r="G312" s="195"/>
      <c r="H312" s="165"/>
      <c r="I312" s="165"/>
      <c r="J312" s="165"/>
      <c r="K312" s="165"/>
      <c r="L312" s="77"/>
      <c r="M312" s="77"/>
      <c r="N312" s="82"/>
      <c r="O312" s="196">
        <f>VLOOKUP(N312,'Supporting Documentation'!$A$4:$J$568,10,FALSE)</f>
        <v>0</v>
      </c>
      <c r="P312" s="51"/>
      <c r="Q312" s="50"/>
      <c r="R312" s="157">
        <f>IF(P312="",0,(P312/'PPF Application'!$T$7))</f>
        <v>0</v>
      </c>
      <c r="S312" s="52">
        <f>IF(N312="", 0, (O312/'PPF Application'!$T$7)*P312)</f>
        <v>0</v>
      </c>
      <c r="T312" s="135"/>
      <c r="V312" s="159">
        <f t="shared" si="45"/>
        <v>0</v>
      </c>
      <c r="W312" s="159">
        <f t="shared" si="37"/>
        <v>0</v>
      </c>
      <c r="X312" s="159">
        <f t="shared" si="38"/>
        <v>0</v>
      </c>
      <c r="Y312" s="201">
        <f t="shared" si="39"/>
        <v>0</v>
      </c>
      <c r="Z312" s="201">
        <f t="shared" si="40"/>
        <v>0</v>
      </c>
      <c r="AA312" s="159">
        <f t="shared" si="41"/>
        <v>0</v>
      </c>
      <c r="AB312" s="11">
        <f t="shared" si="42"/>
        <v>0</v>
      </c>
      <c r="AD312" s="23">
        <f t="shared" si="43"/>
        <v>0</v>
      </c>
      <c r="AE312" s="23">
        <f t="shared" si="44"/>
        <v>0</v>
      </c>
    </row>
    <row r="313" spans="1:31" x14ac:dyDescent="0.2">
      <c r="A313" s="365"/>
      <c r="B313" s="365"/>
      <c r="C313" s="165"/>
      <c r="D313" s="165"/>
      <c r="E313" s="202"/>
      <c r="F313" s="165"/>
      <c r="G313" s="195"/>
      <c r="H313" s="165"/>
      <c r="I313" s="165"/>
      <c r="J313" s="165"/>
      <c r="K313" s="165"/>
      <c r="L313" s="77"/>
      <c r="M313" s="77"/>
      <c r="N313" s="82"/>
      <c r="O313" s="196">
        <f>VLOOKUP(N313,'Supporting Documentation'!$A$4:$J$568,10,FALSE)</f>
        <v>0</v>
      </c>
      <c r="P313" s="51"/>
      <c r="Q313" s="50"/>
      <c r="R313" s="157">
        <f>IF(P313="",0,(P313/'PPF Application'!$T$7))</f>
        <v>0</v>
      </c>
      <c r="S313" s="52">
        <f>IF(N313="", 0, (O313/'PPF Application'!$T$7)*P313)</f>
        <v>0</v>
      </c>
      <c r="T313" s="135"/>
      <c r="V313" s="159">
        <f t="shared" si="45"/>
        <v>0</v>
      </c>
      <c r="W313" s="159">
        <f t="shared" si="37"/>
        <v>0</v>
      </c>
      <c r="X313" s="159">
        <f t="shared" si="38"/>
        <v>0</v>
      </c>
      <c r="Y313" s="201">
        <f t="shared" si="39"/>
        <v>0</v>
      </c>
      <c r="Z313" s="201">
        <f t="shared" si="40"/>
        <v>0</v>
      </c>
      <c r="AA313" s="159">
        <f t="shared" si="41"/>
        <v>0</v>
      </c>
      <c r="AB313" s="11">
        <f t="shared" si="42"/>
        <v>0</v>
      </c>
      <c r="AD313" s="23">
        <f t="shared" si="43"/>
        <v>0</v>
      </c>
      <c r="AE313" s="23">
        <f t="shared" si="44"/>
        <v>0</v>
      </c>
    </row>
    <row r="314" spans="1:31" x14ac:dyDescent="0.2">
      <c r="A314" s="365"/>
      <c r="B314" s="365"/>
      <c r="C314" s="165"/>
      <c r="D314" s="165"/>
      <c r="E314" s="202"/>
      <c r="F314" s="165"/>
      <c r="G314" s="195"/>
      <c r="H314" s="165"/>
      <c r="I314" s="165"/>
      <c r="J314" s="165"/>
      <c r="K314" s="165"/>
      <c r="L314" s="77"/>
      <c r="M314" s="77"/>
      <c r="N314" s="82"/>
      <c r="O314" s="196">
        <f>VLOOKUP(N314,'Supporting Documentation'!$A$4:$J$568,10,FALSE)</f>
        <v>0</v>
      </c>
      <c r="P314" s="51"/>
      <c r="Q314" s="50"/>
      <c r="R314" s="157">
        <f>IF(P314="",0,(P314/'PPF Application'!$T$7))</f>
        <v>0</v>
      </c>
      <c r="S314" s="52">
        <f>IF(N314="", 0, (O314/'PPF Application'!$T$7)*P314)</f>
        <v>0</v>
      </c>
      <c r="T314" s="135"/>
      <c r="V314" s="159">
        <f t="shared" si="45"/>
        <v>0</v>
      </c>
      <c r="W314" s="159">
        <f t="shared" si="37"/>
        <v>0</v>
      </c>
      <c r="X314" s="159">
        <f t="shared" si="38"/>
        <v>0</v>
      </c>
      <c r="Y314" s="201">
        <f t="shared" si="39"/>
        <v>0</v>
      </c>
      <c r="Z314" s="201">
        <f t="shared" si="40"/>
        <v>0</v>
      </c>
      <c r="AA314" s="159">
        <f t="shared" si="41"/>
        <v>0</v>
      </c>
      <c r="AB314" s="11">
        <f t="shared" si="42"/>
        <v>0</v>
      </c>
      <c r="AD314" s="23">
        <f t="shared" si="43"/>
        <v>0</v>
      </c>
      <c r="AE314" s="23">
        <f t="shared" si="44"/>
        <v>0</v>
      </c>
    </row>
    <row r="315" spans="1:31" x14ac:dyDescent="0.2">
      <c r="A315" s="365"/>
      <c r="B315" s="365"/>
      <c r="C315" s="165"/>
      <c r="D315" s="165"/>
      <c r="E315" s="202"/>
      <c r="F315" s="165"/>
      <c r="G315" s="195"/>
      <c r="H315" s="165"/>
      <c r="I315" s="165"/>
      <c r="J315" s="165"/>
      <c r="K315" s="165"/>
      <c r="L315" s="77"/>
      <c r="M315" s="77"/>
      <c r="N315" s="82"/>
      <c r="O315" s="196">
        <f>VLOOKUP(N315,'Supporting Documentation'!$A$4:$J$568,10,FALSE)</f>
        <v>0</v>
      </c>
      <c r="P315" s="51"/>
      <c r="Q315" s="50"/>
      <c r="R315" s="157">
        <f>IF(P315="",0,(P315/'PPF Application'!$T$7))</f>
        <v>0</v>
      </c>
      <c r="S315" s="52">
        <f>IF(N315="", 0, (O315/'PPF Application'!$T$7)*P315)</f>
        <v>0</v>
      </c>
      <c r="T315" s="135"/>
      <c r="V315" s="159">
        <f t="shared" si="45"/>
        <v>0</v>
      </c>
      <c r="W315" s="159">
        <f t="shared" si="37"/>
        <v>0</v>
      </c>
      <c r="X315" s="159">
        <f t="shared" si="38"/>
        <v>0</v>
      </c>
      <c r="Y315" s="201">
        <f t="shared" si="39"/>
        <v>0</v>
      </c>
      <c r="Z315" s="201">
        <f t="shared" si="40"/>
        <v>0</v>
      </c>
      <c r="AA315" s="159">
        <f t="shared" si="41"/>
        <v>0</v>
      </c>
      <c r="AB315" s="11">
        <f t="shared" si="42"/>
        <v>0</v>
      </c>
      <c r="AD315" s="23">
        <f t="shared" si="43"/>
        <v>0</v>
      </c>
      <c r="AE315" s="23">
        <f t="shared" si="44"/>
        <v>0</v>
      </c>
    </row>
    <row r="316" spans="1:31" x14ac:dyDescent="0.2">
      <c r="A316" s="365"/>
      <c r="B316" s="365"/>
      <c r="C316" s="165"/>
      <c r="D316" s="165"/>
      <c r="E316" s="202"/>
      <c r="F316" s="165"/>
      <c r="G316" s="195"/>
      <c r="H316" s="165"/>
      <c r="I316" s="165"/>
      <c r="J316" s="165"/>
      <c r="K316" s="165"/>
      <c r="L316" s="77"/>
      <c r="M316" s="77"/>
      <c r="N316" s="82"/>
      <c r="O316" s="196">
        <f>VLOOKUP(N316,'Supporting Documentation'!$A$4:$J$568,10,FALSE)</f>
        <v>0</v>
      </c>
      <c r="P316" s="51"/>
      <c r="Q316" s="50"/>
      <c r="R316" s="157">
        <f>IF(P316="",0,(P316/'PPF Application'!$T$7))</f>
        <v>0</v>
      </c>
      <c r="S316" s="52">
        <f>IF(N316="", 0, (O316/'PPF Application'!$T$7)*P316)</f>
        <v>0</v>
      </c>
      <c r="T316" s="135"/>
      <c r="V316" s="159">
        <f t="shared" si="45"/>
        <v>0</v>
      </c>
      <c r="W316" s="159">
        <f t="shared" si="37"/>
        <v>0</v>
      </c>
      <c r="X316" s="159">
        <f t="shared" si="38"/>
        <v>0</v>
      </c>
      <c r="Y316" s="201">
        <f t="shared" si="39"/>
        <v>0</v>
      </c>
      <c r="Z316" s="201">
        <f t="shared" si="40"/>
        <v>0</v>
      </c>
      <c r="AA316" s="159">
        <f t="shared" si="41"/>
        <v>0</v>
      </c>
      <c r="AB316" s="11">
        <f t="shared" si="42"/>
        <v>0</v>
      </c>
      <c r="AD316" s="23">
        <f t="shared" si="43"/>
        <v>0</v>
      </c>
      <c r="AE316" s="23">
        <f t="shared" si="44"/>
        <v>0</v>
      </c>
    </row>
    <row r="317" spans="1:31" x14ac:dyDescent="0.2">
      <c r="A317" s="365"/>
      <c r="B317" s="365"/>
      <c r="C317" s="165"/>
      <c r="D317" s="165"/>
      <c r="E317" s="202"/>
      <c r="F317" s="165"/>
      <c r="G317" s="195"/>
      <c r="H317" s="165"/>
      <c r="I317" s="165"/>
      <c r="J317" s="165"/>
      <c r="K317" s="165"/>
      <c r="L317" s="77"/>
      <c r="M317" s="77"/>
      <c r="N317" s="82"/>
      <c r="O317" s="196">
        <f>VLOOKUP(N317,'Supporting Documentation'!$A$4:$J$568,10,FALSE)</f>
        <v>0</v>
      </c>
      <c r="P317" s="51"/>
      <c r="Q317" s="50"/>
      <c r="R317" s="157">
        <f>IF(P317="",0,(P317/'PPF Application'!$T$7))</f>
        <v>0</v>
      </c>
      <c r="S317" s="52">
        <f>IF(N317="", 0, (O317/'PPF Application'!$T$7)*P317)</f>
        <v>0</v>
      </c>
      <c r="T317" s="135"/>
      <c r="V317" s="159">
        <f t="shared" si="45"/>
        <v>0</v>
      </c>
      <c r="W317" s="159">
        <f t="shared" si="37"/>
        <v>0</v>
      </c>
      <c r="X317" s="159">
        <f t="shared" si="38"/>
        <v>0</v>
      </c>
      <c r="Y317" s="201">
        <f t="shared" si="39"/>
        <v>0</v>
      </c>
      <c r="Z317" s="201">
        <f t="shared" si="40"/>
        <v>0</v>
      </c>
      <c r="AA317" s="159">
        <f t="shared" si="41"/>
        <v>0</v>
      </c>
      <c r="AB317" s="11">
        <f t="shared" si="42"/>
        <v>0</v>
      </c>
      <c r="AD317" s="23">
        <f t="shared" si="43"/>
        <v>0</v>
      </c>
      <c r="AE317" s="23">
        <f t="shared" si="44"/>
        <v>0</v>
      </c>
    </row>
    <row r="318" spans="1:31" x14ac:dyDescent="0.2">
      <c r="A318" s="365"/>
      <c r="B318" s="365"/>
      <c r="C318" s="165"/>
      <c r="D318" s="165"/>
      <c r="E318" s="202"/>
      <c r="F318" s="165"/>
      <c r="G318" s="195"/>
      <c r="H318" s="165"/>
      <c r="I318" s="165"/>
      <c r="J318" s="165"/>
      <c r="K318" s="165"/>
      <c r="L318" s="77"/>
      <c r="M318" s="77"/>
      <c r="N318" s="82"/>
      <c r="O318" s="196">
        <f>VLOOKUP(N318,'Supporting Documentation'!$A$4:$J$568,10,FALSE)</f>
        <v>0</v>
      </c>
      <c r="P318" s="51"/>
      <c r="Q318" s="50"/>
      <c r="R318" s="157">
        <f>IF(P318="",0,(P318/'PPF Application'!$T$7))</f>
        <v>0</v>
      </c>
      <c r="S318" s="52">
        <f>IF(N318="", 0, (O318/'PPF Application'!$T$7)*P318)</f>
        <v>0</v>
      </c>
      <c r="T318" s="135"/>
      <c r="V318" s="159">
        <f t="shared" si="45"/>
        <v>0</v>
      </c>
      <c r="W318" s="159">
        <f t="shared" si="37"/>
        <v>0</v>
      </c>
      <c r="X318" s="159">
        <f t="shared" si="38"/>
        <v>0</v>
      </c>
      <c r="Y318" s="201">
        <f t="shared" si="39"/>
        <v>0</v>
      </c>
      <c r="Z318" s="201">
        <f t="shared" si="40"/>
        <v>0</v>
      </c>
      <c r="AA318" s="159">
        <f t="shared" si="41"/>
        <v>0</v>
      </c>
      <c r="AB318" s="11">
        <f t="shared" si="42"/>
        <v>0</v>
      </c>
      <c r="AD318" s="23">
        <f t="shared" si="43"/>
        <v>0</v>
      </c>
      <c r="AE318" s="23">
        <f t="shared" si="44"/>
        <v>0</v>
      </c>
    </row>
    <row r="319" spans="1:31" x14ac:dyDescent="0.2">
      <c r="A319" s="365"/>
      <c r="B319" s="365"/>
      <c r="C319" s="165"/>
      <c r="D319" s="165"/>
      <c r="E319" s="202"/>
      <c r="F319" s="165"/>
      <c r="G319" s="195"/>
      <c r="H319" s="165"/>
      <c r="I319" s="165"/>
      <c r="J319" s="165"/>
      <c r="K319" s="165"/>
      <c r="L319" s="77"/>
      <c r="M319" s="77"/>
      <c r="N319" s="82"/>
      <c r="O319" s="196">
        <f>VLOOKUP(N319,'Supporting Documentation'!$A$4:$J$568,10,FALSE)</f>
        <v>0</v>
      </c>
      <c r="P319" s="51"/>
      <c r="Q319" s="50"/>
      <c r="R319" s="157">
        <f>IF(P319="",0,(P319/'PPF Application'!$T$7))</f>
        <v>0</v>
      </c>
      <c r="S319" s="52">
        <f>IF(N319="", 0, (O319/'PPF Application'!$T$7)*P319)</f>
        <v>0</v>
      </c>
      <c r="T319" s="135"/>
      <c r="V319" s="159">
        <f t="shared" si="45"/>
        <v>0</v>
      </c>
      <c r="W319" s="159">
        <f t="shared" si="37"/>
        <v>0</v>
      </c>
      <c r="X319" s="159">
        <f t="shared" si="38"/>
        <v>0</v>
      </c>
      <c r="Y319" s="201">
        <f t="shared" si="39"/>
        <v>0</v>
      </c>
      <c r="Z319" s="201">
        <f t="shared" si="40"/>
        <v>0</v>
      </c>
      <c r="AA319" s="159">
        <f t="shared" si="41"/>
        <v>0</v>
      </c>
      <c r="AB319" s="11">
        <f t="shared" si="42"/>
        <v>0</v>
      </c>
      <c r="AD319" s="23">
        <f t="shared" si="43"/>
        <v>0</v>
      </c>
      <c r="AE319" s="23">
        <f t="shared" si="44"/>
        <v>0</v>
      </c>
    </row>
    <row r="320" spans="1:31" x14ac:dyDescent="0.2">
      <c r="A320" s="365"/>
      <c r="B320" s="365"/>
      <c r="C320" s="165"/>
      <c r="D320" s="165"/>
      <c r="E320" s="202"/>
      <c r="F320" s="165"/>
      <c r="G320" s="195"/>
      <c r="H320" s="165"/>
      <c r="I320" s="165"/>
      <c r="J320" s="165"/>
      <c r="K320" s="165"/>
      <c r="L320" s="77"/>
      <c r="M320" s="77"/>
      <c r="N320" s="82"/>
      <c r="O320" s="196">
        <f>VLOOKUP(N320,'Supporting Documentation'!$A$4:$J$568,10,FALSE)</f>
        <v>0</v>
      </c>
      <c r="P320" s="51"/>
      <c r="Q320" s="50"/>
      <c r="R320" s="157">
        <f>IF(P320="",0,(P320/'PPF Application'!$T$7))</f>
        <v>0</v>
      </c>
      <c r="S320" s="52">
        <f>IF(N320="", 0, (O320/'PPF Application'!$T$7)*P320)</f>
        <v>0</v>
      </c>
      <c r="T320" s="135"/>
      <c r="V320" s="159">
        <f t="shared" si="45"/>
        <v>0</v>
      </c>
      <c r="W320" s="159">
        <f t="shared" si="37"/>
        <v>0</v>
      </c>
      <c r="X320" s="159">
        <f t="shared" si="38"/>
        <v>0</v>
      </c>
      <c r="Y320" s="201">
        <f t="shared" si="39"/>
        <v>0</v>
      </c>
      <c r="Z320" s="201">
        <f t="shared" si="40"/>
        <v>0</v>
      </c>
      <c r="AA320" s="159">
        <f t="shared" si="41"/>
        <v>0</v>
      </c>
      <c r="AB320" s="11">
        <f t="shared" si="42"/>
        <v>0</v>
      </c>
      <c r="AD320" s="23">
        <f t="shared" si="43"/>
        <v>0</v>
      </c>
      <c r="AE320" s="23">
        <f t="shared" si="44"/>
        <v>0</v>
      </c>
    </row>
    <row r="321" spans="1:31" x14ac:dyDescent="0.2">
      <c r="A321" s="365"/>
      <c r="B321" s="365"/>
      <c r="C321" s="165"/>
      <c r="D321" s="165"/>
      <c r="E321" s="202"/>
      <c r="F321" s="165"/>
      <c r="G321" s="195"/>
      <c r="H321" s="165"/>
      <c r="I321" s="165"/>
      <c r="J321" s="165"/>
      <c r="K321" s="165"/>
      <c r="L321" s="77"/>
      <c r="M321" s="77"/>
      <c r="N321" s="82"/>
      <c r="O321" s="196">
        <f>VLOOKUP(N321,'Supporting Documentation'!$A$4:$J$568,10,FALSE)</f>
        <v>0</v>
      </c>
      <c r="P321" s="51"/>
      <c r="Q321" s="50"/>
      <c r="R321" s="157">
        <f>IF(P321="",0,(P321/'PPF Application'!$T$7))</f>
        <v>0</v>
      </c>
      <c r="S321" s="52">
        <f>IF(N321="", 0, (O321/'PPF Application'!$T$7)*P321)</f>
        <v>0</v>
      </c>
      <c r="T321" s="135"/>
      <c r="V321" s="159">
        <f t="shared" si="45"/>
        <v>0</v>
      </c>
      <c r="W321" s="159">
        <f t="shared" si="37"/>
        <v>0</v>
      </c>
      <c r="X321" s="159">
        <f t="shared" si="38"/>
        <v>0</v>
      </c>
      <c r="Y321" s="201">
        <f t="shared" si="39"/>
        <v>0</v>
      </c>
      <c r="Z321" s="201">
        <f t="shared" si="40"/>
        <v>0</v>
      </c>
      <c r="AA321" s="159">
        <f t="shared" si="41"/>
        <v>0</v>
      </c>
      <c r="AB321" s="11">
        <f t="shared" si="42"/>
        <v>0</v>
      </c>
      <c r="AD321" s="23">
        <f t="shared" si="43"/>
        <v>0</v>
      </c>
      <c r="AE321" s="23">
        <f t="shared" si="44"/>
        <v>0</v>
      </c>
    </row>
    <row r="322" spans="1:31" x14ac:dyDescent="0.2">
      <c r="A322" s="365"/>
      <c r="B322" s="365"/>
      <c r="C322" s="165"/>
      <c r="D322" s="165"/>
      <c r="E322" s="202"/>
      <c r="F322" s="165"/>
      <c r="G322" s="195"/>
      <c r="H322" s="165"/>
      <c r="I322" s="165"/>
      <c r="J322" s="165"/>
      <c r="K322" s="165"/>
      <c r="L322" s="77"/>
      <c r="M322" s="77"/>
      <c r="N322" s="82"/>
      <c r="O322" s="196">
        <f>VLOOKUP(N322,'Supporting Documentation'!$A$4:$J$568,10,FALSE)</f>
        <v>0</v>
      </c>
      <c r="P322" s="51"/>
      <c r="Q322" s="50"/>
      <c r="R322" s="157">
        <f>IF(P322="",0,(P322/'PPF Application'!$T$7))</f>
        <v>0</v>
      </c>
      <c r="S322" s="52">
        <f>IF(N322="", 0, (O322/'PPF Application'!$T$7)*P322)</f>
        <v>0</v>
      </c>
      <c r="T322" s="135"/>
      <c r="V322" s="159">
        <f t="shared" si="45"/>
        <v>0</v>
      </c>
      <c r="W322" s="159">
        <f t="shared" si="37"/>
        <v>0</v>
      </c>
      <c r="X322" s="159">
        <f t="shared" si="38"/>
        <v>0</v>
      </c>
      <c r="Y322" s="201">
        <f t="shared" si="39"/>
        <v>0</v>
      </c>
      <c r="Z322" s="201">
        <f t="shared" si="40"/>
        <v>0</v>
      </c>
      <c r="AA322" s="159">
        <f t="shared" si="41"/>
        <v>0</v>
      </c>
      <c r="AB322" s="11">
        <f t="shared" si="42"/>
        <v>0</v>
      </c>
      <c r="AD322" s="23">
        <f t="shared" si="43"/>
        <v>0</v>
      </c>
      <c r="AE322" s="23">
        <f t="shared" si="44"/>
        <v>0</v>
      </c>
    </row>
    <row r="323" spans="1:31" x14ac:dyDescent="0.2">
      <c r="A323" s="365"/>
      <c r="B323" s="365"/>
      <c r="C323" s="165"/>
      <c r="D323" s="165"/>
      <c r="E323" s="202"/>
      <c r="F323" s="165"/>
      <c r="G323" s="195"/>
      <c r="H323" s="165"/>
      <c r="I323" s="165"/>
      <c r="J323" s="165"/>
      <c r="K323" s="165"/>
      <c r="L323" s="77"/>
      <c r="M323" s="77"/>
      <c r="N323" s="82"/>
      <c r="O323" s="196">
        <f>VLOOKUP(N323,'Supporting Documentation'!$A$4:$J$568,10,FALSE)</f>
        <v>0</v>
      </c>
      <c r="P323" s="51"/>
      <c r="Q323" s="50"/>
      <c r="R323" s="157">
        <f>IF(P323="",0,(P323/'PPF Application'!$T$7))</f>
        <v>0</v>
      </c>
      <c r="S323" s="52">
        <f>IF(N323="", 0, (O323/'PPF Application'!$T$7)*P323)</f>
        <v>0</v>
      </c>
      <c r="T323" s="135"/>
      <c r="V323" s="159">
        <f t="shared" si="45"/>
        <v>0</v>
      </c>
      <c r="W323" s="159">
        <f t="shared" si="37"/>
        <v>0</v>
      </c>
      <c r="X323" s="159">
        <f t="shared" si="38"/>
        <v>0</v>
      </c>
      <c r="Y323" s="201">
        <f t="shared" si="39"/>
        <v>0</v>
      </c>
      <c r="Z323" s="201">
        <f t="shared" si="40"/>
        <v>0</v>
      </c>
      <c r="AA323" s="159">
        <f t="shared" si="41"/>
        <v>0</v>
      </c>
      <c r="AB323" s="11">
        <f t="shared" si="42"/>
        <v>0</v>
      </c>
      <c r="AD323" s="23">
        <f t="shared" si="43"/>
        <v>0</v>
      </c>
      <c r="AE323" s="23">
        <f t="shared" si="44"/>
        <v>0</v>
      </c>
    </row>
    <row r="324" spans="1:31" x14ac:dyDescent="0.2">
      <c r="A324" s="365"/>
      <c r="B324" s="365"/>
      <c r="C324" s="165"/>
      <c r="D324" s="165"/>
      <c r="E324" s="202"/>
      <c r="F324" s="165"/>
      <c r="G324" s="195"/>
      <c r="H324" s="165"/>
      <c r="I324" s="165"/>
      <c r="J324" s="165"/>
      <c r="K324" s="165"/>
      <c r="L324" s="77"/>
      <c r="M324" s="77"/>
      <c r="N324" s="82"/>
      <c r="O324" s="196">
        <f>VLOOKUP(N324,'Supporting Documentation'!$A$4:$J$568,10,FALSE)</f>
        <v>0</v>
      </c>
      <c r="P324" s="51"/>
      <c r="Q324" s="50"/>
      <c r="R324" s="157">
        <f>IF(P324="",0,(P324/'PPF Application'!$T$7))</f>
        <v>0</v>
      </c>
      <c r="S324" s="52">
        <f>IF(N324="", 0, (O324/'PPF Application'!$T$7)*P324)</f>
        <v>0</v>
      </c>
      <c r="T324" s="135"/>
      <c r="V324" s="159">
        <f t="shared" si="45"/>
        <v>0</v>
      </c>
      <c r="W324" s="159">
        <f t="shared" si="37"/>
        <v>0</v>
      </c>
      <c r="X324" s="159">
        <f t="shared" si="38"/>
        <v>0</v>
      </c>
      <c r="Y324" s="201">
        <f t="shared" si="39"/>
        <v>0</v>
      </c>
      <c r="Z324" s="201">
        <f t="shared" si="40"/>
        <v>0</v>
      </c>
      <c r="AA324" s="159">
        <f t="shared" si="41"/>
        <v>0</v>
      </c>
      <c r="AB324" s="11">
        <f t="shared" si="42"/>
        <v>0</v>
      </c>
      <c r="AD324" s="23">
        <f t="shared" si="43"/>
        <v>0</v>
      </c>
      <c r="AE324" s="23">
        <f t="shared" si="44"/>
        <v>0</v>
      </c>
    </row>
    <row r="325" spans="1:31" x14ac:dyDescent="0.2">
      <c r="A325" s="365"/>
      <c r="B325" s="365"/>
      <c r="C325" s="165"/>
      <c r="D325" s="165"/>
      <c r="E325" s="202"/>
      <c r="F325" s="165"/>
      <c r="G325" s="195"/>
      <c r="H325" s="165"/>
      <c r="I325" s="165"/>
      <c r="J325" s="165"/>
      <c r="K325" s="165"/>
      <c r="L325" s="77"/>
      <c r="M325" s="77"/>
      <c r="N325" s="82"/>
      <c r="O325" s="196">
        <f>VLOOKUP(N325,'Supporting Documentation'!$A$4:$J$568,10,FALSE)</f>
        <v>0</v>
      </c>
      <c r="P325" s="51"/>
      <c r="Q325" s="50"/>
      <c r="R325" s="157">
        <f>IF(P325="",0,(P325/'PPF Application'!$T$7))</f>
        <v>0</v>
      </c>
      <c r="S325" s="52">
        <f>IF(N325="", 0, (O325/'PPF Application'!$T$7)*P325)</f>
        <v>0</v>
      </c>
      <c r="T325" s="135"/>
      <c r="V325" s="159">
        <f t="shared" si="45"/>
        <v>0</v>
      </c>
      <c r="W325" s="159">
        <f t="shared" si="37"/>
        <v>0</v>
      </c>
      <c r="X325" s="159">
        <f t="shared" si="38"/>
        <v>0</v>
      </c>
      <c r="Y325" s="201">
        <f t="shared" si="39"/>
        <v>0</v>
      </c>
      <c r="Z325" s="201">
        <f t="shared" si="40"/>
        <v>0</v>
      </c>
      <c r="AA325" s="159">
        <f t="shared" si="41"/>
        <v>0</v>
      </c>
      <c r="AB325" s="11">
        <f t="shared" si="42"/>
        <v>0</v>
      </c>
      <c r="AD325" s="23">
        <f t="shared" si="43"/>
        <v>0</v>
      </c>
      <c r="AE325" s="23">
        <f t="shared" si="44"/>
        <v>0</v>
      </c>
    </row>
    <row r="326" spans="1:31" x14ac:dyDescent="0.2">
      <c r="A326" s="365"/>
      <c r="B326" s="365"/>
      <c r="C326" s="165"/>
      <c r="D326" s="165"/>
      <c r="E326" s="202"/>
      <c r="F326" s="165"/>
      <c r="G326" s="195"/>
      <c r="H326" s="165"/>
      <c r="I326" s="165"/>
      <c r="J326" s="165"/>
      <c r="K326" s="165"/>
      <c r="L326" s="77"/>
      <c r="M326" s="77"/>
      <c r="N326" s="82"/>
      <c r="O326" s="196">
        <f>VLOOKUP(N326,'Supporting Documentation'!$A$4:$J$568,10,FALSE)</f>
        <v>0</v>
      </c>
      <c r="P326" s="51"/>
      <c r="Q326" s="50"/>
      <c r="R326" s="157">
        <f>IF(P326="",0,(P326/'PPF Application'!$T$7))</f>
        <v>0</v>
      </c>
      <c r="S326" s="52">
        <f>IF(N326="", 0, (O326/'PPF Application'!$T$7)*P326)</f>
        <v>0</v>
      </c>
      <c r="T326" s="135"/>
      <c r="V326" s="159">
        <f t="shared" si="45"/>
        <v>0</v>
      </c>
      <c r="W326" s="159">
        <f t="shared" ref="W326:W389" si="46">IF(AND(C326="x",H326="x"),1,0)</f>
        <v>0</v>
      </c>
      <c r="X326" s="159">
        <f t="shared" ref="X326:X389" si="47">IF(AND(D326="x",H326="x"),1,0)</f>
        <v>0</v>
      </c>
      <c r="Y326" s="201">
        <f t="shared" ref="Y326:Y389" si="48">IF(AND(E326="x",H326="x"),1,0)</f>
        <v>0</v>
      </c>
      <c r="Z326" s="201">
        <f t="shared" ref="Z326:Z389" si="49">IF(AND(F326="x",H326="x"),1,0)</f>
        <v>0</v>
      </c>
      <c r="AA326" s="159">
        <f t="shared" ref="AA326:AA389" si="50">IF(OR(N326="UNK",N326="TPR",N326="ORP",N326="INC",N326="OTS"),1,0)</f>
        <v>0</v>
      </c>
      <c r="AB326" s="11">
        <f t="shared" ref="AB326:AB389" si="51">IF((AND(AND(AND(L326&lt;=$AC$5,M326&gt;=$AC$5,L326&lt;&gt;"",H326&lt;&gt;"")))),1,0)</f>
        <v>0</v>
      </c>
      <c r="AD326" s="23">
        <f t="shared" ref="AD326:AD389" si="52">IF(I326="x",R326,0)</f>
        <v>0</v>
      </c>
      <c r="AE326" s="23">
        <f t="shared" ref="AE326:AE389" si="53">IF(Q326="x", R326, 0)</f>
        <v>0</v>
      </c>
    </row>
    <row r="327" spans="1:31" x14ac:dyDescent="0.2">
      <c r="A327" s="365"/>
      <c r="B327" s="365"/>
      <c r="C327" s="165"/>
      <c r="D327" s="165"/>
      <c r="E327" s="202"/>
      <c r="F327" s="165"/>
      <c r="G327" s="195"/>
      <c r="H327" s="165"/>
      <c r="I327" s="165"/>
      <c r="J327" s="165"/>
      <c r="K327" s="165"/>
      <c r="L327" s="77"/>
      <c r="M327" s="77"/>
      <c r="N327" s="82"/>
      <c r="O327" s="196">
        <f>VLOOKUP(N327,'Supporting Documentation'!$A$4:$J$568,10,FALSE)</f>
        <v>0</v>
      </c>
      <c r="P327" s="51"/>
      <c r="Q327" s="50"/>
      <c r="R327" s="157">
        <f>IF(P327="",0,(P327/'PPF Application'!$T$7))</f>
        <v>0</v>
      </c>
      <c r="S327" s="52">
        <f>IF(N327="", 0, (O327/'PPF Application'!$T$7)*P327)</f>
        <v>0</v>
      </c>
      <c r="T327" s="135"/>
      <c r="V327" s="159">
        <f t="shared" ref="V327:V390" si="54">IF(AND(A327="x",H327="x"),1,0)</f>
        <v>0</v>
      </c>
      <c r="W327" s="159">
        <f t="shared" si="46"/>
        <v>0</v>
      </c>
      <c r="X327" s="159">
        <f t="shared" si="47"/>
        <v>0</v>
      </c>
      <c r="Y327" s="201">
        <f t="shared" si="48"/>
        <v>0</v>
      </c>
      <c r="Z327" s="201">
        <f t="shared" si="49"/>
        <v>0</v>
      </c>
      <c r="AA327" s="159">
        <f t="shared" si="50"/>
        <v>0</v>
      </c>
      <c r="AB327" s="11">
        <f t="shared" si="51"/>
        <v>0</v>
      </c>
      <c r="AD327" s="23">
        <f t="shared" si="52"/>
        <v>0</v>
      </c>
      <c r="AE327" s="23">
        <f t="shared" si="53"/>
        <v>0</v>
      </c>
    </row>
    <row r="328" spans="1:31" x14ac:dyDescent="0.2">
      <c r="A328" s="365"/>
      <c r="B328" s="365"/>
      <c r="C328" s="165"/>
      <c r="D328" s="165"/>
      <c r="E328" s="202"/>
      <c r="F328" s="165"/>
      <c r="G328" s="195"/>
      <c r="H328" s="165"/>
      <c r="I328" s="165"/>
      <c r="J328" s="165"/>
      <c r="K328" s="165"/>
      <c r="L328" s="77"/>
      <c r="M328" s="77"/>
      <c r="N328" s="82"/>
      <c r="O328" s="196">
        <f>VLOOKUP(N328,'Supporting Documentation'!$A$4:$J$568,10,FALSE)</f>
        <v>0</v>
      </c>
      <c r="P328" s="51"/>
      <c r="Q328" s="50"/>
      <c r="R328" s="157">
        <f>IF(P328="",0,(P328/'PPF Application'!$T$7))</f>
        <v>0</v>
      </c>
      <c r="S328" s="52">
        <f>IF(N328="", 0, (O328/'PPF Application'!$T$7)*P328)</f>
        <v>0</v>
      </c>
      <c r="T328" s="135"/>
      <c r="V328" s="159">
        <f t="shared" si="54"/>
        <v>0</v>
      </c>
      <c r="W328" s="159">
        <f t="shared" si="46"/>
        <v>0</v>
      </c>
      <c r="X328" s="159">
        <f t="shared" si="47"/>
        <v>0</v>
      </c>
      <c r="Y328" s="201">
        <f t="shared" si="48"/>
        <v>0</v>
      </c>
      <c r="Z328" s="201">
        <f t="shared" si="49"/>
        <v>0</v>
      </c>
      <c r="AA328" s="159">
        <f t="shared" si="50"/>
        <v>0</v>
      </c>
      <c r="AB328" s="11">
        <f t="shared" si="51"/>
        <v>0</v>
      </c>
      <c r="AD328" s="23">
        <f t="shared" si="52"/>
        <v>0</v>
      </c>
      <c r="AE328" s="23">
        <f t="shared" si="53"/>
        <v>0</v>
      </c>
    </row>
    <row r="329" spans="1:31" x14ac:dyDescent="0.2">
      <c r="A329" s="365"/>
      <c r="B329" s="365"/>
      <c r="C329" s="165"/>
      <c r="D329" s="165"/>
      <c r="E329" s="202"/>
      <c r="F329" s="165"/>
      <c r="G329" s="195"/>
      <c r="H329" s="165"/>
      <c r="I329" s="165"/>
      <c r="J329" s="165"/>
      <c r="K329" s="165"/>
      <c r="L329" s="77"/>
      <c r="M329" s="77"/>
      <c r="N329" s="82"/>
      <c r="O329" s="196">
        <f>VLOOKUP(N329,'Supporting Documentation'!$A$4:$J$568,10,FALSE)</f>
        <v>0</v>
      </c>
      <c r="P329" s="51"/>
      <c r="Q329" s="50"/>
      <c r="R329" s="157">
        <f>IF(P329="",0,(P329/'PPF Application'!$T$7))</f>
        <v>0</v>
      </c>
      <c r="S329" s="52">
        <f>IF(N329="", 0, (O329/'PPF Application'!$T$7)*P329)</f>
        <v>0</v>
      </c>
      <c r="T329" s="135"/>
      <c r="V329" s="159">
        <f t="shared" si="54"/>
        <v>0</v>
      </c>
      <c r="W329" s="159">
        <f t="shared" si="46"/>
        <v>0</v>
      </c>
      <c r="X329" s="159">
        <f t="shared" si="47"/>
        <v>0</v>
      </c>
      <c r="Y329" s="201">
        <f t="shared" si="48"/>
        <v>0</v>
      </c>
      <c r="Z329" s="201">
        <f t="shared" si="49"/>
        <v>0</v>
      </c>
      <c r="AA329" s="159">
        <f t="shared" si="50"/>
        <v>0</v>
      </c>
      <c r="AB329" s="11">
        <f t="shared" si="51"/>
        <v>0</v>
      </c>
      <c r="AD329" s="23">
        <f t="shared" si="52"/>
        <v>0</v>
      </c>
      <c r="AE329" s="23">
        <f t="shared" si="53"/>
        <v>0</v>
      </c>
    </row>
    <row r="330" spans="1:31" x14ac:dyDescent="0.2">
      <c r="A330" s="365"/>
      <c r="B330" s="365"/>
      <c r="C330" s="165"/>
      <c r="D330" s="165"/>
      <c r="E330" s="202"/>
      <c r="F330" s="165"/>
      <c r="G330" s="195"/>
      <c r="H330" s="165"/>
      <c r="I330" s="165"/>
      <c r="J330" s="165"/>
      <c r="K330" s="165"/>
      <c r="L330" s="77"/>
      <c r="M330" s="77"/>
      <c r="N330" s="82"/>
      <c r="O330" s="196">
        <f>VLOOKUP(N330,'Supporting Documentation'!$A$4:$J$568,10,FALSE)</f>
        <v>0</v>
      </c>
      <c r="P330" s="51"/>
      <c r="Q330" s="50"/>
      <c r="R330" s="157">
        <f>IF(P330="",0,(P330/'PPF Application'!$T$7))</f>
        <v>0</v>
      </c>
      <c r="S330" s="52">
        <f>IF(N330="", 0, (O330/'PPF Application'!$T$7)*P330)</f>
        <v>0</v>
      </c>
      <c r="T330" s="135"/>
      <c r="V330" s="159">
        <f t="shared" si="54"/>
        <v>0</v>
      </c>
      <c r="W330" s="159">
        <f t="shared" si="46"/>
        <v>0</v>
      </c>
      <c r="X330" s="159">
        <f t="shared" si="47"/>
        <v>0</v>
      </c>
      <c r="Y330" s="201">
        <f t="shared" si="48"/>
        <v>0</v>
      </c>
      <c r="Z330" s="201">
        <f t="shared" si="49"/>
        <v>0</v>
      </c>
      <c r="AA330" s="159">
        <f t="shared" si="50"/>
        <v>0</v>
      </c>
      <c r="AB330" s="11">
        <f t="shared" si="51"/>
        <v>0</v>
      </c>
      <c r="AD330" s="23">
        <f t="shared" si="52"/>
        <v>0</v>
      </c>
      <c r="AE330" s="23">
        <f t="shared" si="53"/>
        <v>0</v>
      </c>
    </row>
    <row r="331" spans="1:31" x14ac:dyDescent="0.2">
      <c r="A331" s="365"/>
      <c r="B331" s="365"/>
      <c r="C331" s="165"/>
      <c r="D331" s="165"/>
      <c r="E331" s="202"/>
      <c r="F331" s="165"/>
      <c r="G331" s="195"/>
      <c r="H331" s="165"/>
      <c r="I331" s="165"/>
      <c r="J331" s="165"/>
      <c r="K331" s="165"/>
      <c r="L331" s="77"/>
      <c r="M331" s="77"/>
      <c r="N331" s="82"/>
      <c r="O331" s="196">
        <f>VLOOKUP(N331,'Supporting Documentation'!$A$4:$J$568,10,FALSE)</f>
        <v>0</v>
      </c>
      <c r="P331" s="51"/>
      <c r="Q331" s="50"/>
      <c r="R331" s="157">
        <f>IF(P331="",0,(P331/'PPF Application'!$T$7))</f>
        <v>0</v>
      </c>
      <c r="S331" s="52">
        <f>IF(N331="", 0, (O331/'PPF Application'!$T$7)*P331)</f>
        <v>0</v>
      </c>
      <c r="T331" s="135"/>
      <c r="V331" s="159">
        <f t="shared" si="54"/>
        <v>0</v>
      </c>
      <c r="W331" s="159">
        <f t="shared" si="46"/>
        <v>0</v>
      </c>
      <c r="X331" s="159">
        <f t="shared" si="47"/>
        <v>0</v>
      </c>
      <c r="Y331" s="201">
        <f t="shared" si="48"/>
        <v>0</v>
      </c>
      <c r="Z331" s="201">
        <f t="shared" si="49"/>
        <v>0</v>
      </c>
      <c r="AA331" s="159">
        <f t="shared" si="50"/>
        <v>0</v>
      </c>
      <c r="AB331" s="11">
        <f t="shared" si="51"/>
        <v>0</v>
      </c>
      <c r="AD331" s="23">
        <f t="shared" si="52"/>
        <v>0</v>
      </c>
      <c r="AE331" s="23">
        <f t="shared" si="53"/>
        <v>0</v>
      </c>
    </row>
    <row r="332" spans="1:31" x14ac:dyDescent="0.2">
      <c r="A332" s="365"/>
      <c r="B332" s="365"/>
      <c r="C332" s="165"/>
      <c r="D332" s="165"/>
      <c r="E332" s="202"/>
      <c r="F332" s="165"/>
      <c r="G332" s="195"/>
      <c r="H332" s="165"/>
      <c r="I332" s="165"/>
      <c r="J332" s="165"/>
      <c r="K332" s="165"/>
      <c r="L332" s="77"/>
      <c r="M332" s="77"/>
      <c r="N332" s="82"/>
      <c r="O332" s="196">
        <f>VLOOKUP(N332,'Supporting Documentation'!$A$4:$J$568,10,FALSE)</f>
        <v>0</v>
      </c>
      <c r="P332" s="51"/>
      <c r="Q332" s="50"/>
      <c r="R332" s="157">
        <f>IF(P332="",0,(P332/'PPF Application'!$T$7))</f>
        <v>0</v>
      </c>
      <c r="S332" s="52">
        <f>IF(N332="", 0, (O332/'PPF Application'!$T$7)*P332)</f>
        <v>0</v>
      </c>
      <c r="T332" s="135"/>
      <c r="V332" s="159">
        <f t="shared" si="54"/>
        <v>0</v>
      </c>
      <c r="W332" s="159">
        <f t="shared" si="46"/>
        <v>0</v>
      </c>
      <c r="X332" s="159">
        <f t="shared" si="47"/>
        <v>0</v>
      </c>
      <c r="Y332" s="201">
        <f t="shared" si="48"/>
        <v>0</v>
      </c>
      <c r="Z332" s="201">
        <f t="shared" si="49"/>
        <v>0</v>
      </c>
      <c r="AA332" s="159">
        <f t="shared" si="50"/>
        <v>0</v>
      </c>
      <c r="AB332" s="11">
        <f t="shared" si="51"/>
        <v>0</v>
      </c>
      <c r="AD332" s="23">
        <f t="shared" si="52"/>
        <v>0</v>
      </c>
      <c r="AE332" s="23">
        <f t="shared" si="53"/>
        <v>0</v>
      </c>
    </row>
    <row r="333" spans="1:31" x14ac:dyDescent="0.2">
      <c r="A333" s="365"/>
      <c r="B333" s="365"/>
      <c r="C333" s="165"/>
      <c r="D333" s="165"/>
      <c r="E333" s="202"/>
      <c r="F333" s="165"/>
      <c r="G333" s="195"/>
      <c r="H333" s="165"/>
      <c r="I333" s="165"/>
      <c r="J333" s="165"/>
      <c r="K333" s="165"/>
      <c r="L333" s="77"/>
      <c r="M333" s="77"/>
      <c r="N333" s="82"/>
      <c r="O333" s="196">
        <f>VLOOKUP(N333,'Supporting Documentation'!$A$4:$J$568,10,FALSE)</f>
        <v>0</v>
      </c>
      <c r="P333" s="51"/>
      <c r="Q333" s="50"/>
      <c r="R333" s="157">
        <f>IF(P333="",0,(P333/'PPF Application'!$T$7))</f>
        <v>0</v>
      </c>
      <c r="S333" s="52">
        <f>IF(N333="", 0, (O333/'PPF Application'!$T$7)*P333)</f>
        <v>0</v>
      </c>
      <c r="T333" s="135"/>
      <c r="V333" s="159">
        <f t="shared" si="54"/>
        <v>0</v>
      </c>
      <c r="W333" s="159">
        <f t="shared" si="46"/>
        <v>0</v>
      </c>
      <c r="X333" s="159">
        <f t="shared" si="47"/>
        <v>0</v>
      </c>
      <c r="Y333" s="201">
        <f t="shared" si="48"/>
        <v>0</v>
      </c>
      <c r="Z333" s="201">
        <f t="shared" si="49"/>
        <v>0</v>
      </c>
      <c r="AA333" s="159">
        <f t="shared" si="50"/>
        <v>0</v>
      </c>
      <c r="AB333" s="11">
        <f t="shared" si="51"/>
        <v>0</v>
      </c>
      <c r="AD333" s="23">
        <f t="shared" si="52"/>
        <v>0</v>
      </c>
      <c r="AE333" s="23">
        <f t="shared" si="53"/>
        <v>0</v>
      </c>
    </row>
    <row r="334" spans="1:31" x14ac:dyDescent="0.2">
      <c r="A334" s="365"/>
      <c r="B334" s="365"/>
      <c r="C334" s="165"/>
      <c r="D334" s="165"/>
      <c r="E334" s="202"/>
      <c r="F334" s="165"/>
      <c r="G334" s="195"/>
      <c r="H334" s="165"/>
      <c r="I334" s="165"/>
      <c r="J334" s="165"/>
      <c r="K334" s="165"/>
      <c r="L334" s="77"/>
      <c r="M334" s="77"/>
      <c r="N334" s="82"/>
      <c r="O334" s="196">
        <f>VLOOKUP(N334,'Supporting Documentation'!$A$4:$J$568,10,FALSE)</f>
        <v>0</v>
      </c>
      <c r="P334" s="51"/>
      <c r="Q334" s="50"/>
      <c r="R334" s="157">
        <f>IF(P334="",0,(P334/'PPF Application'!$T$7))</f>
        <v>0</v>
      </c>
      <c r="S334" s="52">
        <f>IF(N334="", 0, (O334/'PPF Application'!$T$7)*P334)</f>
        <v>0</v>
      </c>
      <c r="T334" s="135"/>
      <c r="V334" s="159">
        <f t="shared" si="54"/>
        <v>0</v>
      </c>
      <c r="W334" s="159">
        <f t="shared" si="46"/>
        <v>0</v>
      </c>
      <c r="X334" s="159">
        <f t="shared" si="47"/>
        <v>0</v>
      </c>
      <c r="Y334" s="201">
        <f t="shared" si="48"/>
        <v>0</v>
      </c>
      <c r="Z334" s="201">
        <f t="shared" si="49"/>
        <v>0</v>
      </c>
      <c r="AA334" s="159">
        <f t="shared" si="50"/>
        <v>0</v>
      </c>
      <c r="AB334" s="11">
        <f t="shared" si="51"/>
        <v>0</v>
      </c>
      <c r="AD334" s="23">
        <f t="shared" si="52"/>
        <v>0</v>
      </c>
      <c r="AE334" s="23">
        <f t="shared" si="53"/>
        <v>0</v>
      </c>
    </row>
    <row r="335" spans="1:31" x14ac:dyDescent="0.2">
      <c r="A335" s="365"/>
      <c r="B335" s="365"/>
      <c r="C335" s="165"/>
      <c r="D335" s="165"/>
      <c r="E335" s="202"/>
      <c r="F335" s="165"/>
      <c r="G335" s="195"/>
      <c r="H335" s="165"/>
      <c r="I335" s="165"/>
      <c r="J335" s="165"/>
      <c r="K335" s="165"/>
      <c r="L335" s="77"/>
      <c r="M335" s="77"/>
      <c r="N335" s="82"/>
      <c r="O335" s="196">
        <f>VLOOKUP(N335,'Supporting Documentation'!$A$4:$J$568,10,FALSE)</f>
        <v>0</v>
      </c>
      <c r="P335" s="51"/>
      <c r="Q335" s="50"/>
      <c r="R335" s="157">
        <f>IF(P335="",0,(P335/'PPF Application'!$T$7))</f>
        <v>0</v>
      </c>
      <c r="S335" s="52">
        <f>IF(N335="", 0, (O335/'PPF Application'!$T$7)*P335)</f>
        <v>0</v>
      </c>
      <c r="T335" s="135"/>
      <c r="V335" s="159">
        <f t="shared" si="54"/>
        <v>0</v>
      </c>
      <c r="W335" s="159">
        <f t="shared" si="46"/>
        <v>0</v>
      </c>
      <c r="X335" s="159">
        <f t="shared" si="47"/>
        <v>0</v>
      </c>
      <c r="Y335" s="201">
        <f t="shared" si="48"/>
        <v>0</v>
      </c>
      <c r="Z335" s="201">
        <f t="shared" si="49"/>
        <v>0</v>
      </c>
      <c r="AA335" s="159">
        <f t="shared" si="50"/>
        <v>0</v>
      </c>
      <c r="AB335" s="11">
        <f t="shared" si="51"/>
        <v>0</v>
      </c>
      <c r="AD335" s="23">
        <f t="shared" si="52"/>
        <v>0</v>
      </c>
      <c r="AE335" s="23">
        <f t="shared" si="53"/>
        <v>0</v>
      </c>
    </row>
    <row r="336" spans="1:31" x14ac:dyDescent="0.2">
      <c r="A336" s="365"/>
      <c r="B336" s="365"/>
      <c r="C336" s="165"/>
      <c r="D336" s="165"/>
      <c r="E336" s="202"/>
      <c r="F336" s="165"/>
      <c r="G336" s="195"/>
      <c r="H336" s="165"/>
      <c r="I336" s="165"/>
      <c r="J336" s="165"/>
      <c r="K336" s="165"/>
      <c r="L336" s="77"/>
      <c r="M336" s="77"/>
      <c r="N336" s="82"/>
      <c r="O336" s="196">
        <f>VLOOKUP(N336,'Supporting Documentation'!$A$4:$J$568,10,FALSE)</f>
        <v>0</v>
      </c>
      <c r="P336" s="51"/>
      <c r="Q336" s="50"/>
      <c r="R336" s="157">
        <f>IF(P336="",0,(P336/'PPF Application'!$T$7))</f>
        <v>0</v>
      </c>
      <c r="S336" s="52">
        <f>IF(N336="", 0, (O336/'PPF Application'!$T$7)*P336)</f>
        <v>0</v>
      </c>
      <c r="T336" s="135"/>
      <c r="V336" s="159">
        <f t="shared" si="54"/>
        <v>0</v>
      </c>
      <c r="W336" s="159">
        <f t="shared" si="46"/>
        <v>0</v>
      </c>
      <c r="X336" s="159">
        <f t="shared" si="47"/>
        <v>0</v>
      </c>
      <c r="Y336" s="201">
        <f t="shared" si="48"/>
        <v>0</v>
      </c>
      <c r="Z336" s="201">
        <f t="shared" si="49"/>
        <v>0</v>
      </c>
      <c r="AA336" s="159">
        <f t="shared" si="50"/>
        <v>0</v>
      </c>
      <c r="AB336" s="11">
        <f t="shared" si="51"/>
        <v>0</v>
      </c>
      <c r="AD336" s="23">
        <f t="shared" si="52"/>
        <v>0</v>
      </c>
      <c r="AE336" s="23">
        <f t="shared" si="53"/>
        <v>0</v>
      </c>
    </row>
    <row r="337" spans="1:31" x14ac:dyDescent="0.2">
      <c r="A337" s="365"/>
      <c r="B337" s="365"/>
      <c r="C337" s="165"/>
      <c r="D337" s="165"/>
      <c r="E337" s="202"/>
      <c r="F337" s="165"/>
      <c r="G337" s="195"/>
      <c r="H337" s="165"/>
      <c r="I337" s="165"/>
      <c r="J337" s="165"/>
      <c r="K337" s="165"/>
      <c r="L337" s="77"/>
      <c r="M337" s="77"/>
      <c r="N337" s="82"/>
      <c r="O337" s="196">
        <f>VLOOKUP(N337,'Supporting Documentation'!$A$4:$J$568,10,FALSE)</f>
        <v>0</v>
      </c>
      <c r="P337" s="51"/>
      <c r="Q337" s="50"/>
      <c r="R337" s="157">
        <f>IF(P337="",0,(P337/'PPF Application'!$T$7))</f>
        <v>0</v>
      </c>
      <c r="S337" s="52">
        <f>IF(N337="", 0, (O337/'PPF Application'!$T$7)*P337)</f>
        <v>0</v>
      </c>
      <c r="T337" s="135"/>
      <c r="V337" s="159">
        <f t="shared" si="54"/>
        <v>0</v>
      </c>
      <c r="W337" s="159">
        <f t="shared" si="46"/>
        <v>0</v>
      </c>
      <c r="X337" s="159">
        <f t="shared" si="47"/>
        <v>0</v>
      </c>
      <c r="Y337" s="201">
        <f t="shared" si="48"/>
        <v>0</v>
      </c>
      <c r="Z337" s="201">
        <f t="shared" si="49"/>
        <v>0</v>
      </c>
      <c r="AA337" s="159">
        <f t="shared" si="50"/>
        <v>0</v>
      </c>
      <c r="AB337" s="11">
        <f t="shared" si="51"/>
        <v>0</v>
      </c>
      <c r="AD337" s="23">
        <f t="shared" si="52"/>
        <v>0</v>
      </c>
      <c r="AE337" s="23">
        <f t="shared" si="53"/>
        <v>0</v>
      </c>
    </row>
    <row r="338" spans="1:31" x14ac:dyDescent="0.2">
      <c r="A338" s="365"/>
      <c r="B338" s="365"/>
      <c r="C338" s="165"/>
      <c r="D338" s="165"/>
      <c r="E338" s="202"/>
      <c r="F338" s="165"/>
      <c r="G338" s="195"/>
      <c r="H338" s="165"/>
      <c r="I338" s="165"/>
      <c r="J338" s="165"/>
      <c r="K338" s="165"/>
      <c r="L338" s="77"/>
      <c r="M338" s="77"/>
      <c r="N338" s="82"/>
      <c r="O338" s="196">
        <f>VLOOKUP(N338,'Supporting Documentation'!$A$4:$J$568,10,FALSE)</f>
        <v>0</v>
      </c>
      <c r="P338" s="51"/>
      <c r="Q338" s="50"/>
      <c r="R338" s="157">
        <f>IF(P338="",0,(P338/'PPF Application'!$T$7))</f>
        <v>0</v>
      </c>
      <c r="S338" s="52">
        <f>IF(N338="", 0, (O338/'PPF Application'!$T$7)*P338)</f>
        <v>0</v>
      </c>
      <c r="T338" s="135"/>
      <c r="V338" s="159">
        <f t="shared" si="54"/>
        <v>0</v>
      </c>
      <c r="W338" s="159">
        <f t="shared" si="46"/>
        <v>0</v>
      </c>
      <c r="X338" s="159">
        <f t="shared" si="47"/>
        <v>0</v>
      </c>
      <c r="Y338" s="201">
        <f t="shared" si="48"/>
        <v>0</v>
      </c>
      <c r="Z338" s="201">
        <f t="shared" si="49"/>
        <v>0</v>
      </c>
      <c r="AA338" s="159">
        <f t="shared" si="50"/>
        <v>0</v>
      </c>
      <c r="AB338" s="11">
        <f t="shared" si="51"/>
        <v>0</v>
      </c>
      <c r="AD338" s="23">
        <f t="shared" si="52"/>
        <v>0</v>
      </c>
      <c r="AE338" s="23">
        <f t="shared" si="53"/>
        <v>0</v>
      </c>
    </row>
    <row r="339" spans="1:31" x14ac:dyDescent="0.2">
      <c r="A339" s="365"/>
      <c r="B339" s="365"/>
      <c r="C339" s="165"/>
      <c r="D339" s="165"/>
      <c r="E339" s="202"/>
      <c r="F339" s="165"/>
      <c r="G339" s="195"/>
      <c r="H339" s="165"/>
      <c r="I339" s="165"/>
      <c r="J339" s="165"/>
      <c r="K339" s="165"/>
      <c r="L339" s="77"/>
      <c r="M339" s="77"/>
      <c r="N339" s="82"/>
      <c r="O339" s="196">
        <f>VLOOKUP(N339,'Supporting Documentation'!$A$4:$J$568,10,FALSE)</f>
        <v>0</v>
      </c>
      <c r="P339" s="51"/>
      <c r="Q339" s="50"/>
      <c r="R339" s="157">
        <f>IF(P339="",0,(P339/'PPF Application'!$T$7))</f>
        <v>0</v>
      </c>
      <c r="S339" s="52">
        <f>IF(N339="", 0, (O339/'PPF Application'!$T$7)*P339)</f>
        <v>0</v>
      </c>
      <c r="T339" s="135"/>
      <c r="V339" s="159">
        <f t="shared" si="54"/>
        <v>0</v>
      </c>
      <c r="W339" s="159">
        <f t="shared" si="46"/>
        <v>0</v>
      </c>
      <c r="X339" s="159">
        <f t="shared" si="47"/>
        <v>0</v>
      </c>
      <c r="Y339" s="201">
        <f t="shared" si="48"/>
        <v>0</v>
      </c>
      <c r="Z339" s="201">
        <f t="shared" si="49"/>
        <v>0</v>
      </c>
      <c r="AA339" s="159">
        <f t="shared" si="50"/>
        <v>0</v>
      </c>
      <c r="AB339" s="11">
        <f t="shared" si="51"/>
        <v>0</v>
      </c>
      <c r="AD339" s="23">
        <f t="shared" si="52"/>
        <v>0</v>
      </c>
      <c r="AE339" s="23">
        <f t="shared" si="53"/>
        <v>0</v>
      </c>
    </row>
    <row r="340" spans="1:31" x14ac:dyDescent="0.2">
      <c r="A340" s="365"/>
      <c r="B340" s="365"/>
      <c r="C340" s="165"/>
      <c r="D340" s="165"/>
      <c r="E340" s="202"/>
      <c r="F340" s="165"/>
      <c r="G340" s="195"/>
      <c r="H340" s="165"/>
      <c r="I340" s="165"/>
      <c r="J340" s="165"/>
      <c r="K340" s="165"/>
      <c r="L340" s="77"/>
      <c r="M340" s="77"/>
      <c r="N340" s="82"/>
      <c r="O340" s="196">
        <f>VLOOKUP(N340,'Supporting Documentation'!$A$4:$J$568,10,FALSE)</f>
        <v>0</v>
      </c>
      <c r="P340" s="51"/>
      <c r="Q340" s="50"/>
      <c r="R340" s="157">
        <f>IF(P340="",0,(P340/'PPF Application'!$T$7))</f>
        <v>0</v>
      </c>
      <c r="S340" s="52">
        <f>IF(N340="", 0, (O340/'PPF Application'!$T$7)*P340)</f>
        <v>0</v>
      </c>
      <c r="T340" s="135"/>
      <c r="V340" s="159">
        <f t="shared" si="54"/>
        <v>0</v>
      </c>
      <c r="W340" s="159">
        <f t="shared" si="46"/>
        <v>0</v>
      </c>
      <c r="X340" s="159">
        <f t="shared" si="47"/>
        <v>0</v>
      </c>
      <c r="Y340" s="201">
        <f t="shared" si="48"/>
        <v>0</v>
      </c>
      <c r="Z340" s="201">
        <f t="shared" si="49"/>
        <v>0</v>
      </c>
      <c r="AA340" s="159">
        <f t="shared" si="50"/>
        <v>0</v>
      </c>
      <c r="AB340" s="11">
        <f t="shared" si="51"/>
        <v>0</v>
      </c>
      <c r="AD340" s="23">
        <f t="shared" si="52"/>
        <v>0</v>
      </c>
      <c r="AE340" s="23">
        <f t="shared" si="53"/>
        <v>0</v>
      </c>
    </row>
    <row r="341" spans="1:31" x14ac:dyDescent="0.2">
      <c r="A341" s="365"/>
      <c r="B341" s="365"/>
      <c r="C341" s="165"/>
      <c r="D341" s="165"/>
      <c r="E341" s="202"/>
      <c r="F341" s="165"/>
      <c r="G341" s="195"/>
      <c r="H341" s="165"/>
      <c r="I341" s="165"/>
      <c r="J341" s="165"/>
      <c r="K341" s="165"/>
      <c r="L341" s="77"/>
      <c r="M341" s="77"/>
      <c r="N341" s="82"/>
      <c r="O341" s="196">
        <f>VLOOKUP(N341,'Supporting Documentation'!$A$4:$J$568,10,FALSE)</f>
        <v>0</v>
      </c>
      <c r="P341" s="51"/>
      <c r="Q341" s="50"/>
      <c r="R341" s="157">
        <f>IF(P341="",0,(P341/'PPF Application'!$T$7))</f>
        <v>0</v>
      </c>
      <c r="S341" s="52">
        <f>IF(N341="", 0, (O341/'PPF Application'!$T$7)*P341)</f>
        <v>0</v>
      </c>
      <c r="T341" s="135"/>
      <c r="V341" s="159">
        <f t="shared" si="54"/>
        <v>0</v>
      </c>
      <c r="W341" s="159">
        <f t="shared" si="46"/>
        <v>0</v>
      </c>
      <c r="X341" s="159">
        <f t="shared" si="47"/>
        <v>0</v>
      </c>
      <c r="Y341" s="201">
        <f t="shared" si="48"/>
        <v>0</v>
      </c>
      <c r="Z341" s="201">
        <f t="shared" si="49"/>
        <v>0</v>
      </c>
      <c r="AA341" s="159">
        <f t="shared" si="50"/>
        <v>0</v>
      </c>
      <c r="AB341" s="11">
        <f t="shared" si="51"/>
        <v>0</v>
      </c>
      <c r="AD341" s="23">
        <f t="shared" si="52"/>
        <v>0</v>
      </c>
      <c r="AE341" s="23">
        <f t="shared" si="53"/>
        <v>0</v>
      </c>
    </row>
    <row r="342" spans="1:31" x14ac:dyDescent="0.2">
      <c r="A342" s="365"/>
      <c r="B342" s="365"/>
      <c r="C342" s="165"/>
      <c r="D342" s="165"/>
      <c r="E342" s="202"/>
      <c r="F342" s="165"/>
      <c r="G342" s="195"/>
      <c r="H342" s="165"/>
      <c r="I342" s="165"/>
      <c r="J342" s="165"/>
      <c r="K342" s="165"/>
      <c r="L342" s="77"/>
      <c r="M342" s="77"/>
      <c r="N342" s="82"/>
      <c r="O342" s="196">
        <f>VLOOKUP(N342,'Supporting Documentation'!$A$4:$J$568,10,FALSE)</f>
        <v>0</v>
      </c>
      <c r="P342" s="51"/>
      <c r="Q342" s="50"/>
      <c r="R342" s="157">
        <f>IF(P342="",0,(P342/'PPF Application'!$T$7))</f>
        <v>0</v>
      </c>
      <c r="S342" s="52">
        <f>IF(N342="", 0, (O342/'PPF Application'!$T$7)*P342)</f>
        <v>0</v>
      </c>
      <c r="T342" s="135"/>
      <c r="V342" s="159">
        <f t="shared" si="54"/>
        <v>0</v>
      </c>
      <c r="W342" s="159">
        <f t="shared" si="46"/>
        <v>0</v>
      </c>
      <c r="X342" s="159">
        <f t="shared" si="47"/>
        <v>0</v>
      </c>
      <c r="Y342" s="201">
        <f t="shared" si="48"/>
        <v>0</v>
      </c>
      <c r="Z342" s="201">
        <f t="shared" si="49"/>
        <v>0</v>
      </c>
      <c r="AA342" s="159">
        <f t="shared" si="50"/>
        <v>0</v>
      </c>
      <c r="AB342" s="11">
        <f t="shared" si="51"/>
        <v>0</v>
      </c>
      <c r="AD342" s="23">
        <f t="shared" si="52"/>
        <v>0</v>
      </c>
      <c r="AE342" s="23">
        <f t="shared" si="53"/>
        <v>0</v>
      </c>
    </row>
    <row r="343" spans="1:31" x14ac:dyDescent="0.2">
      <c r="A343" s="365"/>
      <c r="B343" s="365"/>
      <c r="C343" s="165"/>
      <c r="D343" s="165"/>
      <c r="E343" s="202"/>
      <c r="F343" s="165"/>
      <c r="G343" s="195"/>
      <c r="H343" s="165"/>
      <c r="I343" s="165"/>
      <c r="J343" s="165"/>
      <c r="K343" s="165"/>
      <c r="L343" s="77"/>
      <c r="M343" s="77"/>
      <c r="N343" s="82"/>
      <c r="O343" s="196">
        <f>VLOOKUP(N343,'Supporting Documentation'!$A$4:$J$568,10,FALSE)</f>
        <v>0</v>
      </c>
      <c r="P343" s="51"/>
      <c r="Q343" s="50"/>
      <c r="R343" s="157">
        <f>IF(P343="",0,(P343/'PPF Application'!$T$7))</f>
        <v>0</v>
      </c>
      <c r="S343" s="52">
        <f>IF(N343="", 0, (O343/'PPF Application'!$T$7)*P343)</f>
        <v>0</v>
      </c>
      <c r="T343" s="135"/>
      <c r="V343" s="159">
        <f t="shared" si="54"/>
        <v>0</v>
      </c>
      <c r="W343" s="159">
        <f t="shared" si="46"/>
        <v>0</v>
      </c>
      <c r="X343" s="159">
        <f t="shared" si="47"/>
        <v>0</v>
      </c>
      <c r="Y343" s="201">
        <f t="shared" si="48"/>
        <v>0</v>
      </c>
      <c r="Z343" s="201">
        <f t="shared" si="49"/>
        <v>0</v>
      </c>
      <c r="AA343" s="159">
        <f t="shared" si="50"/>
        <v>0</v>
      </c>
      <c r="AB343" s="11">
        <f t="shared" si="51"/>
        <v>0</v>
      </c>
      <c r="AD343" s="23">
        <f t="shared" si="52"/>
        <v>0</v>
      </c>
      <c r="AE343" s="23">
        <f t="shared" si="53"/>
        <v>0</v>
      </c>
    </row>
    <row r="344" spans="1:31" x14ac:dyDescent="0.2">
      <c r="A344" s="365"/>
      <c r="B344" s="365"/>
      <c r="C344" s="165"/>
      <c r="D344" s="165"/>
      <c r="E344" s="202"/>
      <c r="F344" s="165"/>
      <c r="G344" s="195"/>
      <c r="H344" s="165"/>
      <c r="I344" s="165"/>
      <c r="J344" s="165"/>
      <c r="K344" s="165"/>
      <c r="L344" s="77"/>
      <c r="M344" s="77"/>
      <c r="N344" s="82"/>
      <c r="O344" s="196">
        <f>VLOOKUP(N344,'Supporting Documentation'!$A$4:$J$568,10,FALSE)</f>
        <v>0</v>
      </c>
      <c r="P344" s="51"/>
      <c r="Q344" s="50"/>
      <c r="R344" s="157">
        <f>IF(P344="",0,(P344/'PPF Application'!$T$7))</f>
        <v>0</v>
      </c>
      <c r="S344" s="52">
        <f>IF(N344="", 0, (O344/'PPF Application'!$T$7)*P344)</f>
        <v>0</v>
      </c>
      <c r="T344" s="135"/>
      <c r="V344" s="159">
        <f t="shared" si="54"/>
        <v>0</v>
      </c>
      <c r="W344" s="159">
        <f t="shared" si="46"/>
        <v>0</v>
      </c>
      <c r="X344" s="159">
        <f t="shared" si="47"/>
        <v>0</v>
      </c>
      <c r="Y344" s="201">
        <f t="shared" si="48"/>
        <v>0</v>
      </c>
      <c r="Z344" s="201">
        <f t="shared" si="49"/>
        <v>0</v>
      </c>
      <c r="AA344" s="159">
        <f t="shared" si="50"/>
        <v>0</v>
      </c>
      <c r="AB344" s="11">
        <f t="shared" si="51"/>
        <v>0</v>
      </c>
      <c r="AD344" s="23">
        <f t="shared" si="52"/>
        <v>0</v>
      </c>
      <c r="AE344" s="23">
        <f t="shared" si="53"/>
        <v>0</v>
      </c>
    </row>
    <row r="345" spans="1:31" x14ac:dyDescent="0.2">
      <c r="A345" s="365"/>
      <c r="B345" s="365"/>
      <c r="C345" s="165"/>
      <c r="D345" s="165"/>
      <c r="E345" s="202"/>
      <c r="F345" s="165"/>
      <c r="G345" s="195"/>
      <c r="H345" s="165"/>
      <c r="I345" s="165"/>
      <c r="J345" s="165"/>
      <c r="K345" s="165"/>
      <c r="L345" s="77"/>
      <c r="M345" s="77"/>
      <c r="N345" s="82"/>
      <c r="O345" s="196">
        <f>VLOOKUP(N345,'Supporting Documentation'!$A$4:$J$568,10,FALSE)</f>
        <v>0</v>
      </c>
      <c r="P345" s="51"/>
      <c r="Q345" s="50"/>
      <c r="R345" s="157">
        <f>IF(P345="",0,(P345/'PPF Application'!$T$7))</f>
        <v>0</v>
      </c>
      <c r="S345" s="52">
        <f>IF(N345="", 0, (O345/'PPF Application'!$T$7)*P345)</f>
        <v>0</v>
      </c>
      <c r="T345" s="135"/>
      <c r="V345" s="159">
        <f t="shared" si="54"/>
        <v>0</v>
      </c>
      <c r="W345" s="159">
        <f t="shared" si="46"/>
        <v>0</v>
      </c>
      <c r="X345" s="159">
        <f t="shared" si="47"/>
        <v>0</v>
      </c>
      <c r="Y345" s="201">
        <f t="shared" si="48"/>
        <v>0</v>
      </c>
      <c r="Z345" s="201">
        <f t="shared" si="49"/>
        <v>0</v>
      </c>
      <c r="AA345" s="159">
        <f t="shared" si="50"/>
        <v>0</v>
      </c>
      <c r="AB345" s="11">
        <f t="shared" si="51"/>
        <v>0</v>
      </c>
      <c r="AD345" s="23">
        <f t="shared" si="52"/>
        <v>0</v>
      </c>
      <c r="AE345" s="23">
        <f t="shared" si="53"/>
        <v>0</v>
      </c>
    </row>
    <row r="346" spans="1:31" x14ac:dyDescent="0.2">
      <c r="A346" s="365"/>
      <c r="B346" s="365"/>
      <c r="C346" s="165"/>
      <c r="D346" s="165"/>
      <c r="E346" s="202"/>
      <c r="F346" s="165"/>
      <c r="G346" s="195"/>
      <c r="H346" s="165"/>
      <c r="I346" s="165"/>
      <c r="J346" s="165"/>
      <c r="K346" s="165"/>
      <c r="L346" s="77"/>
      <c r="M346" s="77"/>
      <c r="N346" s="82"/>
      <c r="O346" s="196">
        <f>VLOOKUP(N346,'Supporting Documentation'!$A$4:$J$568,10,FALSE)</f>
        <v>0</v>
      </c>
      <c r="P346" s="51"/>
      <c r="Q346" s="50"/>
      <c r="R346" s="157">
        <f>IF(P346="",0,(P346/'PPF Application'!$T$7))</f>
        <v>0</v>
      </c>
      <c r="S346" s="52">
        <f>IF(N346="", 0, (O346/'PPF Application'!$T$7)*P346)</f>
        <v>0</v>
      </c>
      <c r="T346" s="135"/>
      <c r="V346" s="159">
        <f t="shared" si="54"/>
        <v>0</v>
      </c>
      <c r="W346" s="159">
        <f t="shared" si="46"/>
        <v>0</v>
      </c>
      <c r="X346" s="159">
        <f t="shared" si="47"/>
        <v>0</v>
      </c>
      <c r="Y346" s="201">
        <f t="shared" si="48"/>
        <v>0</v>
      </c>
      <c r="Z346" s="201">
        <f t="shared" si="49"/>
        <v>0</v>
      </c>
      <c r="AA346" s="159">
        <f t="shared" si="50"/>
        <v>0</v>
      </c>
      <c r="AB346" s="11">
        <f t="shared" si="51"/>
        <v>0</v>
      </c>
      <c r="AD346" s="23">
        <f t="shared" si="52"/>
        <v>0</v>
      </c>
      <c r="AE346" s="23">
        <f t="shared" si="53"/>
        <v>0</v>
      </c>
    </row>
    <row r="347" spans="1:31" x14ac:dyDescent="0.2">
      <c r="A347" s="365"/>
      <c r="B347" s="365"/>
      <c r="C347" s="165"/>
      <c r="D347" s="165"/>
      <c r="E347" s="202"/>
      <c r="F347" s="165"/>
      <c r="G347" s="195"/>
      <c r="H347" s="165"/>
      <c r="I347" s="165"/>
      <c r="J347" s="165"/>
      <c r="K347" s="165"/>
      <c r="L347" s="77"/>
      <c r="M347" s="77"/>
      <c r="N347" s="82"/>
      <c r="O347" s="196">
        <f>VLOOKUP(N347,'Supporting Documentation'!$A$4:$J$568,10,FALSE)</f>
        <v>0</v>
      </c>
      <c r="P347" s="51"/>
      <c r="Q347" s="50"/>
      <c r="R347" s="157">
        <f>IF(P347="",0,(P347/'PPF Application'!$T$7))</f>
        <v>0</v>
      </c>
      <c r="S347" s="52">
        <f>IF(N347="", 0, (O347/'PPF Application'!$T$7)*P347)</f>
        <v>0</v>
      </c>
      <c r="T347" s="135"/>
      <c r="V347" s="159">
        <f t="shared" si="54"/>
        <v>0</v>
      </c>
      <c r="W347" s="159">
        <f t="shared" si="46"/>
        <v>0</v>
      </c>
      <c r="X347" s="159">
        <f t="shared" si="47"/>
        <v>0</v>
      </c>
      <c r="Y347" s="201">
        <f t="shared" si="48"/>
        <v>0</v>
      </c>
      <c r="Z347" s="201">
        <f t="shared" si="49"/>
        <v>0</v>
      </c>
      <c r="AA347" s="159">
        <f t="shared" si="50"/>
        <v>0</v>
      </c>
      <c r="AB347" s="11">
        <f t="shared" si="51"/>
        <v>0</v>
      </c>
      <c r="AD347" s="23">
        <f t="shared" si="52"/>
        <v>0</v>
      </c>
      <c r="AE347" s="23">
        <f t="shared" si="53"/>
        <v>0</v>
      </c>
    </row>
    <row r="348" spans="1:31" x14ac:dyDescent="0.2">
      <c r="A348" s="365"/>
      <c r="B348" s="365"/>
      <c r="C348" s="165"/>
      <c r="D348" s="165"/>
      <c r="E348" s="202"/>
      <c r="F348" s="165"/>
      <c r="G348" s="195"/>
      <c r="H348" s="165"/>
      <c r="I348" s="165"/>
      <c r="J348" s="165"/>
      <c r="K348" s="165"/>
      <c r="L348" s="77"/>
      <c r="M348" s="77"/>
      <c r="N348" s="82"/>
      <c r="O348" s="196">
        <f>VLOOKUP(N348,'Supporting Documentation'!$A$4:$J$568,10,FALSE)</f>
        <v>0</v>
      </c>
      <c r="P348" s="51"/>
      <c r="Q348" s="50"/>
      <c r="R348" s="157">
        <f>IF(P348="",0,(P348/'PPF Application'!$T$7))</f>
        <v>0</v>
      </c>
      <c r="S348" s="52">
        <f>IF(N348="", 0, (O348/'PPF Application'!$T$7)*P348)</f>
        <v>0</v>
      </c>
      <c r="T348" s="135"/>
      <c r="V348" s="159">
        <f t="shared" si="54"/>
        <v>0</v>
      </c>
      <c r="W348" s="159">
        <f t="shared" si="46"/>
        <v>0</v>
      </c>
      <c r="X348" s="159">
        <f t="shared" si="47"/>
        <v>0</v>
      </c>
      <c r="Y348" s="201">
        <f t="shared" si="48"/>
        <v>0</v>
      </c>
      <c r="Z348" s="201">
        <f t="shared" si="49"/>
        <v>0</v>
      </c>
      <c r="AA348" s="159">
        <f t="shared" si="50"/>
        <v>0</v>
      </c>
      <c r="AB348" s="11">
        <f t="shared" si="51"/>
        <v>0</v>
      </c>
      <c r="AD348" s="23">
        <f t="shared" si="52"/>
        <v>0</v>
      </c>
      <c r="AE348" s="23">
        <f t="shared" si="53"/>
        <v>0</v>
      </c>
    </row>
    <row r="349" spans="1:31" x14ac:dyDescent="0.2">
      <c r="A349" s="365"/>
      <c r="B349" s="365"/>
      <c r="C349" s="165"/>
      <c r="D349" s="165"/>
      <c r="E349" s="202"/>
      <c r="F349" s="165"/>
      <c r="G349" s="195"/>
      <c r="H349" s="165"/>
      <c r="I349" s="165"/>
      <c r="J349" s="165"/>
      <c r="K349" s="165"/>
      <c r="L349" s="77"/>
      <c r="M349" s="77"/>
      <c r="N349" s="82"/>
      <c r="O349" s="196">
        <f>VLOOKUP(N349,'Supporting Documentation'!$A$4:$J$568,10,FALSE)</f>
        <v>0</v>
      </c>
      <c r="P349" s="51"/>
      <c r="Q349" s="50"/>
      <c r="R349" s="157">
        <f>IF(P349="",0,(P349/'PPF Application'!$T$7))</f>
        <v>0</v>
      </c>
      <c r="S349" s="52">
        <f>IF(N349="", 0, (O349/'PPF Application'!$T$7)*P349)</f>
        <v>0</v>
      </c>
      <c r="T349" s="135"/>
      <c r="V349" s="159">
        <f t="shared" si="54"/>
        <v>0</v>
      </c>
      <c r="W349" s="159">
        <f t="shared" si="46"/>
        <v>0</v>
      </c>
      <c r="X349" s="159">
        <f t="shared" si="47"/>
        <v>0</v>
      </c>
      <c r="Y349" s="201">
        <f t="shared" si="48"/>
        <v>0</v>
      </c>
      <c r="Z349" s="201">
        <f t="shared" si="49"/>
        <v>0</v>
      </c>
      <c r="AA349" s="159">
        <f t="shared" si="50"/>
        <v>0</v>
      </c>
      <c r="AB349" s="11">
        <f t="shared" si="51"/>
        <v>0</v>
      </c>
      <c r="AD349" s="23">
        <f t="shared" si="52"/>
        <v>0</v>
      </c>
      <c r="AE349" s="23">
        <f t="shared" si="53"/>
        <v>0</v>
      </c>
    </row>
    <row r="350" spans="1:31" x14ac:dyDescent="0.2">
      <c r="A350" s="365"/>
      <c r="B350" s="365"/>
      <c r="C350" s="165"/>
      <c r="D350" s="165"/>
      <c r="E350" s="202"/>
      <c r="F350" s="165"/>
      <c r="G350" s="195"/>
      <c r="H350" s="165"/>
      <c r="I350" s="165"/>
      <c r="J350" s="165"/>
      <c r="K350" s="165"/>
      <c r="L350" s="77"/>
      <c r="M350" s="77"/>
      <c r="N350" s="82"/>
      <c r="O350" s="196">
        <f>VLOOKUP(N350,'Supporting Documentation'!$A$4:$J$568,10,FALSE)</f>
        <v>0</v>
      </c>
      <c r="P350" s="51"/>
      <c r="Q350" s="50"/>
      <c r="R350" s="157">
        <f>IF(P350="",0,(P350/'PPF Application'!$T$7))</f>
        <v>0</v>
      </c>
      <c r="S350" s="52">
        <f>IF(N350="", 0, (O350/'PPF Application'!$T$7)*P350)</f>
        <v>0</v>
      </c>
      <c r="T350" s="135"/>
      <c r="V350" s="159">
        <f t="shared" si="54"/>
        <v>0</v>
      </c>
      <c r="W350" s="159">
        <f t="shared" si="46"/>
        <v>0</v>
      </c>
      <c r="X350" s="159">
        <f t="shared" si="47"/>
        <v>0</v>
      </c>
      <c r="Y350" s="201">
        <f t="shared" si="48"/>
        <v>0</v>
      </c>
      <c r="Z350" s="201">
        <f t="shared" si="49"/>
        <v>0</v>
      </c>
      <c r="AA350" s="159">
        <f t="shared" si="50"/>
        <v>0</v>
      </c>
      <c r="AB350" s="11">
        <f t="shared" si="51"/>
        <v>0</v>
      </c>
      <c r="AD350" s="23">
        <f t="shared" si="52"/>
        <v>0</v>
      </c>
      <c r="AE350" s="23">
        <f t="shared" si="53"/>
        <v>0</v>
      </c>
    </row>
    <row r="351" spans="1:31" x14ac:dyDescent="0.2">
      <c r="A351" s="365"/>
      <c r="B351" s="365"/>
      <c r="C351" s="165"/>
      <c r="D351" s="165"/>
      <c r="E351" s="202"/>
      <c r="F351" s="165"/>
      <c r="G351" s="195"/>
      <c r="H351" s="165"/>
      <c r="I351" s="165"/>
      <c r="J351" s="165"/>
      <c r="K351" s="165"/>
      <c r="L351" s="77"/>
      <c r="M351" s="77"/>
      <c r="N351" s="82"/>
      <c r="O351" s="196">
        <f>VLOOKUP(N351,'Supporting Documentation'!$A$4:$J$568,10,FALSE)</f>
        <v>0</v>
      </c>
      <c r="P351" s="51"/>
      <c r="Q351" s="50"/>
      <c r="R351" s="157">
        <f>IF(P351="",0,(P351/'PPF Application'!$T$7))</f>
        <v>0</v>
      </c>
      <c r="S351" s="52">
        <f>IF(N351="", 0, (O351/'PPF Application'!$T$7)*P351)</f>
        <v>0</v>
      </c>
      <c r="T351" s="135"/>
      <c r="V351" s="159">
        <f t="shared" si="54"/>
        <v>0</v>
      </c>
      <c r="W351" s="159">
        <f t="shared" si="46"/>
        <v>0</v>
      </c>
      <c r="X351" s="159">
        <f t="shared" si="47"/>
        <v>0</v>
      </c>
      <c r="Y351" s="201">
        <f t="shared" si="48"/>
        <v>0</v>
      </c>
      <c r="Z351" s="201">
        <f t="shared" si="49"/>
        <v>0</v>
      </c>
      <c r="AA351" s="159">
        <f t="shared" si="50"/>
        <v>0</v>
      </c>
      <c r="AB351" s="11">
        <f t="shared" si="51"/>
        <v>0</v>
      </c>
      <c r="AD351" s="23">
        <f t="shared" si="52"/>
        <v>0</v>
      </c>
      <c r="AE351" s="23">
        <f t="shared" si="53"/>
        <v>0</v>
      </c>
    </row>
    <row r="352" spans="1:31" x14ac:dyDescent="0.2">
      <c r="A352" s="365"/>
      <c r="B352" s="365"/>
      <c r="C352" s="165"/>
      <c r="D352" s="165"/>
      <c r="E352" s="202"/>
      <c r="F352" s="165"/>
      <c r="G352" s="195"/>
      <c r="H352" s="165"/>
      <c r="I352" s="165"/>
      <c r="J352" s="165"/>
      <c r="K352" s="165"/>
      <c r="L352" s="77"/>
      <c r="M352" s="77"/>
      <c r="N352" s="82"/>
      <c r="O352" s="196">
        <f>VLOOKUP(N352,'Supporting Documentation'!$A$4:$J$568,10,FALSE)</f>
        <v>0</v>
      </c>
      <c r="P352" s="51"/>
      <c r="Q352" s="50"/>
      <c r="R352" s="157">
        <f>IF(P352="",0,(P352/'PPF Application'!$T$7))</f>
        <v>0</v>
      </c>
      <c r="S352" s="52">
        <f>IF(N352="", 0, (O352/'PPF Application'!$T$7)*P352)</f>
        <v>0</v>
      </c>
      <c r="T352" s="135"/>
      <c r="V352" s="159">
        <f t="shared" si="54"/>
        <v>0</v>
      </c>
      <c r="W352" s="159">
        <f t="shared" si="46"/>
        <v>0</v>
      </c>
      <c r="X352" s="159">
        <f t="shared" si="47"/>
        <v>0</v>
      </c>
      <c r="Y352" s="201">
        <f t="shared" si="48"/>
        <v>0</v>
      </c>
      <c r="Z352" s="201">
        <f t="shared" si="49"/>
        <v>0</v>
      </c>
      <c r="AA352" s="159">
        <f t="shared" si="50"/>
        <v>0</v>
      </c>
      <c r="AB352" s="11">
        <f t="shared" si="51"/>
        <v>0</v>
      </c>
      <c r="AD352" s="23">
        <f t="shared" si="52"/>
        <v>0</v>
      </c>
      <c r="AE352" s="23">
        <f t="shared" si="53"/>
        <v>0</v>
      </c>
    </row>
    <row r="353" spans="1:31" x14ac:dyDescent="0.2">
      <c r="A353" s="365"/>
      <c r="B353" s="365"/>
      <c r="C353" s="165"/>
      <c r="D353" s="165"/>
      <c r="E353" s="202"/>
      <c r="F353" s="165"/>
      <c r="G353" s="195"/>
      <c r="H353" s="165"/>
      <c r="I353" s="165"/>
      <c r="J353" s="165"/>
      <c r="K353" s="165"/>
      <c r="L353" s="77"/>
      <c r="M353" s="77"/>
      <c r="N353" s="82"/>
      <c r="O353" s="196">
        <f>VLOOKUP(N353,'Supporting Documentation'!$A$4:$J$568,10,FALSE)</f>
        <v>0</v>
      </c>
      <c r="P353" s="51"/>
      <c r="Q353" s="50"/>
      <c r="R353" s="157">
        <f>IF(P353="",0,(P353/'PPF Application'!$T$7))</f>
        <v>0</v>
      </c>
      <c r="S353" s="52">
        <f>IF(N353="", 0, (O353/'PPF Application'!$T$7)*P353)</f>
        <v>0</v>
      </c>
      <c r="T353" s="135"/>
      <c r="V353" s="159">
        <f t="shared" si="54"/>
        <v>0</v>
      </c>
      <c r="W353" s="159">
        <f t="shared" si="46"/>
        <v>0</v>
      </c>
      <c r="X353" s="159">
        <f t="shared" si="47"/>
        <v>0</v>
      </c>
      <c r="Y353" s="201">
        <f t="shared" si="48"/>
        <v>0</v>
      </c>
      <c r="Z353" s="201">
        <f t="shared" si="49"/>
        <v>0</v>
      </c>
      <c r="AA353" s="159">
        <f t="shared" si="50"/>
        <v>0</v>
      </c>
      <c r="AB353" s="11">
        <f t="shared" si="51"/>
        <v>0</v>
      </c>
      <c r="AD353" s="23">
        <f t="shared" si="52"/>
        <v>0</v>
      </c>
      <c r="AE353" s="23">
        <f t="shared" si="53"/>
        <v>0</v>
      </c>
    </row>
    <row r="354" spans="1:31" x14ac:dyDescent="0.2">
      <c r="A354" s="365"/>
      <c r="B354" s="365"/>
      <c r="C354" s="165"/>
      <c r="D354" s="165"/>
      <c r="E354" s="202"/>
      <c r="F354" s="165"/>
      <c r="G354" s="195"/>
      <c r="H354" s="165"/>
      <c r="I354" s="165"/>
      <c r="J354" s="165"/>
      <c r="K354" s="165"/>
      <c r="L354" s="77"/>
      <c r="M354" s="77"/>
      <c r="N354" s="82"/>
      <c r="O354" s="196">
        <f>VLOOKUP(N354,'Supporting Documentation'!$A$4:$J$568,10,FALSE)</f>
        <v>0</v>
      </c>
      <c r="P354" s="51"/>
      <c r="Q354" s="50"/>
      <c r="R354" s="157">
        <f>IF(P354="",0,(P354/'PPF Application'!$T$7))</f>
        <v>0</v>
      </c>
      <c r="S354" s="52">
        <f>IF(N354="", 0, (O354/'PPF Application'!$T$7)*P354)</f>
        <v>0</v>
      </c>
      <c r="T354" s="135"/>
      <c r="V354" s="159">
        <f t="shared" si="54"/>
        <v>0</v>
      </c>
      <c r="W354" s="159">
        <f t="shared" si="46"/>
        <v>0</v>
      </c>
      <c r="X354" s="159">
        <f t="shared" si="47"/>
        <v>0</v>
      </c>
      <c r="Y354" s="201">
        <f t="shared" si="48"/>
        <v>0</v>
      </c>
      <c r="Z354" s="201">
        <f t="shared" si="49"/>
        <v>0</v>
      </c>
      <c r="AA354" s="159">
        <f t="shared" si="50"/>
        <v>0</v>
      </c>
      <c r="AB354" s="11">
        <f t="shared" si="51"/>
        <v>0</v>
      </c>
      <c r="AD354" s="23">
        <f t="shared" si="52"/>
        <v>0</v>
      </c>
      <c r="AE354" s="23">
        <f t="shared" si="53"/>
        <v>0</v>
      </c>
    </row>
    <row r="355" spans="1:31" x14ac:dyDescent="0.2">
      <c r="A355" s="365"/>
      <c r="B355" s="365"/>
      <c r="C355" s="165"/>
      <c r="D355" s="165"/>
      <c r="E355" s="202"/>
      <c r="F355" s="165"/>
      <c r="G355" s="195"/>
      <c r="H355" s="165"/>
      <c r="I355" s="165"/>
      <c r="J355" s="165"/>
      <c r="K355" s="165"/>
      <c r="L355" s="77"/>
      <c r="M355" s="77"/>
      <c r="N355" s="82"/>
      <c r="O355" s="196">
        <f>VLOOKUP(N355,'Supporting Documentation'!$A$4:$J$568,10,FALSE)</f>
        <v>0</v>
      </c>
      <c r="P355" s="51"/>
      <c r="Q355" s="50"/>
      <c r="R355" s="157">
        <f>IF(P355="",0,(P355/'PPF Application'!$T$7))</f>
        <v>0</v>
      </c>
      <c r="S355" s="52">
        <f>IF(N355="", 0, (O355/'PPF Application'!$T$7)*P355)</f>
        <v>0</v>
      </c>
      <c r="T355" s="135"/>
      <c r="V355" s="159">
        <f t="shared" si="54"/>
        <v>0</v>
      </c>
      <c r="W355" s="159">
        <f t="shared" si="46"/>
        <v>0</v>
      </c>
      <c r="X355" s="159">
        <f t="shared" si="47"/>
        <v>0</v>
      </c>
      <c r="Y355" s="201">
        <f t="shared" si="48"/>
        <v>0</v>
      </c>
      <c r="Z355" s="201">
        <f t="shared" si="49"/>
        <v>0</v>
      </c>
      <c r="AA355" s="159">
        <f t="shared" si="50"/>
        <v>0</v>
      </c>
      <c r="AB355" s="11">
        <f t="shared" si="51"/>
        <v>0</v>
      </c>
      <c r="AD355" s="23">
        <f t="shared" si="52"/>
        <v>0</v>
      </c>
      <c r="AE355" s="23">
        <f t="shared" si="53"/>
        <v>0</v>
      </c>
    </row>
    <row r="356" spans="1:31" x14ac:dyDescent="0.2">
      <c r="A356" s="365"/>
      <c r="B356" s="365"/>
      <c r="C356" s="165"/>
      <c r="D356" s="165"/>
      <c r="E356" s="202"/>
      <c r="F356" s="165"/>
      <c r="G356" s="195"/>
      <c r="H356" s="165"/>
      <c r="I356" s="165"/>
      <c r="J356" s="165"/>
      <c r="K356" s="165"/>
      <c r="L356" s="77"/>
      <c r="M356" s="77"/>
      <c r="N356" s="82"/>
      <c r="O356" s="196">
        <f>VLOOKUP(N356,'Supporting Documentation'!$A$4:$J$568,10,FALSE)</f>
        <v>0</v>
      </c>
      <c r="P356" s="51"/>
      <c r="Q356" s="50"/>
      <c r="R356" s="157">
        <f>IF(P356="",0,(P356/'PPF Application'!$T$7))</f>
        <v>0</v>
      </c>
      <c r="S356" s="52">
        <f>IF(N356="", 0, (O356/'PPF Application'!$T$7)*P356)</f>
        <v>0</v>
      </c>
      <c r="T356" s="135"/>
      <c r="V356" s="159">
        <f t="shared" si="54"/>
        <v>0</v>
      </c>
      <c r="W356" s="159">
        <f t="shared" si="46"/>
        <v>0</v>
      </c>
      <c r="X356" s="159">
        <f t="shared" si="47"/>
        <v>0</v>
      </c>
      <c r="Y356" s="201">
        <f t="shared" si="48"/>
        <v>0</v>
      </c>
      <c r="Z356" s="201">
        <f t="shared" si="49"/>
        <v>0</v>
      </c>
      <c r="AA356" s="159">
        <f t="shared" si="50"/>
        <v>0</v>
      </c>
      <c r="AB356" s="11">
        <f t="shared" si="51"/>
        <v>0</v>
      </c>
      <c r="AD356" s="23">
        <f t="shared" si="52"/>
        <v>0</v>
      </c>
      <c r="AE356" s="23">
        <f t="shared" si="53"/>
        <v>0</v>
      </c>
    </row>
    <row r="357" spans="1:31" x14ac:dyDescent="0.2">
      <c r="A357" s="365"/>
      <c r="B357" s="365"/>
      <c r="C357" s="165"/>
      <c r="D357" s="165"/>
      <c r="E357" s="202"/>
      <c r="F357" s="165"/>
      <c r="G357" s="195"/>
      <c r="H357" s="165"/>
      <c r="I357" s="165"/>
      <c r="J357" s="165"/>
      <c r="K357" s="165"/>
      <c r="L357" s="77"/>
      <c r="M357" s="77"/>
      <c r="N357" s="82"/>
      <c r="O357" s="196">
        <f>VLOOKUP(N357,'Supporting Documentation'!$A$4:$J$568,10,FALSE)</f>
        <v>0</v>
      </c>
      <c r="P357" s="51"/>
      <c r="Q357" s="50"/>
      <c r="R357" s="157">
        <f>IF(P357="",0,(P357/'PPF Application'!$T$7))</f>
        <v>0</v>
      </c>
      <c r="S357" s="52">
        <f>IF(N357="", 0, (O357/'PPF Application'!$T$7)*P357)</f>
        <v>0</v>
      </c>
      <c r="T357" s="135"/>
      <c r="V357" s="159">
        <f t="shared" si="54"/>
        <v>0</v>
      </c>
      <c r="W357" s="159">
        <f t="shared" si="46"/>
        <v>0</v>
      </c>
      <c r="X357" s="159">
        <f t="shared" si="47"/>
        <v>0</v>
      </c>
      <c r="Y357" s="201">
        <f t="shared" si="48"/>
        <v>0</v>
      </c>
      <c r="Z357" s="201">
        <f t="shared" si="49"/>
        <v>0</v>
      </c>
      <c r="AA357" s="159">
        <f t="shared" si="50"/>
        <v>0</v>
      </c>
      <c r="AB357" s="11">
        <f t="shared" si="51"/>
        <v>0</v>
      </c>
      <c r="AD357" s="23">
        <f t="shared" si="52"/>
        <v>0</v>
      </c>
      <c r="AE357" s="23">
        <f t="shared" si="53"/>
        <v>0</v>
      </c>
    </row>
    <row r="358" spans="1:31" x14ac:dyDescent="0.2">
      <c r="A358" s="365"/>
      <c r="B358" s="365"/>
      <c r="C358" s="165"/>
      <c r="D358" s="165"/>
      <c r="E358" s="202"/>
      <c r="F358" s="165"/>
      <c r="G358" s="195"/>
      <c r="H358" s="165"/>
      <c r="I358" s="165"/>
      <c r="J358" s="165"/>
      <c r="K358" s="165"/>
      <c r="L358" s="77"/>
      <c r="M358" s="77"/>
      <c r="N358" s="82"/>
      <c r="O358" s="196">
        <f>VLOOKUP(N358,'Supporting Documentation'!$A$4:$J$568,10,FALSE)</f>
        <v>0</v>
      </c>
      <c r="P358" s="51"/>
      <c r="Q358" s="50"/>
      <c r="R358" s="157">
        <f>IF(P358="",0,(P358/'PPF Application'!$T$7))</f>
        <v>0</v>
      </c>
      <c r="S358" s="52">
        <f>IF(N358="", 0, (O358/'PPF Application'!$T$7)*P358)</f>
        <v>0</v>
      </c>
      <c r="T358" s="135"/>
      <c r="V358" s="159">
        <f t="shared" si="54"/>
        <v>0</v>
      </c>
      <c r="W358" s="159">
        <f t="shared" si="46"/>
        <v>0</v>
      </c>
      <c r="X358" s="159">
        <f t="shared" si="47"/>
        <v>0</v>
      </c>
      <c r="Y358" s="201">
        <f t="shared" si="48"/>
        <v>0</v>
      </c>
      <c r="Z358" s="201">
        <f t="shared" si="49"/>
        <v>0</v>
      </c>
      <c r="AA358" s="159">
        <f t="shared" si="50"/>
        <v>0</v>
      </c>
      <c r="AB358" s="11">
        <f t="shared" si="51"/>
        <v>0</v>
      </c>
      <c r="AD358" s="23">
        <f t="shared" si="52"/>
        <v>0</v>
      </c>
      <c r="AE358" s="23">
        <f t="shared" si="53"/>
        <v>0</v>
      </c>
    </row>
    <row r="359" spans="1:31" x14ac:dyDescent="0.2">
      <c r="A359" s="365"/>
      <c r="B359" s="365"/>
      <c r="C359" s="165"/>
      <c r="D359" s="165"/>
      <c r="E359" s="202"/>
      <c r="F359" s="165"/>
      <c r="G359" s="195"/>
      <c r="H359" s="165"/>
      <c r="I359" s="165"/>
      <c r="J359" s="165"/>
      <c r="K359" s="165"/>
      <c r="L359" s="77"/>
      <c r="M359" s="77"/>
      <c r="N359" s="82"/>
      <c r="O359" s="196">
        <f>VLOOKUP(N359,'Supporting Documentation'!$A$4:$J$568,10,FALSE)</f>
        <v>0</v>
      </c>
      <c r="P359" s="51"/>
      <c r="Q359" s="50"/>
      <c r="R359" s="157">
        <f>IF(P359="",0,(P359/'PPF Application'!$T$7))</f>
        <v>0</v>
      </c>
      <c r="S359" s="52">
        <f>IF(N359="", 0, (O359/'PPF Application'!$T$7)*P359)</f>
        <v>0</v>
      </c>
      <c r="T359" s="135"/>
      <c r="V359" s="159">
        <f t="shared" si="54"/>
        <v>0</v>
      </c>
      <c r="W359" s="159">
        <f t="shared" si="46"/>
        <v>0</v>
      </c>
      <c r="X359" s="159">
        <f t="shared" si="47"/>
        <v>0</v>
      </c>
      <c r="Y359" s="201">
        <f t="shared" si="48"/>
        <v>0</v>
      </c>
      <c r="Z359" s="201">
        <f t="shared" si="49"/>
        <v>0</v>
      </c>
      <c r="AA359" s="159">
        <f t="shared" si="50"/>
        <v>0</v>
      </c>
      <c r="AB359" s="11">
        <f t="shared" si="51"/>
        <v>0</v>
      </c>
      <c r="AD359" s="23">
        <f t="shared" si="52"/>
        <v>0</v>
      </c>
      <c r="AE359" s="23">
        <f t="shared" si="53"/>
        <v>0</v>
      </c>
    </row>
    <row r="360" spans="1:31" x14ac:dyDescent="0.2">
      <c r="A360" s="365"/>
      <c r="B360" s="365"/>
      <c r="C360" s="165"/>
      <c r="D360" s="165"/>
      <c r="E360" s="202"/>
      <c r="F360" s="165"/>
      <c r="G360" s="195"/>
      <c r="H360" s="165"/>
      <c r="I360" s="165"/>
      <c r="J360" s="165"/>
      <c r="K360" s="165"/>
      <c r="L360" s="77"/>
      <c r="M360" s="77"/>
      <c r="N360" s="82"/>
      <c r="O360" s="196">
        <f>VLOOKUP(N360,'Supporting Documentation'!$A$4:$J$568,10,FALSE)</f>
        <v>0</v>
      </c>
      <c r="P360" s="51"/>
      <c r="Q360" s="50"/>
      <c r="R360" s="157">
        <f>IF(P360="",0,(P360/'PPF Application'!$T$7))</f>
        <v>0</v>
      </c>
      <c r="S360" s="52">
        <f>IF(N360="", 0, (O360/'PPF Application'!$T$7)*P360)</f>
        <v>0</v>
      </c>
      <c r="T360" s="135"/>
      <c r="V360" s="159">
        <f t="shared" si="54"/>
        <v>0</v>
      </c>
      <c r="W360" s="159">
        <f t="shared" si="46"/>
        <v>0</v>
      </c>
      <c r="X360" s="159">
        <f t="shared" si="47"/>
        <v>0</v>
      </c>
      <c r="Y360" s="201">
        <f t="shared" si="48"/>
        <v>0</v>
      </c>
      <c r="Z360" s="201">
        <f t="shared" si="49"/>
        <v>0</v>
      </c>
      <c r="AA360" s="159">
        <f t="shared" si="50"/>
        <v>0</v>
      </c>
      <c r="AB360" s="11">
        <f t="shared" si="51"/>
        <v>0</v>
      </c>
      <c r="AD360" s="23">
        <f t="shared" si="52"/>
        <v>0</v>
      </c>
      <c r="AE360" s="23">
        <f t="shared" si="53"/>
        <v>0</v>
      </c>
    </row>
    <row r="361" spans="1:31" x14ac:dyDescent="0.2">
      <c r="A361" s="365"/>
      <c r="B361" s="365"/>
      <c r="C361" s="165"/>
      <c r="D361" s="165"/>
      <c r="E361" s="202"/>
      <c r="F361" s="165"/>
      <c r="G361" s="195"/>
      <c r="H361" s="165"/>
      <c r="I361" s="165"/>
      <c r="J361" s="165"/>
      <c r="K361" s="165"/>
      <c r="L361" s="77"/>
      <c r="M361" s="77"/>
      <c r="N361" s="82"/>
      <c r="O361" s="196">
        <f>VLOOKUP(N361,'Supporting Documentation'!$A$4:$J$568,10,FALSE)</f>
        <v>0</v>
      </c>
      <c r="P361" s="51"/>
      <c r="Q361" s="50"/>
      <c r="R361" s="157">
        <f>IF(P361="",0,(P361/'PPF Application'!$T$7))</f>
        <v>0</v>
      </c>
      <c r="S361" s="52">
        <f>IF(N361="", 0, (O361/'PPF Application'!$T$7)*P361)</f>
        <v>0</v>
      </c>
      <c r="T361" s="135"/>
      <c r="V361" s="159">
        <f t="shared" si="54"/>
        <v>0</v>
      </c>
      <c r="W361" s="159">
        <f t="shared" si="46"/>
        <v>0</v>
      </c>
      <c r="X361" s="159">
        <f t="shared" si="47"/>
        <v>0</v>
      </c>
      <c r="Y361" s="201">
        <f t="shared" si="48"/>
        <v>0</v>
      </c>
      <c r="Z361" s="201">
        <f t="shared" si="49"/>
        <v>0</v>
      </c>
      <c r="AA361" s="159">
        <f t="shared" si="50"/>
        <v>0</v>
      </c>
      <c r="AB361" s="11">
        <f t="shared" si="51"/>
        <v>0</v>
      </c>
      <c r="AD361" s="23">
        <f t="shared" si="52"/>
        <v>0</v>
      </c>
      <c r="AE361" s="23">
        <f t="shared" si="53"/>
        <v>0</v>
      </c>
    </row>
    <row r="362" spans="1:31" x14ac:dyDescent="0.2">
      <c r="A362" s="365"/>
      <c r="B362" s="365"/>
      <c r="C362" s="165"/>
      <c r="D362" s="165"/>
      <c r="E362" s="202"/>
      <c r="F362" s="165"/>
      <c r="G362" s="195"/>
      <c r="H362" s="165"/>
      <c r="I362" s="165"/>
      <c r="J362" s="165"/>
      <c r="K362" s="165"/>
      <c r="L362" s="77"/>
      <c r="M362" s="77"/>
      <c r="N362" s="82"/>
      <c r="O362" s="196">
        <f>VLOOKUP(N362,'Supporting Documentation'!$A$4:$J$568,10,FALSE)</f>
        <v>0</v>
      </c>
      <c r="P362" s="51"/>
      <c r="Q362" s="50"/>
      <c r="R362" s="157">
        <f>IF(P362="",0,(P362/'PPF Application'!$T$7))</f>
        <v>0</v>
      </c>
      <c r="S362" s="52">
        <f>IF(N362="", 0, (O362/'PPF Application'!$T$7)*P362)</f>
        <v>0</v>
      </c>
      <c r="T362" s="135"/>
      <c r="V362" s="159">
        <f t="shared" si="54"/>
        <v>0</v>
      </c>
      <c r="W362" s="159">
        <f t="shared" si="46"/>
        <v>0</v>
      </c>
      <c r="X362" s="159">
        <f t="shared" si="47"/>
        <v>0</v>
      </c>
      <c r="Y362" s="201">
        <f t="shared" si="48"/>
        <v>0</v>
      </c>
      <c r="Z362" s="201">
        <f t="shared" si="49"/>
        <v>0</v>
      </c>
      <c r="AA362" s="159">
        <f t="shared" si="50"/>
        <v>0</v>
      </c>
      <c r="AB362" s="11">
        <f t="shared" si="51"/>
        <v>0</v>
      </c>
      <c r="AD362" s="23">
        <f t="shared" si="52"/>
        <v>0</v>
      </c>
      <c r="AE362" s="23">
        <f t="shared" si="53"/>
        <v>0</v>
      </c>
    </row>
    <row r="363" spans="1:31" x14ac:dyDescent="0.2">
      <c r="A363" s="365"/>
      <c r="B363" s="365"/>
      <c r="C363" s="165"/>
      <c r="D363" s="165"/>
      <c r="E363" s="202"/>
      <c r="F363" s="165"/>
      <c r="G363" s="195"/>
      <c r="H363" s="165"/>
      <c r="I363" s="165"/>
      <c r="J363" s="165"/>
      <c r="K363" s="165"/>
      <c r="L363" s="77"/>
      <c r="M363" s="77"/>
      <c r="N363" s="82"/>
      <c r="O363" s="196">
        <f>VLOOKUP(N363,'Supporting Documentation'!$A$4:$J$568,10,FALSE)</f>
        <v>0</v>
      </c>
      <c r="P363" s="51"/>
      <c r="Q363" s="50"/>
      <c r="R363" s="157">
        <f>IF(P363="",0,(P363/'PPF Application'!$T$7))</f>
        <v>0</v>
      </c>
      <c r="S363" s="52">
        <f>IF(N363="", 0, (O363/'PPF Application'!$T$7)*P363)</f>
        <v>0</v>
      </c>
      <c r="T363" s="135"/>
      <c r="V363" s="159">
        <f t="shared" si="54"/>
        <v>0</v>
      </c>
      <c r="W363" s="159">
        <f t="shared" si="46"/>
        <v>0</v>
      </c>
      <c r="X363" s="159">
        <f t="shared" si="47"/>
        <v>0</v>
      </c>
      <c r="Y363" s="201">
        <f t="shared" si="48"/>
        <v>0</v>
      </c>
      <c r="Z363" s="201">
        <f t="shared" si="49"/>
        <v>0</v>
      </c>
      <c r="AA363" s="159">
        <f t="shared" si="50"/>
        <v>0</v>
      </c>
      <c r="AB363" s="11">
        <f t="shared" si="51"/>
        <v>0</v>
      </c>
      <c r="AD363" s="23">
        <f t="shared" si="52"/>
        <v>0</v>
      </c>
      <c r="AE363" s="23">
        <f t="shared" si="53"/>
        <v>0</v>
      </c>
    </row>
    <row r="364" spans="1:31" x14ac:dyDescent="0.2">
      <c r="A364" s="365"/>
      <c r="B364" s="365"/>
      <c r="C364" s="165"/>
      <c r="D364" s="165"/>
      <c r="E364" s="202"/>
      <c r="F364" s="165"/>
      <c r="G364" s="195"/>
      <c r="H364" s="165"/>
      <c r="I364" s="165"/>
      <c r="J364" s="165"/>
      <c r="K364" s="165"/>
      <c r="L364" s="77"/>
      <c r="M364" s="77"/>
      <c r="N364" s="82"/>
      <c r="O364" s="196">
        <f>VLOOKUP(N364,'Supporting Documentation'!$A$4:$J$568,10,FALSE)</f>
        <v>0</v>
      </c>
      <c r="P364" s="51"/>
      <c r="Q364" s="50"/>
      <c r="R364" s="157">
        <f>IF(P364="",0,(P364/'PPF Application'!$T$7))</f>
        <v>0</v>
      </c>
      <c r="S364" s="52">
        <f>IF(N364="", 0, (O364/'PPF Application'!$T$7)*P364)</f>
        <v>0</v>
      </c>
      <c r="T364" s="135"/>
      <c r="V364" s="159">
        <f t="shared" si="54"/>
        <v>0</v>
      </c>
      <c r="W364" s="159">
        <f t="shared" si="46"/>
        <v>0</v>
      </c>
      <c r="X364" s="159">
        <f t="shared" si="47"/>
        <v>0</v>
      </c>
      <c r="Y364" s="201">
        <f t="shared" si="48"/>
        <v>0</v>
      </c>
      <c r="Z364" s="201">
        <f t="shared" si="49"/>
        <v>0</v>
      </c>
      <c r="AA364" s="159">
        <f t="shared" si="50"/>
        <v>0</v>
      </c>
      <c r="AB364" s="11">
        <f t="shared" si="51"/>
        <v>0</v>
      </c>
      <c r="AD364" s="23">
        <f t="shared" si="52"/>
        <v>0</v>
      </c>
      <c r="AE364" s="23">
        <f t="shared" si="53"/>
        <v>0</v>
      </c>
    </row>
    <row r="365" spans="1:31" x14ac:dyDescent="0.2">
      <c r="A365" s="365"/>
      <c r="B365" s="365"/>
      <c r="C365" s="165"/>
      <c r="D365" s="165"/>
      <c r="E365" s="202"/>
      <c r="F365" s="165"/>
      <c r="G365" s="195"/>
      <c r="H365" s="165"/>
      <c r="I365" s="165"/>
      <c r="J365" s="165"/>
      <c r="K365" s="165"/>
      <c r="L365" s="77"/>
      <c r="M365" s="77"/>
      <c r="N365" s="82"/>
      <c r="O365" s="196">
        <f>VLOOKUP(N365,'Supporting Documentation'!$A$4:$J$568,10,FALSE)</f>
        <v>0</v>
      </c>
      <c r="P365" s="51"/>
      <c r="Q365" s="50"/>
      <c r="R365" s="157">
        <f>IF(P365="",0,(P365/'PPF Application'!$T$7))</f>
        <v>0</v>
      </c>
      <c r="S365" s="52">
        <f>IF(N365="", 0, (O365/'PPF Application'!$T$7)*P365)</f>
        <v>0</v>
      </c>
      <c r="T365" s="135"/>
      <c r="V365" s="159">
        <f t="shared" si="54"/>
        <v>0</v>
      </c>
      <c r="W365" s="159">
        <f t="shared" si="46"/>
        <v>0</v>
      </c>
      <c r="X365" s="159">
        <f t="shared" si="47"/>
        <v>0</v>
      </c>
      <c r="Y365" s="201">
        <f t="shared" si="48"/>
        <v>0</v>
      </c>
      <c r="Z365" s="201">
        <f t="shared" si="49"/>
        <v>0</v>
      </c>
      <c r="AA365" s="159">
        <f t="shared" si="50"/>
        <v>0</v>
      </c>
      <c r="AB365" s="11">
        <f t="shared" si="51"/>
        <v>0</v>
      </c>
      <c r="AD365" s="23">
        <f t="shared" si="52"/>
        <v>0</v>
      </c>
      <c r="AE365" s="23">
        <f t="shared" si="53"/>
        <v>0</v>
      </c>
    </row>
    <row r="366" spans="1:31" x14ac:dyDescent="0.2">
      <c r="A366" s="365"/>
      <c r="B366" s="365"/>
      <c r="C366" s="165"/>
      <c r="D366" s="165"/>
      <c r="E366" s="202"/>
      <c r="F366" s="165"/>
      <c r="G366" s="195"/>
      <c r="H366" s="165"/>
      <c r="I366" s="165"/>
      <c r="J366" s="165"/>
      <c r="K366" s="165"/>
      <c r="L366" s="77"/>
      <c r="M366" s="77"/>
      <c r="N366" s="82"/>
      <c r="O366" s="196">
        <f>VLOOKUP(N366,'Supporting Documentation'!$A$4:$J$568,10,FALSE)</f>
        <v>0</v>
      </c>
      <c r="P366" s="51"/>
      <c r="Q366" s="50"/>
      <c r="R366" s="157">
        <f>IF(P366="",0,(P366/'PPF Application'!$T$7))</f>
        <v>0</v>
      </c>
      <c r="S366" s="52">
        <f>IF(N366="", 0, (O366/'PPF Application'!$T$7)*P366)</f>
        <v>0</v>
      </c>
      <c r="T366" s="135"/>
      <c r="V366" s="159">
        <f t="shared" si="54"/>
        <v>0</v>
      </c>
      <c r="W366" s="159">
        <f t="shared" si="46"/>
        <v>0</v>
      </c>
      <c r="X366" s="159">
        <f t="shared" si="47"/>
        <v>0</v>
      </c>
      <c r="Y366" s="201">
        <f t="shared" si="48"/>
        <v>0</v>
      </c>
      <c r="Z366" s="201">
        <f t="shared" si="49"/>
        <v>0</v>
      </c>
      <c r="AA366" s="159">
        <f t="shared" si="50"/>
        <v>0</v>
      </c>
      <c r="AB366" s="11">
        <f t="shared" si="51"/>
        <v>0</v>
      </c>
      <c r="AD366" s="23">
        <f t="shared" si="52"/>
        <v>0</v>
      </c>
      <c r="AE366" s="23">
        <f t="shared" si="53"/>
        <v>0</v>
      </c>
    </row>
    <row r="367" spans="1:31" x14ac:dyDescent="0.2">
      <c r="A367" s="365"/>
      <c r="B367" s="365"/>
      <c r="C367" s="165"/>
      <c r="D367" s="165"/>
      <c r="E367" s="202"/>
      <c r="F367" s="165"/>
      <c r="G367" s="195"/>
      <c r="H367" s="165"/>
      <c r="I367" s="165"/>
      <c r="J367" s="165"/>
      <c r="K367" s="165"/>
      <c r="L367" s="77"/>
      <c r="M367" s="77"/>
      <c r="N367" s="82"/>
      <c r="O367" s="196">
        <f>VLOOKUP(N367,'Supporting Documentation'!$A$4:$J$568,10,FALSE)</f>
        <v>0</v>
      </c>
      <c r="P367" s="51"/>
      <c r="Q367" s="50"/>
      <c r="R367" s="157">
        <f>IF(P367="",0,(P367/'PPF Application'!$T$7))</f>
        <v>0</v>
      </c>
      <c r="S367" s="52">
        <f>IF(N367="", 0, (O367/'PPF Application'!$T$7)*P367)</f>
        <v>0</v>
      </c>
      <c r="T367" s="135"/>
      <c r="V367" s="159">
        <f t="shared" si="54"/>
        <v>0</v>
      </c>
      <c r="W367" s="159">
        <f t="shared" si="46"/>
        <v>0</v>
      </c>
      <c r="X367" s="159">
        <f t="shared" si="47"/>
        <v>0</v>
      </c>
      <c r="Y367" s="201">
        <f t="shared" si="48"/>
        <v>0</v>
      </c>
      <c r="Z367" s="201">
        <f t="shared" si="49"/>
        <v>0</v>
      </c>
      <c r="AA367" s="159">
        <f t="shared" si="50"/>
        <v>0</v>
      </c>
      <c r="AB367" s="11">
        <f t="shared" si="51"/>
        <v>0</v>
      </c>
      <c r="AD367" s="23">
        <f t="shared" si="52"/>
        <v>0</v>
      </c>
      <c r="AE367" s="23">
        <f t="shared" si="53"/>
        <v>0</v>
      </c>
    </row>
    <row r="368" spans="1:31" x14ac:dyDescent="0.2">
      <c r="A368" s="365"/>
      <c r="B368" s="365"/>
      <c r="C368" s="165"/>
      <c r="D368" s="165"/>
      <c r="E368" s="202"/>
      <c r="F368" s="165"/>
      <c r="G368" s="195"/>
      <c r="H368" s="165"/>
      <c r="I368" s="165"/>
      <c r="J368" s="165"/>
      <c r="K368" s="165"/>
      <c r="L368" s="77"/>
      <c r="M368" s="77"/>
      <c r="N368" s="82"/>
      <c r="O368" s="196">
        <f>VLOOKUP(N368,'Supporting Documentation'!$A$4:$J$568,10,FALSE)</f>
        <v>0</v>
      </c>
      <c r="P368" s="51"/>
      <c r="Q368" s="50"/>
      <c r="R368" s="157">
        <f>IF(P368="",0,(P368/'PPF Application'!$T$7))</f>
        <v>0</v>
      </c>
      <c r="S368" s="52">
        <f>IF(N368="", 0, (O368/'PPF Application'!$T$7)*P368)</f>
        <v>0</v>
      </c>
      <c r="T368" s="135"/>
      <c r="V368" s="159">
        <f t="shared" si="54"/>
        <v>0</v>
      </c>
      <c r="W368" s="159">
        <f t="shared" si="46"/>
        <v>0</v>
      </c>
      <c r="X368" s="159">
        <f t="shared" si="47"/>
        <v>0</v>
      </c>
      <c r="Y368" s="201">
        <f t="shared" si="48"/>
        <v>0</v>
      </c>
      <c r="Z368" s="201">
        <f t="shared" si="49"/>
        <v>0</v>
      </c>
      <c r="AA368" s="159">
        <f t="shared" si="50"/>
        <v>0</v>
      </c>
      <c r="AB368" s="11">
        <f t="shared" si="51"/>
        <v>0</v>
      </c>
      <c r="AD368" s="23">
        <f t="shared" si="52"/>
        <v>0</v>
      </c>
      <c r="AE368" s="23">
        <f t="shared" si="53"/>
        <v>0</v>
      </c>
    </row>
    <row r="369" spans="1:31" x14ac:dyDescent="0.2">
      <c r="A369" s="365"/>
      <c r="B369" s="365"/>
      <c r="C369" s="165"/>
      <c r="D369" s="165"/>
      <c r="E369" s="202"/>
      <c r="F369" s="165"/>
      <c r="G369" s="195"/>
      <c r="H369" s="165"/>
      <c r="I369" s="165"/>
      <c r="J369" s="165"/>
      <c r="K369" s="165"/>
      <c r="L369" s="77"/>
      <c r="M369" s="77"/>
      <c r="N369" s="82"/>
      <c r="O369" s="196">
        <f>VLOOKUP(N369,'Supporting Documentation'!$A$4:$J$568,10,FALSE)</f>
        <v>0</v>
      </c>
      <c r="P369" s="51"/>
      <c r="Q369" s="50"/>
      <c r="R369" s="157">
        <f>IF(P369="",0,(P369/'PPF Application'!$T$7))</f>
        <v>0</v>
      </c>
      <c r="S369" s="52">
        <f>IF(N369="", 0, (O369/'PPF Application'!$T$7)*P369)</f>
        <v>0</v>
      </c>
      <c r="T369" s="135"/>
      <c r="V369" s="159">
        <f t="shared" si="54"/>
        <v>0</v>
      </c>
      <c r="W369" s="159">
        <f t="shared" si="46"/>
        <v>0</v>
      </c>
      <c r="X369" s="159">
        <f t="shared" si="47"/>
        <v>0</v>
      </c>
      <c r="Y369" s="201">
        <f t="shared" si="48"/>
        <v>0</v>
      </c>
      <c r="Z369" s="201">
        <f t="shared" si="49"/>
        <v>0</v>
      </c>
      <c r="AA369" s="159">
        <f t="shared" si="50"/>
        <v>0</v>
      </c>
      <c r="AB369" s="11">
        <f t="shared" si="51"/>
        <v>0</v>
      </c>
      <c r="AD369" s="23">
        <f t="shared" si="52"/>
        <v>0</v>
      </c>
      <c r="AE369" s="23">
        <f t="shared" si="53"/>
        <v>0</v>
      </c>
    </row>
    <row r="370" spans="1:31" x14ac:dyDescent="0.2">
      <c r="A370" s="365"/>
      <c r="B370" s="365"/>
      <c r="C370" s="165"/>
      <c r="D370" s="165"/>
      <c r="E370" s="202"/>
      <c r="F370" s="165"/>
      <c r="G370" s="195"/>
      <c r="H370" s="165"/>
      <c r="I370" s="165"/>
      <c r="J370" s="165"/>
      <c r="K370" s="165"/>
      <c r="L370" s="77"/>
      <c r="M370" s="77"/>
      <c r="N370" s="82"/>
      <c r="O370" s="196">
        <f>VLOOKUP(N370,'Supporting Documentation'!$A$4:$J$568,10,FALSE)</f>
        <v>0</v>
      </c>
      <c r="P370" s="51"/>
      <c r="Q370" s="50"/>
      <c r="R370" s="157">
        <f>IF(P370="",0,(P370/'PPF Application'!$T$7))</f>
        <v>0</v>
      </c>
      <c r="S370" s="52">
        <f>IF(N370="", 0, (O370/'PPF Application'!$T$7)*P370)</f>
        <v>0</v>
      </c>
      <c r="T370" s="135"/>
      <c r="V370" s="159">
        <f t="shared" si="54"/>
        <v>0</v>
      </c>
      <c r="W370" s="159">
        <f t="shared" si="46"/>
        <v>0</v>
      </c>
      <c r="X370" s="159">
        <f t="shared" si="47"/>
        <v>0</v>
      </c>
      <c r="Y370" s="201">
        <f t="shared" si="48"/>
        <v>0</v>
      </c>
      <c r="Z370" s="201">
        <f t="shared" si="49"/>
        <v>0</v>
      </c>
      <c r="AA370" s="159">
        <f t="shared" si="50"/>
        <v>0</v>
      </c>
      <c r="AB370" s="11">
        <f t="shared" si="51"/>
        <v>0</v>
      </c>
      <c r="AD370" s="23">
        <f t="shared" si="52"/>
        <v>0</v>
      </c>
      <c r="AE370" s="23">
        <f t="shared" si="53"/>
        <v>0</v>
      </c>
    </row>
    <row r="371" spans="1:31" x14ac:dyDescent="0.2">
      <c r="A371" s="365"/>
      <c r="B371" s="365"/>
      <c r="C371" s="165"/>
      <c r="D371" s="165"/>
      <c r="E371" s="202"/>
      <c r="F371" s="165"/>
      <c r="G371" s="195"/>
      <c r="H371" s="165"/>
      <c r="I371" s="165"/>
      <c r="J371" s="165"/>
      <c r="K371" s="165"/>
      <c r="L371" s="77"/>
      <c r="M371" s="77"/>
      <c r="N371" s="82"/>
      <c r="O371" s="196">
        <f>VLOOKUP(N371,'Supporting Documentation'!$A$4:$J$568,10,FALSE)</f>
        <v>0</v>
      </c>
      <c r="P371" s="51"/>
      <c r="Q371" s="50"/>
      <c r="R371" s="157">
        <f>IF(P371="",0,(P371/'PPF Application'!$T$7))</f>
        <v>0</v>
      </c>
      <c r="S371" s="52">
        <f>IF(N371="", 0, (O371/'PPF Application'!$T$7)*P371)</f>
        <v>0</v>
      </c>
      <c r="T371" s="135"/>
      <c r="V371" s="159">
        <f t="shared" si="54"/>
        <v>0</v>
      </c>
      <c r="W371" s="159">
        <f t="shared" si="46"/>
        <v>0</v>
      </c>
      <c r="X371" s="159">
        <f t="shared" si="47"/>
        <v>0</v>
      </c>
      <c r="Y371" s="201">
        <f t="shared" si="48"/>
        <v>0</v>
      </c>
      <c r="Z371" s="201">
        <f t="shared" si="49"/>
        <v>0</v>
      </c>
      <c r="AA371" s="159">
        <f t="shared" si="50"/>
        <v>0</v>
      </c>
      <c r="AB371" s="11">
        <f t="shared" si="51"/>
        <v>0</v>
      </c>
      <c r="AD371" s="23">
        <f t="shared" si="52"/>
        <v>0</v>
      </c>
      <c r="AE371" s="23">
        <f t="shared" si="53"/>
        <v>0</v>
      </c>
    </row>
    <row r="372" spans="1:31" x14ac:dyDescent="0.2">
      <c r="A372" s="365"/>
      <c r="B372" s="365"/>
      <c r="C372" s="165"/>
      <c r="D372" s="165"/>
      <c r="E372" s="202"/>
      <c r="F372" s="165"/>
      <c r="G372" s="195"/>
      <c r="H372" s="165"/>
      <c r="I372" s="165"/>
      <c r="J372" s="165"/>
      <c r="K372" s="165"/>
      <c r="L372" s="77"/>
      <c r="M372" s="77"/>
      <c r="N372" s="82"/>
      <c r="O372" s="196">
        <f>VLOOKUP(N372,'Supporting Documentation'!$A$4:$J$568,10,FALSE)</f>
        <v>0</v>
      </c>
      <c r="P372" s="51"/>
      <c r="Q372" s="50"/>
      <c r="R372" s="157">
        <f>IF(P372="",0,(P372/'PPF Application'!$T$7))</f>
        <v>0</v>
      </c>
      <c r="S372" s="52">
        <f>IF(N372="", 0, (O372/'PPF Application'!$T$7)*P372)</f>
        <v>0</v>
      </c>
      <c r="T372" s="135"/>
      <c r="V372" s="159">
        <f t="shared" si="54"/>
        <v>0</v>
      </c>
      <c r="W372" s="159">
        <f t="shared" si="46"/>
        <v>0</v>
      </c>
      <c r="X372" s="159">
        <f t="shared" si="47"/>
        <v>0</v>
      </c>
      <c r="Y372" s="201">
        <f t="shared" si="48"/>
        <v>0</v>
      </c>
      <c r="Z372" s="201">
        <f t="shared" si="49"/>
        <v>0</v>
      </c>
      <c r="AA372" s="159">
        <f t="shared" si="50"/>
        <v>0</v>
      </c>
      <c r="AB372" s="11">
        <f t="shared" si="51"/>
        <v>0</v>
      </c>
      <c r="AD372" s="23">
        <f t="shared" si="52"/>
        <v>0</v>
      </c>
      <c r="AE372" s="23">
        <f t="shared" si="53"/>
        <v>0</v>
      </c>
    </row>
    <row r="373" spans="1:31" x14ac:dyDescent="0.2">
      <c r="A373" s="365"/>
      <c r="B373" s="365"/>
      <c r="C373" s="165"/>
      <c r="D373" s="165"/>
      <c r="E373" s="202"/>
      <c r="F373" s="165"/>
      <c r="G373" s="195"/>
      <c r="H373" s="165"/>
      <c r="I373" s="165"/>
      <c r="J373" s="165"/>
      <c r="K373" s="165"/>
      <c r="L373" s="77"/>
      <c r="M373" s="77"/>
      <c r="N373" s="82"/>
      <c r="O373" s="196">
        <f>VLOOKUP(N373,'Supporting Documentation'!$A$4:$J$568,10,FALSE)</f>
        <v>0</v>
      </c>
      <c r="P373" s="51"/>
      <c r="Q373" s="50"/>
      <c r="R373" s="157">
        <f>IF(P373="",0,(P373/'PPF Application'!$T$7))</f>
        <v>0</v>
      </c>
      <c r="S373" s="52">
        <f>IF(N373="", 0, (O373/'PPF Application'!$T$7)*P373)</f>
        <v>0</v>
      </c>
      <c r="T373" s="135"/>
      <c r="V373" s="159">
        <f t="shared" si="54"/>
        <v>0</v>
      </c>
      <c r="W373" s="159">
        <f t="shared" si="46"/>
        <v>0</v>
      </c>
      <c r="X373" s="159">
        <f t="shared" si="47"/>
        <v>0</v>
      </c>
      <c r="Y373" s="201">
        <f t="shared" si="48"/>
        <v>0</v>
      </c>
      <c r="Z373" s="201">
        <f t="shared" si="49"/>
        <v>0</v>
      </c>
      <c r="AA373" s="159">
        <f t="shared" si="50"/>
        <v>0</v>
      </c>
      <c r="AB373" s="11">
        <f t="shared" si="51"/>
        <v>0</v>
      </c>
      <c r="AD373" s="23">
        <f t="shared" si="52"/>
        <v>0</v>
      </c>
      <c r="AE373" s="23">
        <f t="shared" si="53"/>
        <v>0</v>
      </c>
    </row>
    <row r="374" spans="1:31" x14ac:dyDescent="0.2">
      <c r="A374" s="365"/>
      <c r="B374" s="365"/>
      <c r="C374" s="165"/>
      <c r="D374" s="165"/>
      <c r="E374" s="202"/>
      <c r="F374" s="165"/>
      <c r="G374" s="195"/>
      <c r="H374" s="165"/>
      <c r="I374" s="165"/>
      <c r="J374" s="165"/>
      <c r="K374" s="165"/>
      <c r="L374" s="77"/>
      <c r="M374" s="77"/>
      <c r="N374" s="82"/>
      <c r="O374" s="196">
        <f>VLOOKUP(N374,'Supporting Documentation'!$A$4:$J$568,10,FALSE)</f>
        <v>0</v>
      </c>
      <c r="P374" s="51"/>
      <c r="Q374" s="50"/>
      <c r="R374" s="157">
        <f>IF(P374="",0,(P374/'PPF Application'!$T$7))</f>
        <v>0</v>
      </c>
      <c r="S374" s="52">
        <f>IF(N374="", 0, (O374/'PPF Application'!$T$7)*P374)</f>
        <v>0</v>
      </c>
      <c r="T374" s="135"/>
      <c r="V374" s="159">
        <f t="shared" si="54"/>
        <v>0</v>
      </c>
      <c r="W374" s="159">
        <f t="shared" si="46"/>
        <v>0</v>
      </c>
      <c r="X374" s="159">
        <f t="shared" si="47"/>
        <v>0</v>
      </c>
      <c r="Y374" s="201">
        <f t="shared" si="48"/>
        <v>0</v>
      </c>
      <c r="Z374" s="201">
        <f t="shared" si="49"/>
        <v>0</v>
      </c>
      <c r="AA374" s="159">
        <f t="shared" si="50"/>
        <v>0</v>
      </c>
      <c r="AB374" s="11">
        <f t="shared" si="51"/>
        <v>0</v>
      </c>
      <c r="AD374" s="23">
        <f t="shared" si="52"/>
        <v>0</v>
      </c>
      <c r="AE374" s="23">
        <f t="shared" si="53"/>
        <v>0</v>
      </c>
    </row>
    <row r="375" spans="1:31" x14ac:dyDescent="0.2">
      <c r="A375" s="365"/>
      <c r="B375" s="365"/>
      <c r="C375" s="165"/>
      <c r="D375" s="165"/>
      <c r="E375" s="202"/>
      <c r="F375" s="165"/>
      <c r="G375" s="195"/>
      <c r="H375" s="165"/>
      <c r="I375" s="165"/>
      <c r="J375" s="165"/>
      <c r="K375" s="165"/>
      <c r="L375" s="77"/>
      <c r="M375" s="77"/>
      <c r="N375" s="82"/>
      <c r="O375" s="196">
        <f>VLOOKUP(N375,'Supporting Documentation'!$A$4:$J$568,10,FALSE)</f>
        <v>0</v>
      </c>
      <c r="P375" s="51"/>
      <c r="Q375" s="50"/>
      <c r="R375" s="157">
        <f>IF(P375="",0,(P375/'PPF Application'!$T$7))</f>
        <v>0</v>
      </c>
      <c r="S375" s="52">
        <f>IF(N375="", 0, (O375/'PPF Application'!$T$7)*P375)</f>
        <v>0</v>
      </c>
      <c r="T375" s="135"/>
      <c r="V375" s="159">
        <f t="shared" si="54"/>
        <v>0</v>
      </c>
      <c r="W375" s="159">
        <f t="shared" si="46"/>
        <v>0</v>
      </c>
      <c r="X375" s="159">
        <f t="shared" si="47"/>
        <v>0</v>
      </c>
      <c r="Y375" s="201">
        <f t="shared" si="48"/>
        <v>0</v>
      </c>
      <c r="Z375" s="201">
        <f t="shared" si="49"/>
        <v>0</v>
      </c>
      <c r="AA375" s="159">
        <f t="shared" si="50"/>
        <v>0</v>
      </c>
      <c r="AB375" s="11">
        <f t="shared" si="51"/>
        <v>0</v>
      </c>
      <c r="AD375" s="23">
        <f t="shared" si="52"/>
        <v>0</v>
      </c>
      <c r="AE375" s="23">
        <f t="shared" si="53"/>
        <v>0</v>
      </c>
    </row>
    <row r="376" spans="1:31" x14ac:dyDescent="0.2">
      <c r="A376" s="365"/>
      <c r="B376" s="365"/>
      <c r="C376" s="165"/>
      <c r="D376" s="165"/>
      <c r="E376" s="202"/>
      <c r="F376" s="165"/>
      <c r="G376" s="195"/>
      <c r="H376" s="165"/>
      <c r="I376" s="165"/>
      <c r="J376" s="165"/>
      <c r="K376" s="165"/>
      <c r="L376" s="77"/>
      <c r="M376" s="77"/>
      <c r="N376" s="82"/>
      <c r="O376" s="196">
        <f>VLOOKUP(N376,'Supporting Documentation'!$A$4:$J$568,10,FALSE)</f>
        <v>0</v>
      </c>
      <c r="P376" s="51"/>
      <c r="Q376" s="50"/>
      <c r="R376" s="157">
        <f>IF(P376="",0,(P376/'PPF Application'!$T$7))</f>
        <v>0</v>
      </c>
      <c r="S376" s="52">
        <f>IF(N376="", 0, (O376/'PPF Application'!$T$7)*P376)</f>
        <v>0</v>
      </c>
      <c r="T376" s="135"/>
      <c r="V376" s="159">
        <f t="shared" si="54"/>
        <v>0</v>
      </c>
      <c r="W376" s="159">
        <f t="shared" si="46"/>
        <v>0</v>
      </c>
      <c r="X376" s="159">
        <f t="shared" si="47"/>
        <v>0</v>
      </c>
      <c r="Y376" s="201">
        <f t="shared" si="48"/>
        <v>0</v>
      </c>
      <c r="Z376" s="201">
        <f t="shared" si="49"/>
        <v>0</v>
      </c>
      <c r="AA376" s="159">
        <f t="shared" si="50"/>
        <v>0</v>
      </c>
      <c r="AB376" s="11">
        <f t="shared" si="51"/>
        <v>0</v>
      </c>
      <c r="AD376" s="23">
        <f t="shared" si="52"/>
        <v>0</v>
      </c>
      <c r="AE376" s="23">
        <f t="shared" si="53"/>
        <v>0</v>
      </c>
    </row>
    <row r="377" spans="1:31" x14ac:dyDescent="0.2">
      <c r="A377" s="365"/>
      <c r="B377" s="365"/>
      <c r="C377" s="165"/>
      <c r="D377" s="165"/>
      <c r="E377" s="202"/>
      <c r="F377" s="165"/>
      <c r="G377" s="195"/>
      <c r="H377" s="165"/>
      <c r="I377" s="165"/>
      <c r="J377" s="165"/>
      <c r="K377" s="165"/>
      <c r="L377" s="77"/>
      <c r="M377" s="77"/>
      <c r="N377" s="82"/>
      <c r="O377" s="196">
        <f>VLOOKUP(N377,'Supporting Documentation'!$A$4:$J$568,10,FALSE)</f>
        <v>0</v>
      </c>
      <c r="P377" s="51"/>
      <c r="Q377" s="50"/>
      <c r="R377" s="157">
        <f>IF(P377="",0,(P377/'PPF Application'!$T$7))</f>
        <v>0</v>
      </c>
      <c r="S377" s="52">
        <f>IF(N377="", 0, (O377/'PPF Application'!$T$7)*P377)</f>
        <v>0</v>
      </c>
      <c r="T377" s="135"/>
      <c r="V377" s="159">
        <f t="shared" si="54"/>
        <v>0</v>
      </c>
      <c r="W377" s="159">
        <f t="shared" si="46"/>
        <v>0</v>
      </c>
      <c r="X377" s="159">
        <f t="shared" si="47"/>
        <v>0</v>
      </c>
      <c r="Y377" s="201">
        <f t="shared" si="48"/>
        <v>0</v>
      </c>
      <c r="Z377" s="201">
        <f t="shared" si="49"/>
        <v>0</v>
      </c>
      <c r="AA377" s="159">
        <f t="shared" si="50"/>
        <v>0</v>
      </c>
      <c r="AB377" s="11">
        <f t="shared" si="51"/>
        <v>0</v>
      </c>
      <c r="AD377" s="23">
        <f t="shared" si="52"/>
        <v>0</v>
      </c>
      <c r="AE377" s="23">
        <f t="shared" si="53"/>
        <v>0</v>
      </c>
    </row>
    <row r="378" spans="1:31" x14ac:dyDescent="0.2">
      <c r="A378" s="365"/>
      <c r="B378" s="365"/>
      <c r="C378" s="165"/>
      <c r="D378" s="165"/>
      <c r="E378" s="202"/>
      <c r="F378" s="165"/>
      <c r="G378" s="195"/>
      <c r="H378" s="165"/>
      <c r="I378" s="165"/>
      <c r="J378" s="165"/>
      <c r="K378" s="165"/>
      <c r="L378" s="77"/>
      <c r="M378" s="77"/>
      <c r="N378" s="82"/>
      <c r="O378" s="196">
        <f>VLOOKUP(N378,'Supporting Documentation'!$A$4:$J$568,10,FALSE)</f>
        <v>0</v>
      </c>
      <c r="P378" s="51"/>
      <c r="Q378" s="50"/>
      <c r="R378" s="157">
        <f>IF(P378="",0,(P378/'PPF Application'!$T$7))</f>
        <v>0</v>
      </c>
      <c r="S378" s="52">
        <f>IF(N378="", 0, (O378/'PPF Application'!$T$7)*P378)</f>
        <v>0</v>
      </c>
      <c r="T378" s="135"/>
      <c r="V378" s="159">
        <f t="shared" si="54"/>
        <v>0</v>
      </c>
      <c r="W378" s="159">
        <f t="shared" si="46"/>
        <v>0</v>
      </c>
      <c r="X378" s="159">
        <f t="shared" si="47"/>
        <v>0</v>
      </c>
      <c r="Y378" s="201">
        <f t="shared" si="48"/>
        <v>0</v>
      </c>
      <c r="Z378" s="201">
        <f t="shared" si="49"/>
        <v>0</v>
      </c>
      <c r="AA378" s="159">
        <f t="shared" si="50"/>
        <v>0</v>
      </c>
      <c r="AB378" s="11">
        <f t="shared" si="51"/>
        <v>0</v>
      </c>
      <c r="AD378" s="23">
        <f t="shared" si="52"/>
        <v>0</v>
      </c>
      <c r="AE378" s="23">
        <f t="shared" si="53"/>
        <v>0</v>
      </c>
    </row>
    <row r="379" spans="1:31" x14ac:dyDescent="0.2">
      <c r="A379" s="365"/>
      <c r="B379" s="365"/>
      <c r="C379" s="165"/>
      <c r="D379" s="165"/>
      <c r="E379" s="202"/>
      <c r="F379" s="165"/>
      <c r="G379" s="195"/>
      <c r="H379" s="165"/>
      <c r="I379" s="165"/>
      <c r="J379" s="165"/>
      <c r="K379" s="165"/>
      <c r="L379" s="77"/>
      <c r="M379" s="77"/>
      <c r="N379" s="82"/>
      <c r="O379" s="196">
        <f>VLOOKUP(N379,'Supporting Documentation'!$A$4:$J$568,10,FALSE)</f>
        <v>0</v>
      </c>
      <c r="P379" s="51"/>
      <c r="Q379" s="50"/>
      <c r="R379" s="157">
        <f>IF(P379="",0,(P379/'PPF Application'!$T$7))</f>
        <v>0</v>
      </c>
      <c r="S379" s="52">
        <f>IF(N379="", 0, (O379/'PPF Application'!$T$7)*P379)</f>
        <v>0</v>
      </c>
      <c r="T379" s="135"/>
      <c r="V379" s="159">
        <f t="shared" si="54"/>
        <v>0</v>
      </c>
      <c r="W379" s="159">
        <f t="shared" si="46"/>
        <v>0</v>
      </c>
      <c r="X379" s="159">
        <f t="shared" si="47"/>
        <v>0</v>
      </c>
      <c r="Y379" s="201">
        <f t="shared" si="48"/>
        <v>0</v>
      </c>
      <c r="Z379" s="201">
        <f t="shared" si="49"/>
        <v>0</v>
      </c>
      <c r="AA379" s="159">
        <f t="shared" si="50"/>
        <v>0</v>
      </c>
      <c r="AB379" s="11">
        <f t="shared" si="51"/>
        <v>0</v>
      </c>
      <c r="AD379" s="23">
        <f t="shared" si="52"/>
        <v>0</v>
      </c>
      <c r="AE379" s="23">
        <f t="shared" si="53"/>
        <v>0</v>
      </c>
    </row>
    <row r="380" spans="1:31" x14ac:dyDescent="0.2">
      <c r="A380" s="365"/>
      <c r="B380" s="365"/>
      <c r="C380" s="165"/>
      <c r="D380" s="165"/>
      <c r="E380" s="202"/>
      <c r="F380" s="165"/>
      <c r="G380" s="195"/>
      <c r="H380" s="165"/>
      <c r="I380" s="165"/>
      <c r="J380" s="165"/>
      <c r="K380" s="165"/>
      <c r="L380" s="77"/>
      <c r="M380" s="77"/>
      <c r="N380" s="82"/>
      <c r="O380" s="196">
        <f>VLOOKUP(N380,'Supporting Documentation'!$A$4:$J$568,10,FALSE)</f>
        <v>0</v>
      </c>
      <c r="P380" s="51"/>
      <c r="Q380" s="50"/>
      <c r="R380" s="157">
        <f>IF(P380="",0,(P380/'PPF Application'!$T$7))</f>
        <v>0</v>
      </c>
      <c r="S380" s="52">
        <f>IF(N380="", 0, (O380/'PPF Application'!$T$7)*P380)</f>
        <v>0</v>
      </c>
      <c r="T380" s="135"/>
      <c r="V380" s="159">
        <f t="shared" si="54"/>
        <v>0</v>
      </c>
      <c r="W380" s="159">
        <f t="shared" si="46"/>
        <v>0</v>
      </c>
      <c r="X380" s="159">
        <f t="shared" si="47"/>
        <v>0</v>
      </c>
      <c r="Y380" s="201">
        <f t="shared" si="48"/>
        <v>0</v>
      </c>
      <c r="Z380" s="201">
        <f t="shared" si="49"/>
        <v>0</v>
      </c>
      <c r="AA380" s="159">
        <f t="shared" si="50"/>
        <v>0</v>
      </c>
      <c r="AB380" s="11">
        <f t="shared" si="51"/>
        <v>0</v>
      </c>
      <c r="AD380" s="23">
        <f t="shared" si="52"/>
        <v>0</v>
      </c>
      <c r="AE380" s="23">
        <f t="shared" si="53"/>
        <v>0</v>
      </c>
    </row>
    <row r="381" spans="1:31" x14ac:dyDescent="0.2">
      <c r="A381" s="365"/>
      <c r="B381" s="365"/>
      <c r="C381" s="165"/>
      <c r="D381" s="165"/>
      <c r="E381" s="202"/>
      <c r="F381" s="165"/>
      <c r="G381" s="195"/>
      <c r="H381" s="165"/>
      <c r="I381" s="165"/>
      <c r="J381" s="165"/>
      <c r="K381" s="165"/>
      <c r="L381" s="77"/>
      <c r="M381" s="77"/>
      <c r="N381" s="82"/>
      <c r="O381" s="196">
        <f>VLOOKUP(N381,'Supporting Documentation'!$A$4:$J$568,10,FALSE)</f>
        <v>0</v>
      </c>
      <c r="P381" s="51"/>
      <c r="Q381" s="50"/>
      <c r="R381" s="157">
        <f>IF(P381="",0,(P381/'PPF Application'!$T$7))</f>
        <v>0</v>
      </c>
      <c r="S381" s="52">
        <f>IF(N381="", 0, (O381/'PPF Application'!$T$7)*P381)</f>
        <v>0</v>
      </c>
      <c r="T381" s="135"/>
      <c r="V381" s="159">
        <f t="shared" si="54"/>
        <v>0</v>
      </c>
      <c r="W381" s="159">
        <f t="shared" si="46"/>
        <v>0</v>
      </c>
      <c r="X381" s="159">
        <f t="shared" si="47"/>
        <v>0</v>
      </c>
      <c r="Y381" s="201">
        <f t="shared" si="48"/>
        <v>0</v>
      </c>
      <c r="Z381" s="201">
        <f t="shared" si="49"/>
        <v>0</v>
      </c>
      <c r="AA381" s="159">
        <f t="shared" si="50"/>
        <v>0</v>
      </c>
      <c r="AB381" s="11">
        <f t="shared" si="51"/>
        <v>0</v>
      </c>
      <c r="AD381" s="23">
        <f t="shared" si="52"/>
        <v>0</v>
      </c>
      <c r="AE381" s="23">
        <f t="shared" si="53"/>
        <v>0</v>
      </c>
    </row>
    <row r="382" spans="1:31" x14ac:dyDescent="0.2">
      <c r="A382" s="365"/>
      <c r="B382" s="365"/>
      <c r="C382" s="165"/>
      <c r="D382" s="165"/>
      <c r="E382" s="202"/>
      <c r="F382" s="165"/>
      <c r="G382" s="195"/>
      <c r="H382" s="165"/>
      <c r="I382" s="165"/>
      <c r="J382" s="165"/>
      <c r="K382" s="165"/>
      <c r="L382" s="77"/>
      <c r="M382" s="77"/>
      <c r="N382" s="82"/>
      <c r="O382" s="196">
        <f>VLOOKUP(N382,'Supporting Documentation'!$A$4:$J$568,10,FALSE)</f>
        <v>0</v>
      </c>
      <c r="P382" s="51"/>
      <c r="Q382" s="50"/>
      <c r="R382" s="157">
        <f>IF(P382="",0,(P382/'PPF Application'!$T$7))</f>
        <v>0</v>
      </c>
      <c r="S382" s="52">
        <f>IF(N382="", 0, (O382/'PPF Application'!$T$7)*P382)</f>
        <v>0</v>
      </c>
      <c r="T382" s="135"/>
      <c r="V382" s="159">
        <f t="shared" si="54"/>
        <v>0</v>
      </c>
      <c r="W382" s="159">
        <f t="shared" si="46"/>
        <v>0</v>
      </c>
      <c r="X382" s="159">
        <f t="shared" si="47"/>
        <v>0</v>
      </c>
      <c r="Y382" s="201">
        <f t="shared" si="48"/>
        <v>0</v>
      </c>
      <c r="Z382" s="201">
        <f t="shared" si="49"/>
        <v>0</v>
      </c>
      <c r="AA382" s="159">
        <f t="shared" si="50"/>
        <v>0</v>
      </c>
      <c r="AB382" s="11">
        <f t="shared" si="51"/>
        <v>0</v>
      </c>
      <c r="AD382" s="23">
        <f t="shared" si="52"/>
        <v>0</v>
      </c>
      <c r="AE382" s="23">
        <f t="shared" si="53"/>
        <v>0</v>
      </c>
    </row>
    <row r="383" spans="1:31" x14ac:dyDescent="0.2">
      <c r="A383" s="365"/>
      <c r="B383" s="365"/>
      <c r="C383" s="165"/>
      <c r="D383" s="165"/>
      <c r="E383" s="202"/>
      <c r="F383" s="165"/>
      <c r="G383" s="195"/>
      <c r="H383" s="165"/>
      <c r="I383" s="165"/>
      <c r="J383" s="165"/>
      <c r="K383" s="165"/>
      <c r="L383" s="77"/>
      <c r="M383" s="77"/>
      <c r="N383" s="82"/>
      <c r="O383" s="196">
        <f>VLOOKUP(N383,'Supporting Documentation'!$A$4:$J$568,10,FALSE)</f>
        <v>0</v>
      </c>
      <c r="P383" s="51"/>
      <c r="Q383" s="50"/>
      <c r="R383" s="157">
        <f>IF(P383="",0,(P383/'PPF Application'!$T$7))</f>
        <v>0</v>
      </c>
      <c r="S383" s="52">
        <f>IF(N383="", 0, (O383/'PPF Application'!$T$7)*P383)</f>
        <v>0</v>
      </c>
      <c r="T383" s="135"/>
      <c r="V383" s="159">
        <f t="shared" si="54"/>
        <v>0</v>
      </c>
      <c r="W383" s="159">
        <f t="shared" si="46"/>
        <v>0</v>
      </c>
      <c r="X383" s="159">
        <f t="shared" si="47"/>
        <v>0</v>
      </c>
      <c r="Y383" s="201">
        <f t="shared" si="48"/>
        <v>0</v>
      </c>
      <c r="Z383" s="201">
        <f t="shared" si="49"/>
        <v>0</v>
      </c>
      <c r="AA383" s="159">
        <f t="shared" si="50"/>
        <v>0</v>
      </c>
      <c r="AB383" s="11">
        <f t="shared" si="51"/>
        <v>0</v>
      </c>
      <c r="AD383" s="23">
        <f t="shared" si="52"/>
        <v>0</v>
      </c>
      <c r="AE383" s="23">
        <f t="shared" si="53"/>
        <v>0</v>
      </c>
    </row>
    <row r="384" spans="1:31" x14ac:dyDescent="0.2">
      <c r="A384" s="365"/>
      <c r="B384" s="365"/>
      <c r="C384" s="165"/>
      <c r="D384" s="165"/>
      <c r="E384" s="202"/>
      <c r="F384" s="165"/>
      <c r="G384" s="195"/>
      <c r="H384" s="165"/>
      <c r="I384" s="165"/>
      <c r="J384" s="165"/>
      <c r="K384" s="165"/>
      <c r="L384" s="77"/>
      <c r="M384" s="77"/>
      <c r="N384" s="82"/>
      <c r="O384" s="196">
        <f>VLOOKUP(N384,'Supporting Documentation'!$A$4:$J$568,10,FALSE)</f>
        <v>0</v>
      </c>
      <c r="P384" s="51"/>
      <c r="Q384" s="50"/>
      <c r="R384" s="157">
        <f>IF(P384="",0,(P384/'PPF Application'!$T$7))</f>
        <v>0</v>
      </c>
      <c r="S384" s="52">
        <f>IF(N384="", 0, (O384/'PPF Application'!$T$7)*P384)</f>
        <v>0</v>
      </c>
      <c r="T384" s="135"/>
      <c r="V384" s="159">
        <f t="shared" si="54"/>
        <v>0</v>
      </c>
      <c r="W384" s="159">
        <f t="shared" si="46"/>
        <v>0</v>
      </c>
      <c r="X384" s="159">
        <f t="shared" si="47"/>
        <v>0</v>
      </c>
      <c r="Y384" s="201">
        <f t="shared" si="48"/>
        <v>0</v>
      </c>
      <c r="Z384" s="201">
        <f t="shared" si="49"/>
        <v>0</v>
      </c>
      <c r="AA384" s="159">
        <f t="shared" si="50"/>
        <v>0</v>
      </c>
      <c r="AB384" s="11">
        <f t="shared" si="51"/>
        <v>0</v>
      </c>
      <c r="AD384" s="23">
        <f t="shared" si="52"/>
        <v>0</v>
      </c>
      <c r="AE384" s="23">
        <f t="shared" si="53"/>
        <v>0</v>
      </c>
    </row>
    <row r="385" spans="1:31" x14ac:dyDescent="0.2">
      <c r="A385" s="365"/>
      <c r="B385" s="365"/>
      <c r="C385" s="165"/>
      <c r="D385" s="165"/>
      <c r="E385" s="202"/>
      <c r="F385" s="165"/>
      <c r="G385" s="195"/>
      <c r="H385" s="165"/>
      <c r="I385" s="165"/>
      <c r="J385" s="165"/>
      <c r="K385" s="165"/>
      <c r="L385" s="77"/>
      <c r="M385" s="77"/>
      <c r="N385" s="82"/>
      <c r="O385" s="196">
        <f>VLOOKUP(N385,'Supporting Documentation'!$A$4:$J$568,10,FALSE)</f>
        <v>0</v>
      </c>
      <c r="P385" s="51"/>
      <c r="Q385" s="50"/>
      <c r="R385" s="157">
        <f>IF(P385="",0,(P385/'PPF Application'!$T$7))</f>
        <v>0</v>
      </c>
      <c r="S385" s="52">
        <f>IF(N385="", 0, (O385/'PPF Application'!$T$7)*P385)</f>
        <v>0</v>
      </c>
      <c r="T385" s="135"/>
      <c r="V385" s="159">
        <f t="shared" si="54"/>
        <v>0</v>
      </c>
      <c r="W385" s="159">
        <f t="shared" si="46"/>
        <v>0</v>
      </c>
      <c r="X385" s="159">
        <f t="shared" si="47"/>
        <v>0</v>
      </c>
      <c r="Y385" s="201">
        <f t="shared" si="48"/>
        <v>0</v>
      </c>
      <c r="Z385" s="201">
        <f t="shared" si="49"/>
        <v>0</v>
      </c>
      <c r="AA385" s="159">
        <f t="shared" si="50"/>
        <v>0</v>
      </c>
      <c r="AB385" s="11">
        <f t="shared" si="51"/>
        <v>0</v>
      </c>
      <c r="AD385" s="23">
        <f t="shared" si="52"/>
        <v>0</v>
      </c>
      <c r="AE385" s="23">
        <f t="shared" si="53"/>
        <v>0</v>
      </c>
    </row>
    <row r="386" spans="1:31" x14ac:dyDescent="0.2">
      <c r="A386" s="365"/>
      <c r="B386" s="365"/>
      <c r="C386" s="165"/>
      <c r="D386" s="165"/>
      <c r="E386" s="202"/>
      <c r="F386" s="165"/>
      <c r="G386" s="195"/>
      <c r="H386" s="165"/>
      <c r="I386" s="165"/>
      <c r="J386" s="165"/>
      <c r="K386" s="165"/>
      <c r="L386" s="77"/>
      <c r="M386" s="77"/>
      <c r="N386" s="82"/>
      <c r="O386" s="196">
        <f>VLOOKUP(N386,'Supporting Documentation'!$A$4:$J$568,10,FALSE)</f>
        <v>0</v>
      </c>
      <c r="P386" s="51"/>
      <c r="Q386" s="50"/>
      <c r="R386" s="157">
        <f>IF(P386="",0,(P386/'PPF Application'!$T$7))</f>
        <v>0</v>
      </c>
      <c r="S386" s="52">
        <f>IF(N386="", 0, (O386/'PPF Application'!$T$7)*P386)</f>
        <v>0</v>
      </c>
      <c r="T386" s="135"/>
      <c r="V386" s="159">
        <f t="shared" si="54"/>
        <v>0</v>
      </c>
      <c r="W386" s="159">
        <f t="shared" si="46"/>
        <v>0</v>
      </c>
      <c r="X386" s="159">
        <f t="shared" si="47"/>
        <v>0</v>
      </c>
      <c r="Y386" s="201">
        <f t="shared" si="48"/>
        <v>0</v>
      </c>
      <c r="Z386" s="201">
        <f t="shared" si="49"/>
        <v>0</v>
      </c>
      <c r="AA386" s="159">
        <f t="shared" si="50"/>
        <v>0</v>
      </c>
      <c r="AB386" s="11">
        <f t="shared" si="51"/>
        <v>0</v>
      </c>
      <c r="AD386" s="23">
        <f t="shared" si="52"/>
        <v>0</v>
      </c>
      <c r="AE386" s="23">
        <f t="shared" si="53"/>
        <v>0</v>
      </c>
    </row>
    <row r="387" spans="1:31" x14ac:dyDescent="0.2">
      <c r="A387" s="365"/>
      <c r="B387" s="365"/>
      <c r="C387" s="165"/>
      <c r="D387" s="165"/>
      <c r="E387" s="202"/>
      <c r="F387" s="165"/>
      <c r="G387" s="195"/>
      <c r="H387" s="165"/>
      <c r="I387" s="165"/>
      <c r="J387" s="165"/>
      <c r="K387" s="165"/>
      <c r="L387" s="77"/>
      <c r="M387" s="77"/>
      <c r="N387" s="82"/>
      <c r="O387" s="196">
        <f>VLOOKUP(N387,'Supporting Documentation'!$A$4:$J$568,10,FALSE)</f>
        <v>0</v>
      </c>
      <c r="P387" s="51"/>
      <c r="Q387" s="50"/>
      <c r="R387" s="157">
        <f>IF(P387="",0,(P387/'PPF Application'!$T$7))</f>
        <v>0</v>
      </c>
      <c r="S387" s="52">
        <f>IF(N387="", 0, (O387/'PPF Application'!$T$7)*P387)</f>
        <v>0</v>
      </c>
      <c r="T387" s="135"/>
      <c r="V387" s="159">
        <f t="shared" si="54"/>
        <v>0</v>
      </c>
      <c r="W387" s="159">
        <f t="shared" si="46"/>
        <v>0</v>
      </c>
      <c r="X387" s="159">
        <f t="shared" si="47"/>
        <v>0</v>
      </c>
      <c r="Y387" s="201">
        <f t="shared" si="48"/>
        <v>0</v>
      </c>
      <c r="Z387" s="201">
        <f t="shared" si="49"/>
        <v>0</v>
      </c>
      <c r="AA387" s="159">
        <f t="shared" si="50"/>
        <v>0</v>
      </c>
      <c r="AB387" s="11">
        <f t="shared" si="51"/>
        <v>0</v>
      </c>
      <c r="AD387" s="23">
        <f t="shared" si="52"/>
        <v>0</v>
      </c>
      <c r="AE387" s="23">
        <f t="shared" si="53"/>
        <v>0</v>
      </c>
    </row>
    <row r="388" spans="1:31" x14ac:dyDescent="0.2">
      <c r="A388" s="365"/>
      <c r="B388" s="365"/>
      <c r="C388" s="165"/>
      <c r="D388" s="165"/>
      <c r="E388" s="202"/>
      <c r="F388" s="165"/>
      <c r="G388" s="195"/>
      <c r="H388" s="165"/>
      <c r="I388" s="165"/>
      <c r="J388" s="165"/>
      <c r="K388" s="165"/>
      <c r="L388" s="77"/>
      <c r="M388" s="77"/>
      <c r="N388" s="82"/>
      <c r="O388" s="196">
        <f>VLOOKUP(N388,'Supporting Documentation'!$A$4:$J$568,10,FALSE)</f>
        <v>0</v>
      </c>
      <c r="P388" s="51"/>
      <c r="Q388" s="50"/>
      <c r="R388" s="157">
        <f>IF(P388="",0,(P388/'PPF Application'!$T$7))</f>
        <v>0</v>
      </c>
      <c r="S388" s="52">
        <f>IF(N388="", 0, (O388/'PPF Application'!$T$7)*P388)</f>
        <v>0</v>
      </c>
      <c r="T388" s="135"/>
      <c r="V388" s="159">
        <f t="shared" si="54"/>
        <v>0</v>
      </c>
      <c r="W388" s="159">
        <f t="shared" si="46"/>
        <v>0</v>
      </c>
      <c r="X388" s="159">
        <f t="shared" si="47"/>
        <v>0</v>
      </c>
      <c r="Y388" s="201">
        <f t="shared" si="48"/>
        <v>0</v>
      </c>
      <c r="Z388" s="201">
        <f t="shared" si="49"/>
        <v>0</v>
      </c>
      <c r="AA388" s="159">
        <f t="shared" si="50"/>
        <v>0</v>
      </c>
      <c r="AB388" s="11">
        <f t="shared" si="51"/>
        <v>0</v>
      </c>
      <c r="AD388" s="23">
        <f t="shared" si="52"/>
        <v>0</v>
      </c>
      <c r="AE388" s="23">
        <f t="shared" si="53"/>
        <v>0</v>
      </c>
    </row>
    <row r="389" spans="1:31" x14ac:dyDescent="0.2">
      <c r="A389" s="365"/>
      <c r="B389" s="365"/>
      <c r="C389" s="165"/>
      <c r="D389" s="165"/>
      <c r="E389" s="202"/>
      <c r="F389" s="165"/>
      <c r="G389" s="195"/>
      <c r="H389" s="165"/>
      <c r="I389" s="165"/>
      <c r="J389" s="165"/>
      <c r="K389" s="165"/>
      <c r="L389" s="77"/>
      <c r="M389" s="77"/>
      <c r="N389" s="82"/>
      <c r="O389" s="196">
        <f>VLOOKUP(N389,'Supporting Documentation'!$A$4:$J$568,10,FALSE)</f>
        <v>0</v>
      </c>
      <c r="P389" s="51"/>
      <c r="Q389" s="50"/>
      <c r="R389" s="157">
        <f>IF(P389="",0,(P389/'PPF Application'!$T$7))</f>
        <v>0</v>
      </c>
      <c r="S389" s="52">
        <f>IF(N389="", 0, (O389/'PPF Application'!$T$7)*P389)</f>
        <v>0</v>
      </c>
      <c r="T389" s="135"/>
      <c r="V389" s="159">
        <f t="shared" si="54"/>
        <v>0</v>
      </c>
      <c r="W389" s="159">
        <f t="shared" si="46"/>
        <v>0</v>
      </c>
      <c r="X389" s="159">
        <f t="shared" si="47"/>
        <v>0</v>
      </c>
      <c r="Y389" s="201">
        <f t="shared" si="48"/>
        <v>0</v>
      </c>
      <c r="Z389" s="201">
        <f t="shared" si="49"/>
        <v>0</v>
      </c>
      <c r="AA389" s="159">
        <f t="shared" si="50"/>
        <v>0</v>
      </c>
      <c r="AB389" s="11">
        <f t="shared" si="51"/>
        <v>0</v>
      </c>
      <c r="AD389" s="23">
        <f t="shared" si="52"/>
        <v>0</v>
      </c>
      <c r="AE389" s="23">
        <f t="shared" si="53"/>
        <v>0</v>
      </c>
    </row>
    <row r="390" spans="1:31" x14ac:dyDescent="0.2">
      <c r="A390" s="365"/>
      <c r="B390" s="365"/>
      <c r="C390" s="165"/>
      <c r="D390" s="165"/>
      <c r="E390" s="202"/>
      <c r="F390" s="165"/>
      <c r="G390" s="195"/>
      <c r="H390" s="165"/>
      <c r="I390" s="165"/>
      <c r="J390" s="165"/>
      <c r="K390" s="165"/>
      <c r="L390" s="77"/>
      <c r="M390" s="77"/>
      <c r="N390" s="82"/>
      <c r="O390" s="196">
        <f>VLOOKUP(N390,'Supporting Documentation'!$A$4:$J$568,10,FALSE)</f>
        <v>0</v>
      </c>
      <c r="P390" s="51"/>
      <c r="Q390" s="50"/>
      <c r="R390" s="157">
        <f>IF(P390="",0,(P390/'PPF Application'!$T$7))</f>
        <v>0</v>
      </c>
      <c r="S390" s="52">
        <f>IF(N390="", 0, (O390/'PPF Application'!$T$7)*P390)</f>
        <v>0</v>
      </c>
      <c r="T390" s="135"/>
      <c r="V390" s="159">
        <f t="shared" si="54"/>
        <v>0</v>
      </c>
      <c r="W390" s="159">
        <f t="shared" ref="W390:W453" si="55">IF(AND(C390="x",H390="x"),1,0)</f>
        <v>0</v>
      </c>
      <c r="X390" s="159">
        <f t="shared" ref="X390:X453" si="56">IF(AND(D390="x",H390="x"),1,0)</f>
        <v>0</v>
      </c>
      <c r="Y390" s="201">
        <f t="shared" ref="Y390:Y453" si="57">IF(AND(E390="x",H390="x"),1,0)</f>
        <v>0</v>
      </c>
      <c r="Z390" s="201">
        <f t="shared" ref="Z390:Z453" si="58">IF(AND(F390="x",H390="x"),1,0)</f>
        <v>0</v>
      </c>
      <c r="AA390" s="159">
        <f t="shared" ref="AA390:AA453" si="59">IF(OR(N390="UNK",N390="TPR",N390="ORP",N390="INC",N390="OTS"),1,0)</f>
        <v>0</v>
      </c>
      <c r="AB390" s="11">
        <f t="shared" ref="AB390:AB453" si="60">IF((AND(AND(AND(L390&lt;=$AC$5,M390&gt;=$AC$5,L390&lt;&gt;"",H390&lt;&gt;"")))),1,0)</f>
        <v>0</v>
      </c>
      <c r="AD390" s="23">
        <f t="shared" ref="AD390:AD453" si="61">IF(I390="x",R390,0)</f>
        <v>0</v>
      </c>
      <c r="AE390" s="23">
        <f t="shared" ref="AE390:AE453" si="62">IF(Q390="x", R390, 0)</f>
        <v>0</v>
      </c>
    </row>
    <row r="391" spans="1:31" x14ac:dyDescent="0.2">
      <c r="A391" s="365"/>
      <c r="B391" s="365"/>
      <c r="C391" s="165"/>
      <c r="D391" s="165"/>
      <c r="E391" s="202"/>
      <c r="F391" s="165"/>
      <c r="G391" s="195"/>
      <c r="H391" s="165"/>
      <c r="I391" s="165"/>
      <c r="J391" s="165"/>
      <c r="K391" s="165"/>
      <c r="L391" s="77"/>
      <c r="M391" s="77"/>
      <c r="N391" s="82"/>
      <c r="O391" s="196">
        <f>VLOOKUP(N391,'Supporting Documentation'!$A$4:$J$568,10,FALSE)</f>
        <v>0</v>
      </c>
      <c r="P391" s="51"/>
      <c r="Q391" s="50"/>
      <c r="R391" s="157">
        <f>IF(P391="",0,(P391/'PPF Application'!$T$7))</f>
        <v>0</v>
      </c>
      <c r="S391" s="52">
        <f>IF(N391="", 0, (O391/'PPF Application'!$T$7)*P391)</f>
        <v>0</v>
      </c>
      <c r="T391" s="135"/>
      <c r="V391" s="159">
        <f t="shared" ref="V391:V454" si="63">IF(AND(A391="x",H391="x"),1,0)</f>
        <v>0</v>
      </c>
      <c r="W391" s="159">
        <f t="shared" si="55"/>
        <v>0</v>
      </c>
      <c r="X391" s="159">
        <f t="shared" si="56"/>
        <v>0</v>
      </c>
      <c r="Y391" s="201">
        <f t="shared" si="57"/>
        <v>0</v>
      </c>
      <c r="Z391" s="201">
        <f t="shared" si="58"/>
        <v>0</v>
      </c>
      <c r="AA391" s="159">
        <f t="shared" si="59"/>
        <v>0</v>
      </c>
      <c r="AB391" s="11">
        <f t="shared" si="60"/>
        <v>0</v>
      </c>
      <c r="AD391" s="23">
        <f t="shared" si="61"/>
        <v>0</v>
      </c>
      <c r="AE391" s="23">
        <f t="shared" si="62"/>
        <v>0</v>
      </c>
    </row>
    <row r="392" spans="1:31" x14ac:dyDescent="0.2">
      <c r="A392" s="365"/>
      <c r="B392" s="365"/>
      <c r="C392" s="165"/>
      <c r="D392" s="165"/>
      <c r="E392" s="202"/>
      <c r="F392" s="165"/>
      <c r="G392" s="195"/>
      <c r="H392" s="165"/>
      <c r="I392" s="165"/>
      <c r="J392" s="165"/>
      <c r="K392" s="165"/>
      <c r="L392" s="77"/>
      <c r="M392" s="77"/>
      <c r="N392" s="82"/>
      <c r="O392" s="196">
        <f>VLOOKUP(N392,'Supporting Documentation'!$A$4:$J$568,10,FALSE)</f>
        <v>0</v>
      </c>
      <c r="P392" s="51"/>
      <c r="Q392" s="50"/>
      <c r="R392" s="157">
        <f>IF(P392="",0,(P392/'PPF Application'!$T$7))</f>
        <v>0</v>
      </c>
      <c r="S392" s="52">
        <f>IF(N392="", 0, (O392/'PPF Application'!$T$7)*P392)</f>
        <v>0</v>
      </c>
      <c r="T392" s="135"/>
      <c r="V392" s="159">
        <f t="shared" si="63"/>
        <v>0</v>
      </c>
      <c r="W392" s="159">
        <f t="shared" si="55"/>
        <v>0</v>
      </c>
      <c r="X392" s="159">
        <f t="shared" si="56"/>
        <v>0</v>
      </c>
      <c r="Y392" s="201">
        <f t="shared" si="57"/>
        <v>0</v>
      </c>
      <c r="Z392" s="201">
        <f t="shared" si="58"/>
        <v>0</v>
      </c>
      <c r="AA392" s="159">
        <f t="shared" si="59"/>
        <v>0</v>
      </c>
      <c r="AB392" s="11">
        <f t="shared" si="60"/>
        <v>0</v>
      </c>
      <c r="AD392" s="23">
        <f t="shared" si="61"/>
        <v>0</v>
      </c>
      <c r="AE392" s="23">
        <f t="shared" si="62"/>
        <v>0</v>
      </c>
    </row>
    <row r="393" spans="1:31" x14ac:dyDescent="0.2">
      <c r="A393" s="365"/>
      <c r="B393" s="365"/>
      <c r="C393" s="165"/>
      <c r="D393" s="165"/>
      <c r="E393" s="202"/>
      <c r="F393" s="165"/>
      <c r="G393" s="195"/>
      <c r="H393" s="165"/>
      <c r="I393" s="165"/>
      <c r="J393" s="165"/>
      <c r="K393" s="165"/>
      <c r="L393" s="77"/>
      <c r="M393" s="77"/>
      <c r="N393" s="82"/>
      <c r="O393" s="196">
        <f>VLOOKUP(N393,'Supporting Documentation'!$A$4:$J$568,10,FALSE)</f>
        <v>0</v>
      </c>
      <c r="P393" s="51"/>
      <c r="Q393" s="50"/>
      <c r="R393" s="157">
        <f>IF(P393="",0,(P393/'PPF Application'!$T$7))</f>
        <v>0</v>
      </c>
      <c r="S393" s="52">
        <f>IF(N393="", 0, (O393/'PPF Application'!$T$7)*P393)</f>
        <v>0</v>
      </c>
      <c r="T393" s="135"/>
      <c r="V393" s="159">
        <f t="shared" si="63"/>
        <v>0</v>
      </c>
      <c r="W393" s="159">
        <f t="shared" si="55"/>
        <v>0</v>
      </c>
      <c r="X393" s="159">
        <f t="shared" si="56"/>
        <v>0</v>
      </c>
      <c r="Y393" s="201">
        <f t="shared" si="57"/>
        <v>0</v>
      </c>
      <c r="Z393" s="201">
        <f t="shared" si="58"/>
        <v>0</v>
      </c>
      <c r="AA393" s="159">
        <f t="shared" si="59"/>
        <v>0</v>
      </c>
      <c r="AB393" s="11">
        <f t="shared" si="60"/>
        <v>0</v>
      </c>
      <c r="AD393" s="23">
        <f t="shared" si="61"/>
        <v>0</v>
      </c>
      <c r="AE393" s="23">
        <f t="shared" si="62"/>
        <v>0</v>
      </c>
    </row>
    <row r="394" spans="1:31" x14ac:dyDescent="0.2">
      <c r="A394" s="365"/>
      <c r="B394" s="365"/>
      <c r="C394" s="165"/>
      <c r="D394" s="165"/>
      <c r="E394" s="202"/>
      <c r="F394" s="165"/>
      <c r="G394" s="195"/>
      <c r="H394" s="165"/>
      <c r="I394" s="165"/>
      <c r="J394" s="165"/>
      <c r="K394" s="165"/>
      <c r="L394" s="77"/>
      <c r="M394" s="77"/>
      <c r="N394" s="82"/>
      <c r="O394" s="196">
        <f>VLOOKUP(N394,'Supporting Documentation'!$A$4:$J$568,10,FALSE)</f>
        <v>0</v>
      </c>
      <c r="P394" s="51"/>
      <c r="Q394" s="50"/>
      <c r="R394" s="157">
        <f>IF(P394="",0,(P394/'PPF Application'!$T$7))</f>
        <v>0</v>
      </c>
      <c r="S394" s="52">
        <f>IF(N394="", 0, (O394/'PPF Application'!$T$7)*P394)</f>
        <v>0</v>
      </c>
      <c r="T394" s="135"/>
      <c r="V394" s="159">
        <f t="shared" si="63"/>
        <v>0</v>
      </c>
      <c r="W394" s="159">
        <f t="shared" si="55"/>
        <v>0</v>
      </c>
      <c r="X394" s="159">
        <f t="shared" si="56"/>
        <v>0</v>
      </c>
      <c r="Y394" s="201">
        <f t="shared" si="57"/>
        <v>0</v>
      </c>
      <c r="Z394" s="201">
        <f t="shared" si="58"/>
        <v>0</v>
      </c>
      <c r="AA394" s="159">
        <f t="shared" si="59"/>
        <v>0</v>
      </c>
      <c r="AB394" s="11">
        <f t="shared" si="60"/>
        <v>0</v>
      </c>
      <c r="AD394" s="23">
        <f t="shared" si="61"/>
        <v>0</v>
      </c>
      <c r="AE394" s="23">
        <f t="shared" si="62"/>
        <v>0</v>
      </c>
    </row>
    <row r="395" spans="1:31" x14ac:dyDescent="0.2">
      <c r="A395" s="365"/>
      <c r="B395" s="365"/>
      <c r="C395" s="165"/>
      <c r="D395" s="165"/>
      <c r="E395" s="202"/>
      <c r="F395" s="165"/>
      <c r="G395" s="195"/>
      <c r="H395" s="165"/>
      <c r="I395" s="165"/>
      <c r="J395" s="165"/>
      <c r="K395" s="165"/>
      <c r="L395" s="77"/>
      <c r="M395" s="77"/>
      <c r="N395" s="82"/>
      <c r="O395" s="196">
        <f>VLOOKUP(N395,'Supporting Documentation'!$A$4:$J$568,10,FALSE)</f>
        <v>0</v>
      </c>
      <c r="P395" s="51"/>
      <c r="Q395" s="50"/>
      <c r="R395" s="157">
        <f>IF(P395="",0,(P395/'PPF Application'!$T$7))</f>
        <v>0</v>
      </c>
      <c r="S395" s="52">
        <f>IF(N395="", 0, (O395/'PPF Application'!$T$7)*P395)</f>
        <v>0</v>
      </c>
      <c r="T395" s="135"/>
      <c r="V395" s="159">
        <f t="shared" si="63"/>
        <v>0</v>
      </c>
      <c r="W395" s="159">
        <f t="shared" si="55"/>
        <v>0</v>
      </c>
      <c r="X395" s="159">
        <f t="shared" si="56"/>
        <v>0</v>
      </c>
      <c r="Y395" s="201">
        <f t="shared" si="57"/>
        <v>0</v>
      </c>
      <c r="Z395" s="201">
        <f t="shared" si="58"/>
        <v>0</v>
      </c>
      <c r="AA395" s="159">
        <f t="shared" si="59"/>
        <v>0</v>
      </c>
      <c r="AB395" s="11">
        <f t="shared" si="60"/>
        <v>0</v>
      </c>
      <c r="AD395" s="23">
        <f t="shared" si="61"/>
        <v>0</v>
      </c>
      <c r="AE395" s="23">
        <f t="shared" si="62"/>
        <v>0</v>
      </c>
    </row>
    <row r="396" spans="1:31" x14ac:dyDescent="0.2">
      <c r="A396" s="365"/>
      <c r="B396" s="365"/>
      <c r="C396" s="165"/>
      <c r="D396" s="165"/>
      <c r="E396" s="202"/>
      <c r="F396" s="165"/>
      <c r="G396" s="195"/>
      <c r="H396" s="165"/>
      <c r="I396" s="165"/>
      <c r="J396" s="165"/>
      <c r="K396" s="165"/>
      <c r="L396" s="77"/>
      <c r="M396" s="77"/>
      <c r="N396" s="82"/>
      <c r="O396" s="196">
        <f>VLOOKUP(N396,'Supporting Documentation'!$A$4:$J$568,10,FALSE)</f>
        <v>0</v>
      </c>
      <c r="P396" s="51"/>
      <c r="Q396" s="50"/>
      <c r="R396" s="157">
        <f>IF(P396="",0,(P396/'PPF Application'!$T$7))</f>
        <v>0</v>
      </c>
      <c r="S396" s="52">
        <f>IF(N396="", 0, (O396/'PPF Application'!$T$7)*P396)</f>
        <v>0</v>
      </c>
      <c r="T396" s="135"/>
      <c r="V396" s="159">
        <f t="shared" si="63"/>
        <v>0</v>
      </c>
      <c r="W396" s="159">
        <f t="shared" si="55"/>
        <v>0</v>
      </c>
      <c r="X396" s="159">
        <f t="shared" si="56"/>
        <v>0</v>
      </c>
      <c r="Y396" s="201">
        <f t="shared" si="57"/>
        <v>0</v>
      </c>
      <c r="Z396" s="201">
        <f t="shared" si="58"/>
        <v>0</v>
      </c>
      <c r="AA396" s="159">
        <f t="shared" si="59"/>
        <v>0</v>
      </c>
      <c r="AB396" s="11">
        <f t="shared" si="60"/>
        <v>0</v>
      </c>
      <c r="AD396" s="23">
        <f t="shared" si="61"/>
        <v>0</v>
      </c>
      <c r="AE396" s="23">
        <f t="shared" si="62"/>
        <v>0</v>
      </c>
    </row>
    <row r="397" spans="1:31" x14ac:dyDescent="0.2">
      <c r="A397" s="365"/>
      <c r="B397" s="365"/>
      <c r="C397" s="165"/>
      <c r="D397" s="165"/>
      <c r="E397" s="202"/>
      <c r="F397" s="165"/>
      <c r="G397" s="195"/>
      <c r="H397" s="165"/>
      <c r="I397" s="165"/>
      <c r="J397" s="165"/>
      <c r="K397" s="165"/>
      <c r="L397" s="77"/>
      <c r="M397" s="77"/>
      <c r="N397" s="82"/>
      <c r="O397" s="196">
        <f>VLOOKUP(N397,'Supporting Documentation'!$A$4:$J$568,10,FALSE)</f>
        <v>0</v>
      </c>
      <c r="P397" s="51"/>
      <c r="Q397" s="50"/>
      <c r="R397" s="157">
        <f>IF(P397="",0,(P397/'PPF Application'!$T$7))</f>
        <v>0</v>
      </c>
      <c r="S397" s="52">
        <f>IF(N397="", 0, (O397/'PPF Application'!$T$7)*P397)</f>
        <v>0</v>
      </c>
      <c r="T397" s="135"/>
      <c r="V397" s="159">
        <f t="shared" si="63"/>
        <v>0</v>
      </c>
      <c r="W397" s="159">
        <f t="shared" si="55"/>
        <v>0</v>
      </c>
      <c r="X397" s="159">
        <f t="shared" si="56"/>
        <v>0</v>
      </c>
      <c r="Y397" s="201">
        <f t="shared" si="57"/>
        <v>0</v>
      </c>
      <c r="Z397" s="201">
        <f t="shared" si="58"/>
        <v>0</v>
      </c>
      <c r="AA397" s="159">
        <f t="shared" si="59"/>
        <v>0</v>
      </c>
      <c r="AB397" s="11">
        <f t="shared" si="60"/>
        <v>0</v>
      </c>
      <c r="AD397" s="23">
        <f t="shared" si="61"/>
        <v>0</v>
      </c>
      <c r="AE397" s="23">
        <f t="shared" si="62"/>
        <v>0</v>
      </c>
    </row>
    <row r="398" spans="1:31" x14ac:dyDescent="0.2">
      <c r="A398" s="365"/>
      <c r="B398" s="365"/>
      <c r="C398" s="165"/>
      <c r="D398" s="165"/>
      <c r="E398" s="202"/>
      <c r="F398" s="165"/>
      <c r="G398" s="195"/>
      <c r="H398" s="165"/>
      <c r="I398" s="165"/>
      <c r="J398" s="165"/>
      <c r="K398" s="165"/>
      <c r="L398" s="77"/>
      <c r="M398" s="77"/>
      <c r="N398" s="82"/>
      <c r="O398" s="196">
        <f>VLOOKUP(N398,'Supporting Documentation'!$A$4:$J$568,10,FALSE)</f>
        <v>0</v>
      </c>
      <c r="P398" s="51"/>
      <c r="Q398" s="50"/>
      <c r="R398" s="157">
        <f>IF(P398="",0,(P398/'PPF Application'!$T$7))</f>
        <v>0</v>
      </c>
      <c r="S398" s="52">
        <f>IF(N398="", 0, (O398/'PPF Application'!$T$7)*P398)</f>
        <v>0</v>
      </c>
      <c r="T398" s="135"/>
      <c r="V398" s="159">
        <f t="shared" si="63"/>
        <v>0</v>
      </c>
      <c r="W398" s="159">
        <f t="shared" si="55"/>
        <v>0</v>
      </c>
      <c r="X398" s="159">
        <f t="shared" si="56"/>
        <v>0</v>
      </c>
      <c r="Y398" s="201">
        <f t="shared" si="57"/>
        <v>0</v>
      </c>
      <c r="Z398" s="201">
        <f t="shared" si="58"/>
        <v>0</v>
      </c>
      <c r="AA398" s="159">
        <f t="shared" si="59"/>
        <v>0</v>
      </c>
      <c r="AB398" s="11">
        <f t="shared" si="60"/>
        <v>0</v>
      </c>
      <c r="AD398" s="23">
        <f t="shared" si="61"/>
        <v>0</v>
      </c>
      <c r="AE398" s="23">
        <f t="shared" si="62"/>
        <v>0</v>
      </c>
    </row>
    <row r="399" spans="1:31" x14ac:dyDescent="0.2">
      <c r="A399" s="365"/>
      <c r="B399" s="365"/>
      <c r="C399" s="165"/>
      <c r="D399" s="165"/>
      <c r="E399" s="202"/>
      <c r="F399" s="165"/>
      <c r="G399" s="195"/>
      <c r="H399" s="165"/>
      <c r="I399" s="165"/>
      <c r="J399" s="165"/>
      <c r="K399" s="165"/>
      <c r="L399" s="77"/>
      <c r="M399" s="77"/>
      <c r="N399" s="82"/>
      <c r="O399" s="196">
        <f>VLOOKUP(N399,'Supporting Documentation'!$A$4:$J$568,10,FALSE)</f>
        <v>0</v>
      </c>
      <c r="P399" s="51"/>
      <c r="Q399" s="50"/>
      <c r="R399" s="157">
        <f>IF(P399="",0,(P399/'PPF Application'!$T$7))</f>
        <v>0</v>
      </c>
      <c r="S399" s="52">
        <f>IF(N399="", 0, (O399/'PPF Application'!$T$7)*P399)</f>
        <v>0</v>
      </c>
      <c r="T399" s="135"/>
      <c r="V399" s="159">
        <f t="shared" si="63"/>
        <v>0</v>
      </c>
      <c r="W399" s="159">
        <f t="shared" si="55"/>
        <v>0</v>
      </c>
      <c r="X399" s="159">
        <f t="shared" si="56"/>
        <v>0</v>
      </c>
      <c r="Y399" s="201">
        <f t="shared" si="57"/>
        <v>0</v>
      </c>
      <c r="Z399" s="201">
        <f t="shared" si="58"/>
        <v>0</v>
      </c>
      <c r="AA399" s="159">
        <f t="shared" si="59"/>
        <v>0</v>
      </c>
      <c r="AB399" s="11">
        <f t="shared" si="60"/>
        <v>0</v>
      </c>
      <c r="AD399" s="23">
        <f t="shared" si="61"/>
        <v>0</v>
      </c>
      <c r="AE399" s="23">
        <f t="shared" si="62"/>
        <v>0</v>
      </c>
    </row>
    <row r="400" spans="1:31" x14ac:dyDescent="0.2">
      <c r="A400" s="365"/>
      <c r="B400" s="365"/>
      <c r="C400" s="165"/>
      <c r="D400" s="165"/>
      <c r="E400" s="202"/>
      <c r="F400" s="165"/>
      <c r="G400" s="195"/>
      <c r="H400" s="165"/>
      <c r="I400" s="165"/>
      <c r="J400" s="165"/>
      <c r="K400" s="165"/>
      <c r="L400" s="77"/>
      <c r="M400" s="77"/>
      <c r="N400" s="82"/>
      <c r="O400" s="196">
        <f>VLOOKUP(N400,'Supporting Documentation'!$A$4:$J$568,10,FALSE)</f>
        <v>0</v>
      </c>
      <c r="P400" s="51"/>
      <c r="Q400" s="50"/>
      <c r="R400" s="157">
        <f>IF(P400="",0,(P400/'PPF Application'!$T$7))</f>
        <v>0</v>
      </c>
      <c r="S400" s="52">
        <f>IF(N400="", 0, (O400/'PPF Application'!$T$7)*P400)</f>
        <v>0</v>
      </c>
      <c r="T400" s="135"/>
      <c r="V400" s="159">
        <f t="shared" si="63"/>
        <v>0</v>
      </c>
      <c r="W400" s="159">
        <f t="shared" si="55"/>
        <v>0</v>
      </c>
      <c r="X400" s="159">
        <f t="shared" si="56"/>
        <v>0</v>
      </c>
      <c r="Y400" s="201">
        <f t="shared" si="57"/>
        <v>0</v>
      </c>
      <c r="Z400" s="201">
        <f t="shared" si="58"/>
        <v>0</v>
      </c>
      <c r="AA400" s="159">
        <f t="shared" si="59"/>
        <v>0</v>
      </c>
      <c r="AB400" s="11">
        <f t="shared" si="60"/>
        <v>0</v>
      </c>
      <c r="AD400" s="23">
        <f t="shared" si="61"/>
        <v>0</v>
      </c>
      <c r="AE400" s="23">
        <f t="shared" si="62"/>
        <v>0</v>
      </c>
    </row>
    <row r="401" spans="1:31" x14ac:dyDescent="0.2">
      <c r="A401" s="365"/>
      <c r="B401" s="365"/>
      <c r="C401" s="165"/>
      <c r="D401" s="165"/>
      <c r="E401" s="202"/>
      <c r="F401" s="165"/>
      <c r="G401" s="195"/>
      <c r="H401" s="165"/>
      <c r="I401" s="165"/>
      <c r="J401" s="165"/>
      <c r="K401" s="165"/>
      <c r="L401" s="77"/>
      <c r="M401" s="77"/>
      <c r="N401" s="82"/>
      <c r="O401" s="196">
        <f>VLOOKUP(N401,'Supporting Documentation'!$A$4:$J$568,10,FALSE)</f>
        <v>0</v>
      </c>
      <c r="P401" s="51"/>
      <c r="Q401" s="50"/>
      <c r="R401" s="157">
        <f>IF(P401="",0,(P401/'PPF Application'!$T$7))</f>
        <v>0</v>
      </c>
      <c r="S401" s="52">
        <f>IF(N401="", 0, (O401/'PPF Application'!$T$7)*P401)</f>
        <v>0</v>
      </c>
      <c r="T401" s="135"/>
      <c r="V401" s="159">
        <f t="shared" si="63"/>
        <v>0</v>
      </c>
      <c r="W401" s="159">
        <f t="shared" si="55"/>
        <v>0</v>
      </c>
      <c r="X401" s="159">
        <f t="shared" si="56"/>
        <v>0</v>
      </c>
      <c r="Y401" s="201">
        <f t="shared" si="57"/>
        <v>0</v>
      </c>
      <c r="Z401" s="201">
        <f t="shared" si="58"/>
        <v>0</v>
      </c>
      <c r="AA401" s="159">
        <f t="shared" si="59"/>
        <v>0</v>
      </c>
      <c r="AB401" s="11">
        <f t="shared" si="60"/>
        <v>0</v>
      </c>
      <c r="AD401" s="23">
        <f t="shared" si="61"/>
        <v>0</v>
      </c>
      <c r="AE401" s="23">
        <f t="shared" si="62"/>
        <v>0</v>
      </c>
    </row>
    <row r="402" spans="1:31" x14ac:dyDescent="0.2">
      <c r="A402" s="365"/>
      <c r="B402" s="365"/>
      <c r="C402" s="165"/>
      <c r="D402" s="165"/>
      <c r="E402" s="202"/>
      <c r="F402" s="165"/>
      <c r="G402" s="195"/>
      <c r="H402" s="165"/>
      <c r="I402" s="165"/>
      <c r="J402" s="165"/>
      <c r="K402" s="165"/>
      <c r="L402" s="77"/>
      <c r="M402" s="77"/>
      <c r="N402" s="82"/>
      <c r="O402" s="196">
        <f>VLOOKUP(N402,'Supporting Documentation'!$A$4:$J$568,10,FALSE)</f>
        <v>0</v>
      </c>
      <c r="P402" s="51"/>
      <c r="Q402" s="50"/>
      <c r="R402" s="157">
        <f>IF(P402="",0,(P402/'PPF Application'!$T$7))</f>
        <v>0</v>
      </c>
      <c r="S402" s="52">
        <f>IF(N402="", 0, (O402/'PPF Application'!$T$7)*P402)</f>
        <v>0</v>
      </c>
      <c r="T402" s="135"/>
      <c r="V402" s="159">
        <f t="shared" si="63"/>
        <v>0</v>
      </c>
      <c r="W402" s="159">
        <f t="shared" si="55"/>
        <v>0</v>
      </c>
      <c r="X402" s="159">
        <f t="shared" si="56"/>
        <v>0</v>
      </c>
      <c r="Y402" s="201">
        <f t="shared" si="57"/>
        <v>0</v>
      </c>
      <c r="Z402" s="201">
        <f t="shared" si="58"/>
        <v>0</v>
      </c>
      <c r="AA402" s="159">
        <f t="shared" si="59"/>
        <v>0</v>
      </c>
      <c r="AB402" s="11">
        <f t="shared" si="60"/>
        <v>0</v>
      </c>
      <c r="AD402" s="23">
        <f t="shared" si="61"/>
        <v>0</v>
      </c>
      <c r="AE402" s="23">
        <f t="shared" si="62"/>
        <v>0</v>
      </c>
    </row>
    <row r="403" spans="1:31" x14ac:dyDescent="0.2">
      <c r="A403" s="365"/>
      <c r="B403" s="365"/>
      <c r="C403" s="165"/>
      <c r="D403" s="165"/>
      <c r="E403" s="202"/>
      <c r="F403" s="165"/>
      <c r="G403" s="195"/>
      <c r="H403" s="165"/>
      <c r="I403" s="165"/>
      <c r="J403" s="165"/>
      <c r="K403" s="165"/>
      <c r="L403" s="77"/>
      <c r="M403" s="77"/>
      <c r="N403" s="82"/>
      <c r="O403" s="196">
        <f>VLOOKUP(N403,'Supporting Documentation'!$A$4:$J$568,10,FALSE)</f>
        <v>0</v>
      </c>
      <c r="P403" s="51"/>
      <c r="Q403" s="50"/>
      <c r="R403" s="157">
        <f>IF(P403="",0,(P403/'PPF Application'!$T$7))</f>
        <v>0</v>
      </c>
      <c r="S403" s="52">
        <f>IF(N403="", 0, (O403/'PPF Application'!$T$7)*P403)</f>
        <v>0</v>
      </c>
      <c r="T403" s="135"/>
      <c r="V403" s="159">
        <f t="shared" si="63"/>
        <v>0</v>
      </c>
      <c r="W403" s="159">
        <f t="shared" si="55"/>
        <v>0</v>
      </c>
      <c r="X403" s="159">
        <f t="shared" si="56"/>
        <v>0</v>
      </c>
      <c r="Y403" s="201">
        <f t="shared" si="57"/>
        <v>0</v>
      </c>
      <c r="Z403" s="201">
        <f t="shared" si="58"/>
        <v>0</v>
      </c>
      <c r="AA403" s="159">
        <f t="shared" si="59"/>
        <v>0</v>
      </c>
      <c r="AB403" s="11">
        <f t="shared" si="60"/>
        <v>0</v>
      </c>
      <c r="AD403" s="23">
        <f t="shared" si="61"/>
        <v>0</v>
      </c>
      <c r="AE403" s="23">
        <f t="shared" si="62"/>
        <v>0</v>
      </c>
    </row>
    <row r="404" spans="1:31" x14ac:dyDescent="0.2">
      <c r="A404" s="365"/>
      <c r="B404" s="365"/>
      <c r="C404" s="165"/>
      <c r="D404" s="165"/>
      <c r="E404" s="202"/>
      <c r="F404" s="165"/>
      <c r="G404" s="195"/>
      <c r="H404" s="165"/>
      <c r="I404" s="165"/>
      <c r="J404" s="165"/>
      <c r="K404" s="165"/>
      <c r="L404" s="77"/>
      <c r="M404" s="77"/>
      <c r="N404" s="82"/>
      <c r="O404" s="196">
        <f>VLOOKUP(N404,'Supporting Documentation'!$A$4:$J$568,10,FALSE)</f>
        <v>0</v>
      </c>
      <c r="P404" s="51"/>
      <c r="Q404" s="50"/>
      <c r="R404" s="157">
        <f>IF(P404="",0,(P404/'PPF Application'!$T$7))</f>
        <v>0</v>
      </c>
      <c r="S404" s="52">
        <f>IF(N404="", 0, (O404/'PPF Application'!$T$7)*P404)</f>
        <v>0</v>
      </c>
      <c r="T404" s="135"/>
      <c r="V404" s="159">
        <f t="shared" si="63"/>
        <v>0</v>
      </c>
      <c r="W404" s="159">
        <f t="shared" si="55"/>
        <v>0</v>
      </c>
      <c r="X404" s="159">
        <f t="shared" si="56"/>
        <v>0</v>
      </c>
      <c r="Y404" s="201">
        <f t="shared" si="57"/>
        <v>0</v>
      </c>
      <c r="Z404" s="201">
        <f t="shared" si="58"/>
        <v>0</v>
      </c>
      <c r="AA404" s="159">
        <f t="shared" si="59"/>
        <v>0</v>
      </c>
      <c r="AB404" s="11">
        <f t="shared" si="60"/>
        <v>0</v>
      </c>
      <c r="AD404" s="23">
        <f t="shared" si="61"/>
        <v>0</v>
      </c>
      <c r="AE404" s="23">
        <f t="shared" si="62"/>
        <v>0</v>
      </c>
    </row>
    <row r="405" spans="1:31" x14ac:dyDescent="0.2">
      <c r="A405" s="365"/>
      <c r="B405" s="365"/>
      <c r="C405" s="165"/>
      <c r="D405" s="165"/>
      <c r="E405" s="202"/>
      <c r="F405" s="165"/>
      <c r="G405" s="195"/>
      <c r="H405" s="165"/>
      <c r="I405" s="165"/>
      <c r="J405" s="165"/>
      <c r="K405" s="165"/>
      <c r="L405" s="77"/>
      <c r="M405" s="77"/>
      <c r="N405" s="82"/>
      <c r="O405" s="196">
        <f>VLOOKUP(N405,'Supporting Documentation'!$A$4:$J$568,10,FALSE)</f>
        <v>0</v>
      </c>
      <c r="P405" s="51"/>
      <c r="Q405" s="50"/>
      <c r="R405" s="157">
        <f>IF(P405="",0,(P405/'PPF Application'!$T$7))</f>
        <v>0</v>
      </c>
      <c r="S405" s="52">
        <f>IF(N405="", 0, (O405/'PPF Application'!$T$7)*P405)</f>
        <v>0</v>
      </c>
      <c r="T405" s="135"/>
      <c r="V405" s="159">
        <f t="shared" si="63"/>
        <v>0</v>
      </c>
      <c r="W405" s="159">
        <f t="shared" si="55"/>
        <v>0</v>
      </c>
      <c r="X405" s="159">
        <f t="shared" si="56"/>
        <v>0</v>
      </c>
      <c r="Y405" s="201">
        <f t="shared" si="57"/>
        <v>0</v>
      </c>
      <c r="Z405" s="201">
        <f t="shared" si="58"/>
        <v>0</v>
      </c>
      <c r="AA405" s="159">
        <f t="shared" si="59"/>
        <v>0</v>
      </c>
      <c r="AB405" s="11">
        <f t="shared" si="60"/>
        <v>0</v>
      </c>
      <c r="AD405" s="23">
        <f t="shared" si="61"/>
        <v>0</v>
      </c>
      <c r="AE405" s="23">
        <f t="shared" si="62"/>
        <v>0</v>
      </c>
    </row>
    <row r="406" spans="1:31" x14ac:dyDescent="0.2">
      <c r="A406" s="365"/>
      <c r="B406" s="365"/>
      <c r="C406" s="165"/>
      <c r="D406" s="165"/>
      <c r="E406" s="202"/>
      <c r="F406" s="165"/>
      <c r="G406" s="195"/>
      <c r="H406" s="165"/>
      <c r="I406" s="165"/>
      <c r="J406" s="165"/>
      <c r="K406" s="165"/>
      <c r="L406" s="77"/>
      <c r="M406" s="77"/>
      <c r="N406" s="82"/>
      <c r="O406" s="196">
        <f>VLOOKUP(N406,'Supporting Documentation'!$A$4:$J$568,10,FALSE)</f>
        <v>0</v>
      </c>
      <c r="P406" s="51"/>
      <c r="Q406" s="50"/>
      <c r="R406" s="157">
        <f>IF(P406="",0,(P406/'PPF Application'!$T$7))</f>
        <v>0</v>
      </c>
      <c r="S406" s="52">
        <f>IF(N406="", 0, (O406/'PPF Application'!$T$7)*P406)</f>
        <v>0</v>
      </c>
      <c r="T406" s="135"/>
      <c r="V406" s="159">
        <f t="shared" si="63"/>
        <v>0</v>
      </c>
      <c r="W406" s="159">
        <f t="shared" si="55"/>
        <v>0</v>
      </c>
      <c r="X406" s="159">
        <f t="shared" si="56"/>
        <v>0</v>
      </c>
      <c r="Y406" s="201">
        <f t="shared" si="57"/>
        <v>0</v>
      </c>
      <c r="Z406" s="201">
        <f t="shared" si="58"/>
        <v>0</v>
      </c>
      <c r="AA406" s="159">
        <f t="shared" si="59"/>
        <v>0</v>
      </c>
      <c r="AB406" s="11">
        <f t="shared" si="60"/>
        <v>0</v>
      </c>
      <c r="AD406" s="23">
        <f t="shared" si="61"/>
        <v>0</v>
      </c>
      <c r="AE406" s="23">
        <f t="shared" si="62"/>
        <v>0</v>
      </c>
    </row>
    <row r="407" spans="1:31" x14ac:dyDescent="0.2">
      <c r="A407" s="365"/>
      <c r="B407" s="365"/>
      <c r="C407" s="165"/>
      <c r="D407" s="165"/>
      <c r="E407" s="202"/>
      <c r="F407" s="165"/>
      <c r="G407" s="195"/>
      <c r="H407" s="165"/>
      <c r="I407" s="165"/>
      <c r="J407" s="165"/>
      <c r="K407" s="165"/>
      <c r="L407" s="77"/>
      <c r="M407" s="77"/>
      <c r="N407" s="82"/>
      <c r="O407" s="196">
        <f>VLOOKUP(N407,'Supporting Documentation'!$A$4:$J$568,10,FALSE)</f>
        <v>0</v>
      </c>
      <c r="P407" s="51"/>
      <c r="Q407" s="50"/>
      <c r="R407" s="157">
        <f>IF(P407="",0,(P407/'PPF Application'!$T$7))</f>
        <v>0</v>
      </c>
      <c r="S407" s="52">
        <f>IF(N407="", 0, (O407/'PPF Application'!$T$7)*P407)</f>
        <v>0</v>
      </c>
      <c r="T407" s="135"/>
      <c r="V407" s="159">
        <f t="shared" si="63"/>
        <v>0</v>
      </c>
      <c r="W407" s="159">
        <f t="shared" si="55"/>
        <v>0</v>
      </c>
      <c r="X407" s="159">
        <f t="shared" si="56"/>
        <v>0</v>
      </c>
      <c r="Y407" s="201">
        <f t="shared" si="57"/>
        <v>0</v>
      </c>
      <c r="Z407" s="201">
        <f t="shared" si="58"/>
        <v>0</v>
      </c>
      <c r="AA407" s="159">
        <f t="shared" si="59"/>
        <v>0</v>
      </c>
      <c r="AB407" s="11">
        <f t="shared" si="60"/>
        <v>0</v>
      </c>
      <c r="AD407" s="23">
        <f t="shared" si="61"/>
        <v>0</v>
      </c>
      <c r="AE407" s="23">
        <f t="shared" si="62"/>
        <v>0</v>
      </c>
    </row>
    <row r="408" spans="1:31" x14ac:dyDescent="0.2">
      <c r="A408" s="365"/>
      <c r="B408" s="365"/>
      <c r="C408" s="165"/>
      <c r="D408" s="165"/>
      <c r="E408" s="202"/>
      <c r="F408" s="165"/>
      <c r="G408" s="195"/>
      <c r="H408" s="165"/>
      <c r="I408" s="165"/>
      <c r="J408" s="165"/>
      <c r="K408" s="165"/>
      <c r="L408" s="77"/>
      <c r="M408" s="77"/>
      <c r="N408" s="82"/>
      <c r="O408" s="196">
        <f>VLOOKUP(N408,'Supporting Documentation'!$A$4:$J$568,10,FALSE)</f>
        <v>0</v>
      </c>
      <c r="P408" s="51"/>
      <c r="Q408" s="50"/>
      <c r="R408" s="157">
        <f>IF(P408="",0,(P408/'PPF Application'!$T$7))</f>
        <v>0</v>
      </c>
      <c r="S408" s="52">
        <f>IF(N408="", 0, (O408/'PPF Application'!$T$7)*P408)</f>
        <v>0</v>
      </c>
      <c r="T408" s="135"/>
      <c r="V408" s="159">
        <f t="shared" si="63"/>
        <v>0</v>
      </c>
      <c r="W408" s="159">
        <f t="shared" si="55"/>
        <v>0</v>
      </c>
      <c r="X408" s="159">
        <f t="shared" si="56"/>
        <v>0</v>
      </c>
      <c r="Y408" s="201">
        <f t="shared" si="57"/>
        <v>0</v>
      </c>
      <c r="Z408" s="201">
        <f t="shared" si="58"/>
        <v>0</v>
      </c>
      <c r="AA408" s="159">
        <f t="shared" si="59"/>
        <v>0</v>
      </c>
      <c r="AB408" s="11">
        <f t="shared" si="60"/>
        <v>0</v>
      </c>
      <c r="AD408" s="23">
        <f t="shared" si="61"/>
        <v>0</v>
      </c>
      <c r="AE408" s="23">
        <f t="shared" si="62"/>
        <v>0</v>
      </c>
    </row>
    <row r="409" spans="1:31" x14ac:dyDescent="0.2">
      <c r="A409" s="365"/>
      <c r="B409" s="365"/>
      <c r="C409" s="165"/>
      <c r="D409" s="165"/>
      <c r="E409" s="202"/>
      <c r="F409" s="165"/>
      <c r="G409" s="195"/>
      <c r="H409" s="165"/>
      <c r="I409" s="165"/>
      <c r="J409" s="165"/>
      <c r="K409" s="165"/>
      <c r="L409" s="77"/>
      <c r="M409" s="77"/>
      <c r="N409" s="82"/>
      <c r="O409" s="196">
        <f>VLOOKUP(N409,'Supporting Documentation'!$A$4:$J$568,10,FALSE)</f>
        <v>0</v>
      </c>
      <c r="P409" s="51"/>
      <c r="Q409" s="50"/>
      <c r="R409" s="157">
        <f>IF(P409="",0,(P409/'PPF Application'!$T$7))</f>
        <v>0</v>
      </c>
      <c r="S409" s="52">
        <f>IF(N409="", 0, (O409/'PPF Application'!$T$7)*P409)</f>
        <v>0</v>
      </c>
      <c r="T409" s="135"/>
      <c r="V409" s="159">
        <f t="shared" si="63"/>
        <v>0</v>
      </c>
      <c r="W409" s="159">
        <f t="shared" si="55"/>
        <v>0</v>
      </c>
      <c r="X409" s="159">
        <f t="shared" si="56"/>
        <v>0</v>
      </c>
      <c r="Y409" s="201">
        <f t="shared" si="57"/>
        <v>0</v>
      </c>
      <c r="Z409" s="201">
        <f t="shared" si="58"/>
        <v>0</v>
      </c>
      <c r="AA409" s="159">
        <f t="shared" si="59"/>
        <v>0</v>
      </c>
      <c r="AB409" s="11">
        <f t="shared" si="60"/>
        <v>0</v>
      </c>
      <c r="AD409" s="23">
        <f t="shared" si="61"/>
        <v>0</v>
      </c>
      <c r="AE409" s="23">
        <f t="shared" si="62"/>
        <v>0</v>
      </c>
    </row>
    <row r="410" spans="1:31" x14ac:dyDescent="0.2">
      <c r="A410" s="365"/>
      <c r="B410" s="365"/>
      <c r="C410" s="165"/>
      <c r="D410" s="165"/>
      <c r="E410" s="202"/>
      <c r="F410" s="165"/>
      <c r="G410" s="195"/>
      <c r="H410" s="165"/>
      <c r="I410" s="165"/>
      <c r="J410" s="165"/>
      <c r="K410" s="165"/>
      <c r="L410" s="77"/>
      <c r="M410" s="77"/>
      <c r="N410" s="82"/>
      <c r="O410" s="196">
        <f>VLOOKUP(N410,'Supporting Documentation'!$A$4:$J$568,10,FALSE)</f>
        <v>0</v>
      </c>
      <c r="P410" s="51"/>
      <c r="Q410" s="50"/>
      <c r="R410" s="157">
        <f>IF(P410="",0,(P410/'PPF Application'!$T$7))</f>
        <v>0</v>
      </c>
      <c r="S410" s="52">
        <f>IF(N410="", 0, (O410/'PPF Application'!$T$7)*P410)</f>
        <v>0</v>
      </c>
      <c r="T410" s="135"/>
      <c r="V410" s="159">
        <f t="shared" si="63"/>
        <v>0</v>
      </c>
      <c r="W410" s="159">
        <f t="shared" si="55"/>
        <v>0</v>
      </c>
      <c r="X410" s="159">
        <f t="shared" si="56"/>
        <v>0</v>
      </c>
      <c r="Y410" s="201">
        <f t="shared" si="57"/>
        <v>0</v>
      </c>
      <c r="Z410" s="201">
        <f t="shared" si="58"/>
        <v>0</v>
      </c>
      <c r="AA410" s="159">
        <f t="shared" si="59"/>
        <v>0</v>
      </c>
      <c r="AB410" s="11">
        <f t="shared" si="60"/>
        <v>0</v>
      </c>
      <c r="AD410" s="23">
        <f t="shared" si="61"/>
        <v>0</v>
      </c>
      <c r="AE410" s="23">
        <f t="shared" si="62"/>
        <v>0</v>
      </c>
    </row>
    <row r="411" spans="1:31" x14ac:dyDescent="0.2">
      <c r="A411" s="365"/>
      <c r="B411" s="365"/>
      <c r="C411" s="165"/>
      <c r="D411" s="165"/>
      <c r="E411" s="202"/>
      <c r="F411" s="165"/>
      <c r="G411" s="195"/>
      <c r="H411" s="165"/>
      <c r="I411" s="165"/>
      <c r="J411" s="165"/>
      <c r="K411" s="165"/>
      <c r="L411" s="77"/>
      <c r="M411" s="77"/>
      <c r="N411" s="82"/>
      <c r="O411" s="196">
        <f>VLOOKUP(N411,'Supporting Documentation'!$A$4:$J$568,10,FALSE)</f>
        <v>0</v>
      </c>
      <c r="P411" s="51"/>
      <c r="Q411" s="50"/>
      <c r="R411" s="157">
        <f>IF(P411="",0,(P411/'PPF Application'!$T$7))</f>
        <v>0</v>
      </c>
      <c r="S411" s="52">
        <f>IF(N411="", 0, (O411/'PPF Application'!$T$7)*P411)</f>
        <v>0</v>
      </c>
      <c r="T411" s="135"/>
      <c r="V411" s="159">
        <f t="shared" si="63"/>
        <v>0</v>
      </c>
      <c r="W411" s="159">
        <f t="shared" si="55"/>
        <v>0</v>
      </c>
      <c r="X411" s="159">
        <f t="shared" si="56"/>
        <v>0</v>
      </c>
      <c r="Y411" s="201">
        <f t="shared" si="57"/>
        <v>0</v>
      </c>
      <c r="Z411" s="201">
        <f t="shared" si="58"/>
        <v>0</v>
      </c>
      <c r="AA411" s="159">
        <f t="shared" si="59"/>
        <v>0</v>
      </c>
      <c r="AB411" s="11">
        <f t="shared" si="60"/>
        <v>0</v>
      </c>
      <c r="AD411" s="23">
        <f t="shared" si="61"/>
        <v>0</v>
      </c>
      <c r="AE411" s="23">
        <f t="shared" si="62"/>
        <v>0</v>
      </c>
    </row>
    <row r="412" spans="1:31" x14ac:dyDescent="0.2">
      <c r="A412" s="365"/>
      <c r="B412" s="365"/>
      <c r="C412" s="165"/>
      <c r="D412" s="165"/>
      <c r="E412" s="202"/>
      <c r="F412" s="165"/>
      <c r="G412" s="195"/>
      <c r="H412" s="165"/>
      <c r="I412" s="165"/>
      <c r="J412" s="165"/>
      <c r="K412" s="165"/>
      <c r="L412" s="77"/>
      <c r="M412" s="77"/>
      <c r="N412" s="82"/>
      <c r="O412" s="196">
        <f>VLOOKUP(N412,'Supporting Documentation'!$A$4:$J$568,10,FALSE)</f>
        <v>0</v>
      </c>
      <c r="P412" s="51"/>
      <c r="Q412" s="50"/>
      <c r="R412" s="157">
        <f>IF(P412="",0,(P412/'PPF Application'!$T$7))</f>
        <v>0</v>
      </c>
      <c r="S412" s="52">
        <f>IF(N412="", 0, (O412/'PPF Application'!$T$7)*P412)</f>
        <v>0</v>
      </c>
      <c r="T412" s="135"/>
      <c r="V412" s="159">
        <f t="shared" si="63"/>
        <v>0</v>
      </c>
      <c r="W412" s="159">
        <f t="shared" si="55"/>
        <v>0</v>
      </c>
      <c r="X412" s="159">
        <f t="shared" si="56"/>
        <v>0</v>
      </c>
      <c r="Y412" s="201">
        <f t="shared" si="57"/>
        <v>0</v>
      </c>
      <c r="Z412" s="201">
        <f t="shared" si="58"/>
        <v>0</v>
      </c>
      <c r="AA412" s="159">
        <f t="shared" si="59"/>
        <v>0</v>
      </c>
      <c r="AB412" s="11">
        <f t="shared" si="60"/>
        <v>0</v>
      </c>
      <c r="AD412" s="23">
        <f t="shared" si="61"/>
        <v>0</v>
      </c>
      <c r="AE412" s="23">
        <f t="shared" si="62"/>
        <v>0</v>
      </c>
    </row>
    <row r="413" spans="1:31" x14ac:dyDescent="0.2">
      <c r="A413" s="365"/>
      <c r="B413" s="365"/>
      <c r="C413" s="165"/>
      <c r="D413" s="165"/>
      <c r="E413" s="202"/>
      <c r="F413" s="165"/>
      <c r="G413" s="195"/>
      <c r="H413" s="165"/>
      <c r="I413" s="165"/>
      <c r="J413" s="165"/>
      <c r="K413" s="165"/>
      <c r="L413" s="77"/>
      <c r="M413" s="77"/>
      <c r="N413" s="82"/>
      <c r="O413" s="196">
        <f>VLOOKUP(N413,'Supporting Documentation'!$A$4:$J$568,10,FALSE)</f>
        <v>0</v>
      </c>
      <c r="P413" s="51"/>
      <c r="Q413" s="50"/>
      <c r="R413" s="157">
        <f>IF(P413="",0,(P413/'PPF Application'!$T$7))</f>
        <v>0</v>
      </c>
      <c r="S413" s="52">
        <f>IF(N413="", 0, (O413/'PPF Application'!$T$7)*P413)</f>
        <v>0</v>
      </c>
      <c r="T413" s="135"/>
      <c r="V413" s="159">
        <f t="shared" si="63"/>
        <v>0</v>
      </c>
      <c r="W413" s="159">
        <f t="shared" si="55"/>
        <v>0</v>
      </c>
      <c r="X413" s="159">
        <f t="shared" si="56"/>
        <v>0</v>
      </c>
      <c r="Y413" s="201">
        <f t="shared" si="57"/>
        <v>0</v>
      </c>
      <c r="Z413" s="201">
        <f t="shared" si="58"/>
        <v>0</v>
      </c>
      <c r="AA413" s="159">
        <f t="shared" si="59"/>
        <v>0</v>
      </c>
      <c r="AB413" s="11">
        <f t="shared" si="60"/>
        <v>0</v>
      </c>
      <c r="AD413" s="23">
        <f t="shared" si="61"/>
        <v>0</v>
      </c>
      <c r="AE413" s="23">
        <f t="shared" si="62"/>
        <v>0</v>
      </c>
    </row>
    <row r="414" spans="1:31" x14ac:dyDescent="0.2">
      <c r="A414" s="365"/>
      <c r="B414" s="365"/>
      <c r="C414" s="165"/>
      <c r="D414" s="165"/>
      <c r="E414" s="202"/>
      <c r="F414" s="165"/>
      <c r="G414" s="195"/>
      <c r="H414" s="165"/>
      <c r="I414" s="165"/>
      <c r="J414" s="165"/>
      <c r="K414" s="165"/>
      <c r="L414" s="77"/>
      <c r="M414" s="77"/>
      <c r="N414" s="82"/>
      <c r="O414" s="196">
        <f>VLOOKUP(N414,'Supporting Documentation'!$A$4:$J$568,10,FALSE)</f>
        <v>0</v>
      </c>
      <c r="P414" s="51"/>
      <c r="Q414" s="50"/>
      <c r="R414" s="157">
        <f>IF(P414="",0,(P414/'PPF Application'!$T$7))</f>
        <v>0</v>
      </c>
      <c r="S414" s="52">
        <f>IF(N414="", 0, (O414/'PPF Application'!$T$7)*P414)</f>
        <v>0</v>
      </c>
      <c r="T414" s="135"/>
      <c r="V414" s="159">
        <f t="shared" si="63"/>
        <v>0</v>
      </c>
      <c r="W414" s="159">
        <f t="shared" si="55"/>
        <v>0</v>
      </c>
      <c r="X414" s="159">
        <f t="shared" si="56"/>
        <v>0</v>
      </c>
      <c r="Y414" s="201">
        <f t="shared" si="57"/>
        <v>0</v>
      </c>
      <c r="Z414" s="201">
        <f t="shared" si="58"/>
        <v>0</v>
      </c>
      <c r="AA414" s="159">
        <f t="shared" si="59"/>
        <v>0</v>
      </c>
      <c r="AB414" s="11">
        <f t="shared" si="60"/>
        <v>0</v>
      </c>
      <c r="AD414" s="23">
        <f t="shared" si="61"/>
        <v>0</v>
      </c>
      <c r="AE414" s="23">
        <f t="shared" si="62"/>
        <v>0</v>
      </c>
    </row>
    <row r="415" spans="1:31" x14ac:dyDescent="0.2">
      <c r="A415" s="365"/>
      <c r="B415" s="365"/>
      <c r="C415" s="165"/>
      <c r="D415" s="165"/>
      <c r="E415" s="202"/>
      <c r="F415" s="165"/>
      <c r="G415" s="195"/>
      <c r="H415" s="165"/>
      <c r="I415" s="165"/>
      <c r="J415" s="165"/>
      <c r="K415" s="165"/>
      <c r="L415" s="77"/>
      <c r="M415" s="77"/>
      <c r="N415" s="82"/>
      <c r="O415" s="196">
        <f>VLOOKUP(N415,'Supporting Documentation'!$A$4:$J$568,10,FALSE)</f>
        <v>0</v>
      </c>
      <c r="P415" s="51"/>
      <c r="Q415" s="50"/>
      <c r="R415" s="157">
        <f>IF(P415="",0,(P415/'PPF Application'!$T$7))</f>
        <v>0</v>
      </c>
      <c r="S415" s="52">
        <f>IF(N415="", 0, (O415/'PPF Application'!$T$7)*P415)</f>
        <v>0</v>
      </c>
      <c r="T415" s="135"/>
      <c r="V415" s="159">
        <f t="shared" si="63"/>
        <v>0</v>
      </c>
      <c r="W415" s="159">
        <f t="shared" si="55"/>
        <v>0</v>
      </c>
      <c r="X415" s="159">
        <f t="shared" si="56"/>
        <v>0</v>
      </c>
      <c r="Y415" s="201">
        <f t="shared" si="57"/>
        <v>0</v>
      </c>
      <c r="Z415" s="201">
        <f t="shared" si="58"/>
        <v>0</v>
      </c>
      <c r="AA415" s="159">
        <f t="shared" si="59"/>
        <v>0</v>
      </c>
      <c r="AB415" s="11">
        <f t="shared" si="60"/>
        <v>0</v>
      </c>
      <c r="AD415" s="23">
        <f t="shared" si="61"/>
        <v>0</v>
      </c>
      <c r="AE415" s="23">
        <f t="shared" si="62"/>
        <v>0</v>
      </c>
    </row>
    <row r="416" spans="1:31" x14ac:dyDescent="0.2">
      <c r="A416" s="365"/>
      <c r="B416" s="365"/>
      <c r="C416" s="165"/>
      <c r="D416" s="165"/>
      <c r="E416" s="202"/>
      <c r="F416" s="165"/>
      <c r="G416" s="195"/>
      <c r="H416" s="165"/>
      <c r="I416" s="165"/>
      <c r="J416" s="165"/>
      <c r="K416" s="165"/>
      <c r="L416" s="77"/>
      <c r="M416" s="77"/>
      <c r="N416" s="82"/>
      <c r="O416" s="196">
        <f>VLOOKUP(N416,'Supporting Documentation'!$A$4:$J$568,10,FALSE)</f>
        <v>0</v>
      </c>
      <c r="P416" s="51"/>
      <c r="Q416" s="50"/>
      <c r="R416" s="157">
        <f>IF(P416="",0,(P416/'PPF Application'!$T$7))</f>
        <v>0</v>
      </c>
      <c r="S416" s="52">
        <f>IF(N416="", 0, (O416/'PPF Application'!$T$7)*P416)</f>
        <v>0</v>
      </c>
      <c r="T416" s="135"/>
      <c r="V416" s="159">
        <f t="shared" si="63"/>
        <v>0</v>
      </c>
      <c r="W416" s="159">
        <f t="shared" si="55"/>
        <v>0</v>
      </c>
      <c r="X416" s="159">
        <f t="shared" si="56"/>
        <v>0</v>
      </c>
      <c r="Y416" s="201">
        <f t="shared" si="57"/>
        <v>0</v>
      </c>
      <c r="Z416" s="201">
        <f t="shared" si="58"/>
        <v>0</v>
      </c>
      <c r="AA416" s="159">
        <f t="shared" si="59"/>
        <v>0</v>
      </c>
      <c r="AB416" s="11">
        <f t="shared" si="60"/>
        <v>0</v>
      </c>
      <c r="AD416" s="23">
        <f t="shared" si="61"/>
        <v>0</v>
      </c>
      <c r="AE416" s="23">
        <f t="shared" si="62"/>
        <v>0</v>
      </c>
    </row>
    <row r="417" spans="1:31" x14ac:dyDescent="0.2">
      <c r="A417" s="365"/>
      <c r="B417" s="365"/>
      <c r="C417" s="165"/>
      <c r="D417" s="165"/>
      <c r="E417" s="202"/>
      <c r="F417" s="165"/>
      <c r="G417" s="195"/>
      <c r="H417" s="165"/>
      <c r="I417" s="165"/>
      <c r="J417" s="165"/>
      <c r="K417" s="165"/>
      <c r="L417" s="77"/>
      <c r="M417" s="77"/>
      <c r="N417" s="82"/>
      <c r="O417" s="196">
        <f>VLOOKUP(N417,'Supporting Documentation'!$A$4:$J$568,10,FALSE)</f>
        <v>0</v>
      </c>
      <c r="P417" s="51"/>
      <c r="Q417" s="50"/>
      <c r="R417" s="157">
        <f>IF(P417="",0,(P417/'PPF Application'!$T$7))</f>
        <v>0</v>
      </c>
      <c r="S417" s="52">
        <f>IF(N417="", 0, (O417/'PPF Application'!$T$7)*P417)</f>
        <v>0</v>
      </c>
      <c r="T417" s="135"/>
      <c r="V417" s="159">
        <f t="shared" si="63"/>
        <v>0</v>
      </c>
      <c r="W417" s="159">
        <f t="shared" si="55"/>
        <v>0</v>
      </c>
      <c r="X417" s="159">
        <f t="shared" si="56"/>
        <v>0</v>
      </c>
      <c r="Y417" s="201">
        <f t="shared" si="57"/>
        <v>0</v>
      </c>
      <c r="Z417" s="201">
        <f t="shared" si="58"/>
        <v>0</v>
      </c>
      <c r="AA417" s="159">
        <f t="shared" si="59"/>
        <v>0</v>
      </c>
      <c r="AB417" s="11">
        <f t="shared" si="60"/>
        <v>0</v>
      </c>
      <c r="AD417" s="23">
        <f t="shared" si="61"/>
        <v>0</v>
      </c>
      <c r="AE417" s="23">
        <f t="shared" si="62"/>
        <v>0</v>
      </c>
    </row>
    <row r="418" spans="1:31" x14ac:dyDescent="0.2">
      <c r="A418" s="365"/>
      <c r="B418" s="365"/>
      <c r="C418" s="165"/>
      <c r="D418" s="165"/>
      <c r="E418" s="202"/>
      <c r="F418" s="165"/>
      <c r="G418" s="195"/>
      <c r="H418" s="165"/>
      <c r="I418" s="165"/>
      <c r="J418" s="165"/>
      <c r="K418" s="165"/>
      <c r="L418" s="77"/>
      <c r="M418" s="77"/>
      <c r="N418" s="82"/>
      <c r="O418" s="196">
        <f>VLOOKUP(N418,'Supporting Documentation'!$A$4:$J$568,10,FALSE)</f>
        <v>0</v>
      </c>
      <c r="P418" s="51"/>
      <c r="Q418" s="50"/>
      <c r="R418" s="157">
        <f>IF(P418="",0,(P418/'PPF Application'!$T$7))</f>
        <v>0</v>
      </c>
      <c r="S418" s="52">
        <f>IF(N418="", 0, (O418/'PPF Application'!$T$7)*P418)</f>
        <v>0</v>
      </c>
      <c r="T418" s="135"/>
      <c r="V418" s="159">
        <f t="shared" si="63"/>
        <v>0</v>
      </c>
      <c r="W418" s="159">
        <f t="shared" si="55"/>
        <v>0</v>
      </c>
      <c r="X418" s="159">
        <f t="shared" si="56"/>
        <v>0</v>
      </c>
      <c r="Y418" s="201">
        <f t="shared" si="57"/>
        <v>0</v>
      </c>
      <c r="Z418" s="201">
        <f t="shared" si="58"/>
        <v>0</v>
      </c>
      <c r="AA418" s="159">
        <f t="shared" si="59"/>
        <v>0</v>
      </c>
      <c r="AB418" s="11">
        <f t="shared" si="60"/>
        <v>0</v>
      </c>
      <c r="AD418" s="23">
        <f t="shared" si="61"/>
        <v>0</v>
      </c>
      <c r="AE418" s="23">
        <f t="shared" si="62"/>
        <v>0</v>
      </c>
    </row>
    <row r="419" spans="1:31" x14ac:dyDescent="0.2">
      <c r="A419" s="365"/>
      <c r="B419" s="365"/>
      <c r="C419" s="165"/>
      <c r="D419" s="165"/>
      <c r="E419" s="202"/>
      <c r="F419" s="165"/>
      <c r="G419" s="195"/>
      <c r="H419" s="165"/>
      <c r="I419" s="165"/>
      <c r="J419" s="165"/>
      <c r="K419" s="165"/>
      <c r="L419" s="77"/>
      <c r="M419" s="77"/>
      <c r="N419" s="82"/>
      <c r="O419" s="196">
        <f>VLOOKUP(N419,'Supporting Documentation'!$A$4:$J$568,10,FALSE)</f>
        <v>0</v>
      </c>
      <c r="P419" s="51"/>
      <c r="Q419" s="50"/>
      <c r="R419" s="157">
        <f>IF(P419="",0,(P419/'PPF Application'!$T$7))</f>
        <v>0</v>
      </c>
      <c r="S419" s="52">
        <f>IF(N419="", 0, (O419/'PPF Application'!$T$7)*P419)</f>
        <v>0</v>
      </c>
      <c r="T419" s="135"/>
      <c r="V419" s="159">
        <f t="shared" si="63"/>
        <v>0</v>
      </c>
      <c r="W419" s="159">
        <f t="shared" si="55"/>
        <v>0</v>
      </c>
      <c r="X419" s="159">
        <f t="shared" si="56"/>
        <v>0</v>
      </c>
      <c r="Y419" s="201">
        <f t="shared" si="57"/>
        <v>0</v>
      </c>
      <c r="Z419" s="201">
        <f t="shared" si="58"/>
        <v>0</v>
      </c>
      <c r="AA419" s="159">
        <f t="shared" si="59"/>
        <v>0</v>
      </c>
      <c r="AB419" s="11">
        <f t="shared" si="60"/>
        <v>0</v>
      </c>
      <c r="AD419" s="23">
        <f t="shared" si="61"/>
        <v>0</v>
      </c>
      <c r="AE419" s="23">
        <f t="shared" si="62"/>
        <v>0</v>
      </c>
    </row>
    <row r="420" spans="1:31" x14ac:dyDescent="0.2">
      <c r="A420" s="365"/>
      <c r="B420" s="365"/>
      <c r="C420" s="165"/>
      <c r="D420" s="165"/>
      <c r="E420" s="202"/>
      <c r="F420" s="165"/>
      <c r="G420" s="195"/>
      <c r="H420" s="165"/>
      <c r="I420" s="165"/>
      <c r="J420" s="165"/>
      <c r="K420" s="165"/>
      <c r="L420" s="77"/>
      <c r="M420" s="77"/>
      <c r="N420" s="82"/>
      <c r="O420" s="196">
        <f>VLOOKUP(N420,'Supporting Documentation'!$A$4:$J$568,10,FALSE)</f>
        <v>0</v>
      </c>
      <c r="P420" s="51"/>
      <c r="Q420" s="50"/>
      <c r="R420" s="157">
        <f>IF(P420="",0,(P420/'PPF Application'!$T$7))</f>
        <v>0</v>
      </c>
      <c r="S420" s="52">
        <f>IF(N420="", 0, (O420/'PPF Application'!$T$7)*P420)</f>
        <v>0</v>
      </c>
      <c r="T420" s="135"/>
      <c r="V420" s="159">
        <f t="shared" si="63"/>
        <v>0</v>
      </c>
      <c r="W420" s="159">
        <f t="shared" si="55"/>
        <v>0</v>
      </c>
      <c r="X420" s="159">
        <f t="shared" si="56"/>
        <v>0</v>
      </c>
      <c r="Y420" s="201">
        <f t="shared" si="57"/>
        <v>0</v>
      </c>
      <c r="Z420" s="201">
        <f t="shared" si="58"/>
        <v>0</v>
      </c>
      <c r="AA420" s="159">
        <f t="shared" si="59"/>
        <v>0</v>
      </c>
      <c r="AB420" s="11">
        <f t="shared" si="60"/>
        <v>0</v>
      </c>
      <c r="AD420" s="23">
        <f t="shared" si="61"/>
        <v>0</v>
      </c>
      <c r="AE420" s="23">
        <f t="shared" si="62"/>
        <v>0</v>
      </c>
    </row>
    <row r="421" spans="1:31" x14ac:dyDescent="0.2">
      <c r="A421" s="365"/>
      <c r="B421" s="365"/>
      <c r="C421" s="165"/>
      <c r="D421" s="165"/>
      <c r="E421" s="202"/>
      <c r="F421" s="165"/>
      <c r="G421" s="195"/>
      <c r="H421" s="165"/>
      <c r="I421" s="165"/>
      <c r="J421" s="165"/>
      <c r="K421" s="165"/>
      <c r="L421" s="77"/>
      <c r="M421" s="77"/>
      <c r="N421" s="82"/>
      <c r="O421" s="196">
        <f>VLOOKUP(N421,'Supporting Documentation'!$A$4:$J$568,10,FALSE)</f>
        <v>0</v>
      </c>
      <c r="P421" s="51"/>
      <c r="Q421" s="50"/>
      <c r="R421" s="157">
        <f>IF(P421="",0,(P421/'PPF Application'!$T$7))</f>
        <v>0</v>
      </c>
      <c r="S421" s="52">
        <f>IF(N421="", 0, (O421/'PPF Application'!$T$7)*P421)</f>
        <v>0</v>
      </c>
      <c r="T421" s="135"/>
      <c r="V421" s="159">
        <f t="shared" si="63"/>
        <v>0</v>
      </c>
      <c r="W421" s="159">
        <f t="shared" si="55"/>
        <v>0</v>
      </c>
      <c r="X421" s="159">
        <f t="shared" si="56"/>
        <v>0</v>
      </c>
      <c r="Y421" s="201">
        <f t="shared" si="57"/>
        <v>0</v>
      </c>
      <c r="Z421" s="201">
        <f t="shared" si="58"/>
        <v>0</v>
      </c>
      <c r="AA421" s="159">
        <f t="shared" si="59"/>
        <v>0</v>
      </c>
      <c r="AB421" s="11">
        <f t="shared" si="60"/>
        <v>0</v>
      </c>
      <c r="AD421" s="23">
        <f t="shared" si="61"/>
        <v>0</v>
      </c>
      <c r="AE421" s="23">
        <f t="shared" si="62"/>
        <v>0</v>
      </c>
    </row>
    <row r="422" spans="1:31" x14ac:dyDescent="0.2">
      <c r="A422" s="365"/>
      <c r="B422" s="365"/>
      <c r="C422" s="165"/>
      <c r="D422" s="165"/>
      <c r="E422" s="202"/>
      <c r="F422" s="165"/>
      <c r="G422" s="195"/>
      <c r="H422" s="165"/>
      <c r="I422" s="165"/>
      <c r="J422" s="165"/>
      <c r="K422" s="165"/>
      <c r="L422" s="77"/>
      <c r="M422" s="77"/>
      <c r="N422" s="82"/>
      <c r="O422" s="196">
        <f>VLOOKUP(N422,'Supporting Documentation'!$A$4:$J$568,10,FALSE)</f>
        <v>0</v>
      </c>
      <c r="P422" s="51"/>
      <c r="Q422" s="50"/>
      <c r="R422" s="157">
        <f>IF(P422="",0,(P422/'PPF Application'!$T$7))</f>
        <v>0</v>
      </c>
      <c r="S422" s="52">
        <f>IF(N422="", 0, (O422/'PPF Application'!$T$7)*P422)</f>
        <v>0</v>
      </c>
      <c r="T422" s="135"/>
      <c r="V422" s="159">
        <f t="shared" si="63"/>
        <v>0</v>
      </c>
      <c r="W422" s="159">
        <f t="shared" si="55"/>
        <v>0</v>
      </c>
      <c r="X422" s="159">
        <f t="shared" si="56"/>
        <v>0</v>
      </c>
      <c r="Y422" s="201">
        <f t="shared" si="57"/>
        <v>0</v>
      </c>
      <c r="Z422" s="201">
        <f t="shared" si="58"/>
        <v>0</v>
      </c>
      <c r="AA422" s="159">
        <f t="shared" si="59"/>
        <v>0</v>
      </c>
      <c r="AB422" s="11">
        <f t="shared" si="60"/>
        <v>0</v>
      </c>
      <c r="AD422" s="23">
        <f t="shared" si="61"/>
        <v>0</v>
      </c>
      <c r="AE422" s="23">
        <f t="shared" si="62"/>
        <v>0</v>
      </c>
    </row>
    <row r="423" spans="1:31" x14ac:dyDescent="0.2">
      <c r="A423" s="365"/>
      <c r="B423" s="365"/>
      <c r="C423" s="165"/>
      <c r="D423" s="165"/>
      <c r="E423" s="202"/>
      <c r="F423" s="165"/>
      <c r="G423" s="195"/>
      <c r="H423" s="165"/>
      <c r="I423" s="165"/>
      <c r="J423" s="165"/>
      <c r="K423" s="165"/>
      <c r="L423" s="77"/>
      <c r="M423" s="77"/>
      <c r="N423" s="82"/>
      <c r="O423" s="196">
        <f>VLOOKUP(N423,'Supporting Documentation'!$A$4:$J$568,10,FALSE)</f>
        <v>0</v>
      </c>
      <c r="P423" s="51"/>
      <c r="Q423" s="50"/>
      <c r="R423" s="157">
        <f>IF(P423="",0,(P423/'PPF Application'!$T$7))</f>
        <v>0</v>
      </c>
      <c r="S423" s="52">
        <f>IF(N423="", 0, (O423/'PPF Application'!$T$7)*P423)</f>
        <v>0</v>
      </c>
      <c r="T423" s="135"/>
      <c r="V423" s="159">
        <f t="shared" si="63"/>
        <v>0</v>
      </c>
      <c r="W423" s="159">
        <f t="shared" si="55"/>
        <v>0</v>
      </c>
      <c r="X423" s="159">
        <f t="shared" si="56"/>
        <v>0</v>
      </c>
      <c r="Y423" s="201">
        <f t="shared" si="57"/>
        <v>0</v>
      </c>
      <c r="Z423" s="201">
        <f t="shared" si="58"/>
        <v>0</v>
      </c>
      <c r="AA423" s="159">
        <f t="shared" si="59"/>
        <v>0</v>
      </c>
      <c r="AB423" s="11">
        <f t="shared" si="60"/>
        <v>0</v>
      </c>
      <c r="AD423" s="23">
        <f t="shared" si="61"/>
        <v>0</v>
      </c>
      <c r="AE423" s="23">
        <f t="shared" si="62"/>
        <v>0</v>
      </c>
    </row>
    <row r="424" spans="1:31" x14ac:dyDescent="0.2">
      <c r="A424" s="365"/>
      <c r="B424" s="365"/>
      <c r="C424" s="165"/>
      <c r="D424" s="165"/>
      <c r="E424" s="202"/>
      <c r="F424" s="165"/>
      <c r="G424" s="195"/>
      <c r="H424" s="165"/>
      <c r="I424" s="165"/>
      <c r="J424" s="165"/>
      <c r="K424" s="165"/>
      <c r="L424" s="77"/>
      <c r="M424" s="77"/>
      <c r="N424" s="82"/>
      <c r="O424" s="196">
        <f>VLOOKUP(N424,'Supporting Documentation'!$A$4:$J$568,10,FALSE)</f>
        <v>0</v>
      </c>
      <c r="P424" s="51"/>
      <c r="Q424" s="50"/>
      <c r="R424" s="157">
        <f>IF(P424="",0,(P424/'PPF Application'!$T$7))</f>
        <v>0</v>
      </c>
      <c r="S424" s="52">
        <f>IF(N424="", 0, (O424/'PPF Application'!$T$7)*P424)</f>
        <v>0</v>
      </c>
      <c r="T424" s="135"/>
      <c r="V424" s="159">
        <f t="shared" si="63"/>
        <v>0</v>
      </c>
      <c r="W424" s="159">
        <f t="shared" si="55"/>
        <v>0</v>
      </c>
      <c r="X424" s="159">
        <f t="shared" si="56"/>
        <v>0</v>
      </c>
      <c r="Y424" s="201">
        <f t="shared" si="57"/>
        <v>0</v>
      </c>
      <c r="Z424" s="201">
        <f t="shared" si="58"/>
        <v>0</v>
      </c>
      <c r="AA424" s="159">
        <f t="shared" si="59"/>
        <v>0</v>
      </c>
      <c r="AB424" s="11">
        <f t="shared" si="60"/>
        <v>0</v>
      </c>
      <c r="AD424" s="23">
        <f t="shared" si="61"/>
        <v>0</v>
      </c>
      <c r="AE424" s="23">
        <f t="shared" si="62"/>
        <v>0</v>
      </c>
    </row>
    <row r="425" spans="1:31" x14ac:dyDescent="0.2">
      <c r="A425" s="365"/>
      <c r="B425" s="365"/>
      <c r="C425" s="165"/>
      <c r="D425" s="165"/>
      <c r="E425" s="202"/>
      <c r="F425" s="165"/>
      <c r="G425" s="195"/>
      <c r="H425" s="165"/>
      <c r="I425" s="165"/>
      <c r="J425" s="165"/>
      <c r="K425" s="165"/>
      <c r="L425" s="77"/>
      <c r="M425" s="77"/>
      <c r="N425" s="82"/>
      <c r="O425" s="196">
        <f>VLOOKUP(N425,'Supporting Documentation'!$A$4:$J$568,10,FALSE)</f>
        <v>0</v>
      </c>
      <c r="P425" s="51"/>
      <c r="Q425" s="50"/>
      <c r="R425" s="157">
        <f>IF(P425="",0,(P425/'PPF Application'!$T$7))</f>
        <v>0</v>
      </c>
      <c r="S425" s="52">
        <f>IF(N425="", 0, (O425/'PPF Application'!$T$7)*P425)</f>
        <v>0</v>
      </c>
      <c r="T425" s="135"/>
      <c r="V425" s="159">
        <f t="shared" si="63"/>
        <v>0</v>
      </c>
      <c r="W425" s="159">
        <f t="shared" si="55"/>
        <v>0</v>
      </c>
      <c r="X425" s="159">
        <f t="shared" si="56"/>
        <v>0</v>
      </c>
      <c r="Y425" s="201">
        <f t="shared" si="57"/>
        <v>0</v>
      </c>
      <c r="Z425" s="201">
        <f t="shared" si="58"/>
        <v>0</v>
      </c>
      <c r="AA425" s="159">
        <f t="shared" si="59"/>
        <v>0</v>
      </c>
      <c r="AB425" s="11">
        <f t="shared" si="60"/>
        <v>0</v>
      </c>
      <c r="AD425" s="23">
        <f t="shared" si="61"/>
        <v>0</v>
      </c>
      <c r="AE425" s="23">
        <f t="shared" si="62"/>
        <v>0</v>
      </c>
    </row>
    <row r="426" spans="1:31" x14ac:dyDescent="0.2">
      <c r="A426" s="365"/>
      <c r="B426" s="365"/>
      <c r="C426" s="165"/>
      <c r="D426" s="165"/>
      <c r="E426" s="202"/>
      <c r="F426" s="165"/>
      <c r="G426" s="195"/>
      <c r="H426" s="165"/>
      <c r="I426" s="165"/>
      <c r="J426" s="165"/>
      <c r="K426" s="165"/>
      <c r="L426" s="77"/>
      <c r="M426" s="77"/>
      <c r="N426" s="82"/>
      <c r="O426" s="196">
        <f>VLOOKUP(N426,'Supporting Documentation'!$A$4:$J$568,10,FALSE)</f>
        <v>0</v>
      </c>
      <c r="P426" s="51"/>
      <c r="Q426" s="50"/>
      <c r="R426" s="157">
        <f>IF(P426="",0,(P426/'PPF Application'!$T$7))</f>
        <v>0</v>
      </c>
      <c r="S426" s="52">
        <f>IF(N426="", 0, (O426/'PPF Application'!$T$7)*P426)</f>
        <v>0</v>
      </c>
      <c r="T426" s="135"/>
      <c r="V426" s="159">
        <f t="shared" si="63"/>
        <v>0</v>
      </c>
      <c r="W426" s="159">
        <f t="shared" si="55"/>
        <v>0</v>
      </c>
      <c r="X426" s="159">
        <f t="shared" si="56"/>
        <v>0</v>
      </c>
      <c r="Y426" s="201">
        <f t="shared" si="57"/>
        <v>0</v>
      </c>
      <c r="Z426" s="201">
        <f t="shared" si="58"/>
        <v>0</v>
      </c>
      <c r="AA426" s="159">
        <f t="shared" si="59"/>
        <v>0</v>
      </c>
      <c r="AB426" s="11">
        <f t="shared" si="60"/>
        <v>0</v>
      </c>
      <c r="AD426" s="23">
        <f t="shared" si="61"/>
        <v>0</v>
      </c>
      <c r="AE426" s="23">
        <f t="shared" si="62"/>
        <v>0</v>
      </c>
    </row>
    <row r="427" spans="1:31" x14ac:dyDescent="0.2">
      <c r="A427" s="365"/>
      <c r="B427" s="365"/>
      <c r="C427" s="165"/>
      <c r="D427" s="165"/>
      <c r="E427" s="202"/>
      <c r="F427" s="165"/>
      <c r="G427" s="195"/>
      <c r="H427" s="165"/>
      <c r="I427" s="165"/>
      <c r="J427" s="165"/>
      <c r="K427" s="165"/>
      <c r="L427" s="77"/>
      <c r="M427" s="77"/>
      <c r="N427" s="82"/>
      <c r="O427" s="196">
        <f>VLOOKUP(N427,'Supporting Documentation'!$A$4:$J$568,10,FALSE)</f>
        <v>0</v>
      </c>
      <c r="P427" s="51"/>
      <c r="Q427" s="50"/>
      <c r="R427" s="157">
        <f>IF(P427="",0,(P427/'PPF Application'!$T$7))</f>
        <v>0</v>
      </c>
      <c r="S427" s="52">
        <f>IF(N427="", 0, (O427/'PPF Application'!$T$7)*P427)</f>
        <v>0</v>
      </c>
      <c r="T427" s="135"/>
      <c r="V427" s="159">
        <f t="shared" si="63"/>
        <v>0</v>
      </c>
      <c r="W427" s="159">
        <f t="shared" si="55"/>
        <v>0</v>
      </c>
      <c r="X427" s="159">
        <f t="shared" si="56"/>
        <v>0</v>
      </c>
      <c r="Y427" s="201">
        <f t="shared" si="57"/>
        <v>0</v>
      </c>
      <c r="Z427" s="201">
        <f t="shared" si="58"/>
        <v>0</v>
      </c>
      <c r="AA427" s="159">
        <f t="shared" si="59"/>
        <v>0</v>
      </c>
      <c r="AB427" s="11">
        <f t="shared" si="60"/>
        <v>0</v>
      </c>
      <c r="AD427" s="23">
        <f t="shared" si="61"/>
        <v>0</v>
      </c>
      <c r="AE427" s="23">
        <f t="shared" si="62"/>
        <v>0</v>
      </c>
    </row>
    <row r="428" spans="1:31" x14ac:dyDescent="0.2">
      <c r="A428" s="365"/>
      <c r="B428" s="365"/>
      <c r="C428" s="165"/>
      <c r="D428" s="165"/>
      <c r="E428" s="202"/>
      <c r="F428" s="165"/>
      <c r="G428" s="195"/>
      <c r="H428" s="165"/>
      <c r="I428" s="165"/>
      <c r="J428" s="165"/>
      <c r="K428" s="165"/>
      <c r="L428" s="77"/>
      <c r="M428" s="77"/>
      <c r="N428" s="82"/>
      <c r="O428" s="196">
        <f>VLOOKUP(N428,'Supporting Documentation'!$A$4:$J$568,10,FALSE)</f>
        <v>0</v>
      </c>
      <c r="P428" s="51"/>
      <c r="Q428" s="50"/>
      <c r="R428" s="157">
        <f>IF(P428="",0,(P428/'PPF Application'!$T$7))</f>
        <v>0</v>
      </c>
      <c r="S428" s="52">
        <f>IF(N428="", 0, (O428/'PPF Application'!$T$7)*P428)</f>
        <v>0</v>
      </c>
      <c r="T428" s="135"/>
      <c r="V428" s="159">
        <f t="shared" si="63"/>
        <v>0</v>
      </c>
      <c r="W428" s="159">
        <f t="shared" si="55"/>
        <v>0</v>
      </c>
      <c r="X428" s="159">
        <f t="shared" si="56"/>
        <v>0</v>
      </c>
      <c r="Y428" s="201">
        <f t="shared" si="57"/>
        <v>0</v>
      </c>
      <c r="Z428" s="201">
        <f t="shared" si="58"/>
        <v>0</v>
      </c>
      <c r="AA428" s="159">
        <f t="shared" si="59"/>
        <v>0</v>
      </c>
      <c r="AB428" s="11">
        <f t="shared" si="60"/>
        <v>0</v>
      </c>
      <c r="AD428" s="23">
        <f t="shared" si="61"/>
        <v>0</v>
      </c>
      <c r="AE428" s="23">
        <f t="shared" si="62"/>
        <v>0</v>
      </c>
    </row>
    <row r="429" spans="1:31" x14ac:dyDescent="0.2">
      <c r="A429" s="365"/>
      <c r="B429" s="365"/>
      <c r="C429" s="165"/>
      <c r="D429" s="165"/>
      <c r="E429" s="202"/>
      <c r="F429" s="165"/>
      <c r="G429" s="195"/>
      <c r="H429" s="165"/>
      <c r="I429" s="165"/>
      <c r="J429" s="165"/>
      <c r="K429" s="165"/>
      <c r="L429" s="77"/>
      <c r="M429" s="77"/>
      <c r="N429" s="82"/>
      <c r="O429" s="196">
        <f>VLOOKUP(N429,'Supporting Documentation'!$A$4:$J$568,10,FALSE)</f>
        <v>0</v>
      </c>
      <c r="P429" s="51"/>
      <c r="Q429" s="50"/>
      <c r="R429" s="157">
        <f>IF(P429="",0,(P429/'PPF Application'!$T$7))</f>
        <v>0</v>
      </c>
      <c r="S429" s="52">
        <f>IF(N429="", 0, (O429/'PPF Application'!$T$7)*P429)</f>
        <v>0</v>
      </c>
      <c r="T429" s="135"/>
      <c r="V429" s="159">
        <f t="shared" si="63"/>
        <v>0</v>
      </c>
      <c r="W429" s="159">
        <f t="shared" si="55"/>
        <v>0</v>
      </c>
      <c r="X429" s="159">
        <f t="shared" si="56"/>
        <v>0</v>
      </c>
      <c r="Y429" s="201">
        <f t="shared" si="57"/>
        <v>0</v>
      </c>
      <c r="Z429" s="201">
        <f t="shared" si="58"/>
        <v>0</v>
      </c>
      <c r="AA429" s="159">
        <f t="shared" si="59"/>
        <v>0</v>
      </c>
      <c r="AB429" s="11">
        <f t="shared" si="60"/>
        <v>0</v>
      </c>
      <c r="AD429" s="23">
        <f t="shared" si="61"/>
        <v>0</v>
      </c>
      <c r="AE429" s="23">
        <f t="shared" si="62"/>
        <v>0</v>
      </c>
    </row>
    <row r="430" spans="1:31" x14ac:dyDescent="0.2">
      <c r="A430" s="365"/>
      <c r="B430" s="365"/>
      <c r="C430" s="165"/>
      <c r="D430" s="165"/>
      <c r="E430" s="202"/>
      <c r="F430" s="165"/>
      <c r="G430" s="195"/>
      <c r="H430" s="165"/>
      <c r="I430" s="165"/>
      <c r="J430" s="165"/>
      <c r="K430" s="165"/>
      <c r="L430" s="77"/>
      <c r="M430" s="77"/>
      <c r="N430" s="82"/>
      <c r="O430" s="196">
        <f>VLOOKUP(N430,'Supporting Documentation'!$A$4:$J$568,10,FALSE)</f>
        <v>0</v>
      </c>
      <c r="P430" s="51"/>
      <c r="Q430" s="50"/>
      <c r="R430" s="157">
        <f>IF(P430="",0,(P430/'PPF Application'!$T$7))</f>
        <v>0</v>
      </c>
      <c r="S430" s="52">
        <f>IF(N430="", 0, (O430/'PPF Application'!$T$7)*P430)</f>
        <v>0</v>
      </c>
      <c r="T430" s="135"/>
      <c r="V430" s="159">
        <f t="shared" si="63"/>
        <v>0</v>
      </c>
      <c r="W430" s="159">
        <f t="shared" si="55"/>
        <v>0</v>
      </c>
      <c r="X430" s="159">
        <f t="shared" si="56"/>
        <v>0</v>
      </c>
      <c r="Y430" s="201">
        <f t="shared" si="57"/>
        <v>0</v>
      </c>
      <c r="Z430" s="201">
        <f t="shared" si="58"/>
        <v>0</v>
      </c>
      <c r="AA430" s="159">
        <f t="shared" si="59"/>
        <v>0</v>
      </c>
      <c r="AB430" s="11">
        <f t="shared" si="60"/>
        <v>0</v>
      </c>
      <c r="AD430" s="23">
        <f t="shared" si="61"/>
        <v>0</v>
      </c>
      <c r="AE430" s="23">
        <f t="shared" si="62"/>
        <v>0</v>
      </c>
    </row>
    <row r="431" spans="1:31" x14ac:dyDescent="0.2">
      <c r="A431" s="365"/>
      <c r="B431" s="365"/>
      <c r="C431" s="165"/>
      <c r="D431" s="165"/>
      <c r="E431" s="202"/>
      <c r="F431" s="165"/>
      <c r="G431" s="195"/>
      <c r="H431" s="165"/>
      <c r="I431" s="165"/>
      <c r="J431" s="165"/>
      <c r="K431" s="165"/>
      <c r="L431" s="77"/>
      <c r="M431" s="77"/>
      <c r="N431" s="82"/>
      <c r="O431" s="196">
        <f>VLOOKUP(N431,'Supporting Documentation'!$A$4:$J$568,10,FALSE)</f>
        <v>0</v>
      </c>
      <c r="P431" s="51"/>
      <c r="Q431" s="50"/>
      <c r="R431" s="157">
        <f>IF(P431="",0,(P431/'PPF Application'!$T$7))</f>
        <v>0</v>
      </c>
      <c r="S431" s="52">
        <f>IF(N431="", 0, (O431/'PPF Application'!$T$7)*P431)</f>
        <v>0</v>
      </c>
      <c r="T431" s="135"/>
      <c r="V431" s="159">
        <f t="shared" si="63"/>
        <v>0</v>
      </c>
      <c r="W431" s="159">
        <f t="shared" si="55"/>
        <v>0</v>
      </c>
      <c r="X431" s="159">
        <f t="shared" si="56"/>
        <v>0</v>
      </c>
      <c r="Y431" s="201">
        <f t="shared" si="57"/>
        <v>0</v>
      </c>
      <c r="Z431" s="201">
        <f t="shared" si="58"/>
        <v>0</v>
      </c>
      <c r="AA431" s="159">
        <f t="shared" si="59"/>
        <v>0</v>
      </c>
      <c r="AB431" s="11">
        <f t="shared" si="60"/>
        <v>0</v>
      </c>
      <c r="AD431" s="23">
        <f t="shared" si="61"/>
        <v>0</v>
      </c>
      <c r="AE431" s="23">
        <f t="shared" si="62"/>
        <v>0</v>
      </c>
    </row>
    <row r="432" spans="1:31" x14ac:dyDescent="0.2">
      <c r="A432" s="365"/>
      <c r="B432" s="365"/>
      <c r="C432" s="165"/>
      <c r="D432" s="165"/>
      <c r="E432" s="202"/>
      <c r="F432" s="165"/>
      <c r="G432" s="195"/>
      <c r="H432" s="165"/>
      <c r="I432" s="165"/>
      <c r="J432" s="165"/>
      <c r="K432" s="165"/>
      <c r="L432" s="77"/>
      <c r="M432" s="77"/>
      <c r="N432" s="82"/>
      <c r="O432" s="196">
        <f>VLOOKUP(N432,'Supporting Documentation'!$A$4:$J$568,10,FALSE)</f>
        <v>0</v>
      </c>
      <c r="P432" s="51"/>
      <c r="Q432" s="50"/>
      <c r="R432" s="157">
        <f>IF(P432="",0,(P432/'PPF Application'!$T$7))</f>
        <v>0</v>
      </c>
      <c r="S432" s="52">
        <f>IF(N432="", 0, (O432/'PPF Application'!$T$7)*P432)</f>
        <v>0</v>
      </c>
      <c r="T432" s="135"/>
      <c r="V432" s="159">
        <f t="shared" si="63"/>
        <v>0</v>
      </c>
      <c r="W432" s="159">
        <f t="shared" si="55"/>
        <v>0</v>
      </c>
      <c r="X432" s="159">
        <f t="shared" si="56"/>
        <v>0</v>
      </c>
      <c r="Y432" s="201">
        <f t="shared" si="57"/>
        <v>0</v>
      </c>
      <c r="Z432" s="201">
        <f t="shared" si="58"/>
        <v>0</v>
      </c>
      <c r="AA432" s="159">
        <f t="shared" si="59"/>
        <v>0</v>
      </c>
      <c r="AB432" s="11">
        <f t="shared" si="60"/>
        <v>0</v>
      </c>
      <c r="AD432" s="23">
        <f t="shared" si="61"/>
        <v>0</v>
      </c>
      <c r="AE432" s="23">
        <f t="shared" si="62"/>
        <v>0</v>
      </c>
    </row>
    <row r="433" spans="1:31" x14ac:dyDescent="0.2">
      <c r="A433" s="365"/>
      <c r="B433" s="365"/>
      <c r="C433" s="165"/>
      <c r="D433" s="165"/>
      <c r="E433" s="202"/>
      <c r="F433" s="165"/>
      <c r="G433" s="195"/>
      <c r="H433" s="165"/>
      <c r="I433" s="165"/>
      <c r="J433" s="165"/>
      <c r="K433" s="165"/>
      <c r="L433" s="77"/>
      <c r="M433" s="77"/>
      <c r="N433" s="82"/>
      <c r="O433" s="196">
        <f>VLOOKUP(N433,'Supporting Documentation'!$A$4:$J$568,10,FALSE)</f>
        <v>0</v>
      </c>
      <c r="P433" s="51"/>
      <c r="Q433" s="50"/>
      <c r="R433" s="157">
        <f>IF(P433="",0,(P433/'PPF Application'!$T$7))</f>
        <v>0</v>
      </c>
      <c r="S433" s="52">
        <f>IF(N433="", 0, (O433/'PPF Application'!$T$7)*P433)</f>
        <v>0</v>
      </c>
      <c r="T433" s="135"/>
      <c r="V433" s="159">
        <f t="shared" si="63"/>
        <v>0</v>
      </c>
      <c r="W433" s="159">
        <f t="shared" si="55"/>
        <v>0</v>
      </c>
      <c r="X433" s="159">
        <f t="shared" si="56"/>
        <v>0</v>
      </c>
      <c r="Y433" s="201">
        <f t="shared" si="57"/>
        <v>0</v>
      </c>
      <c r="Z433" s="201">
        <f t="shared" si="58"/>
        <v>0</v>
      </c>
      <c r="AA433" s="159">
        <f t="shared" si="59"/>
        <v>0</v>
      </c>
      <c r="AB433" s="11">
        <f t="shared" si="60"/>
        <v>0</v>
      </c>
      <c r="AD433" s="23">
        <f t="shared" si="61"/>
        <v>0</v>
      </c>
      <c r="AE433" s="23">
        <f t="shared" si="62"/>
        <v>0</v>
      </c>
    </row>
    <row r="434" spans="1:31" x14ac:dyDescent="0.2">
      <c r="A434" s="365"/>
      <c r="B434" s="365"/>
      <c r="C434" s="165"/>
      <c r="D434" s="165"/>
      <c r="E434" s="202"/>
      <c r="F434" s="165"/>
      <c r="G434" s="195"/>
      <c r="H434" s="165"/>
      <c r="I434" s="165"/>
      <c r="J434" s="165"/>
      <c r="K434" s="165"/>
      <c r="L434" s="77"/>
      <c r="M434" s="77"/>
      <c r="N434" s="82"/>
      <c r="O434" s="196">
        <f>VLOOKUP(N434,'Supporting Documentation'!$A$4:$J$568,10,FALSE)</f>
        <v>0</v>
      </c>
      <c r="P434" s="51"/>
      <c r="Q434" s="50"/>
      <c r="R434" s="157">
        <f>IF(P434="",0,(P434/'PPF Application'!$T$7))</f>
        <v>0</v>
      </c>
      <c r="S434" s="52">
        <f>IF(N434="", 0, (O434/'PPF Application'!$T$7)*P434)</f>
        <v>0</v>
      </c>
      <c r="T434" s="135"/>
      <c r="V434" s="159">
        <f t="shared" si="63"/>
        <v>0</v>
      </c>
      <c r="W434" s="159">
        <f t="shared" si="55"/>
        <v>0</v>
      </c>
      <c r="X434" s="159">
        <f t="shared" si="56"/>
        <v>0</v>
      </c>
      <c r="Y434" s="201">
        <f t="shared" si="57"/>
        <v>0</v>
      </c>
      <c r="Z434" s="201">
        <f t="shared" si="58"/>
        <v>0</v>
      </c>
      <c r="AA434" s="159">
        <f t="shared" si="59"/>
        <v>0</v>
      </c>
      <c r="AB434" s="11">
        <f t="shared" si="60"/>
        <v>0</v>
      </c>
      <c r="AD434" s="23">
        <f t="shared" si="61"/>
        <v>0</v>
      </c>
      <c r="AE434" s="23">
        <f t="shared" si="62"/>
        <v>0</v>
      </c>
    </row>
    <row r="435" spans="1:31" x14ac:dyDescent="0.2">
      <c r="A435" s="365"/>
      <c r="B435" s="365"/>
      <c r="C435" s="165"/>
      <c r="D435" s="165"/>
      <c r="E435" s="202"/>
      <c r="F435" s="165"/>
      <c r="G435" s="195"/>
      <c r="H435" s="165"/>
      <c r="I435" s="165"/>
      <c r="J435" s="165"/>
      <c r="K435" s="165"/>
      <c r="L435" s="77"/>
      <c r="M435" s="77"/>
      <c r="N435" s="82"/>
      <c r="O435" s="196">
        <f>VLOOKUP(N435,'Supporting Documentation'!$A$4:$J$568,10,FALSE)</f>
        <v>0</v>
      </c>
      <c r="P435" s="51"/>
      <c r="Q435" s="50"/>
      <c r="R435" s="157">
        <f>IF(P435="",0,(P435/'PPF Application'!$T$7))</f>
        <v>0</v>
      </c>
      <c r="S435" s="52">
        <f>IF(N435="", 0, (O435/'PPF Application'!$T$7)*P435)</f>
        <v>0</v>
      </c>
      <c r="T435" s="135"/>
      <c r="V435" s="159">
        <f t="shared" si="63"/>
        <v>0</v>
      </c>
      <c r="W435" s="159">
        <f t="shared" si="55"/>
        <v>0</v>
      </c>
      <c r="X435" s="159">
        <f t="shared" si="56"/>
        <v>0</v>
      </c>
      <c r="Y435" s="201">
        <f t="shared" si="57"/>
        <v>0</v>
      </c>
      <c r="Z435" s="201">
        <f t="shared" si="58"/>
        <v>0</v>
      </c>
      <c r="AA435" s="159">
        <f t="shared" si="59"/>
        <v>0</v>
      </c>
      <c r="AB435" s="11">
        <f t="shared" si="60"/>
        <v>0</v>
      </c>
      <c r="AD435" s="23">
        <f t="shared" si="61"/>
        <v>0</v>
      </c>
      <c r="AE435" s="23">
        <f t="shared" si="62"/>
        <v>0</v>
      </c>
    </row>
    <row r="436" spans="1:31" x14ac:dyDescent="0.2">
      <c r="A436" s="365"/>
      <c r="B436" s="365"/>
      <c r="C436" s="165"/>
      <c r="D436" s="165"/>
      <c r="E436" s="202"/>
      <c r="F436" s="165"/>
      <c r="G436" s="195"/>
      <c r="H436" s="165"/>
      <c r="I436" s="165"/>
      <c r="J436" s="165"/>
      <c r="K436" s="165"/>
      <c r="L436" s="77"/>
      <c r="M436" s="77"/>
      <c r="N436" s="82"/>
      <c r="O436" s="196">
        <f>VLOOKUP(N436,'Supporting Documentation'!$A$4:$J$568,10,FALSE)</f>
        <v>0</v>
      </c>
      <c r="P436" s="51"/>
      <c r="Q436" s="50"/>
      <c r="R436" s="157">
        <f>IF(P436="",0,(P436/'PPF Application'!$T$7))</f>
        <v>0</v>
      </c>
      <c r="S436" s="52">
        <f>IF(N436="", 0, (O436/'PPF Application'!$T$7)*P436)</f>
        <v>0</v>
      </c>
      <c r="T436" s="135"/>
      <c r="V436" s="159">
        <f t="shared" si="63"/>
        <v>0</v>
      </c>
      <c r="W436" s="159">
        <f t="shared" si="55"/>
        <v>0</v>
      </c>
      <c r="X436" s="159">
        <f t="shared" si="56"/>
        <v>0</v>
      </c>
      <c r="Y436" s="201">
        <f t="shared" si="57"/>
        <v>0</v>
      </c>
      <c r="Z436" s="201">
        <f t="shared" si="58"/>
        <v>0</v>
      </c>
      <c r="AA436" s="159">
        <f t="shared" si="59"/>
        <v>0</v>
      </c>
      <c r="AB436" s="11">
        <f t="shared" si="60"/>
        <v>0</v>
      </c>
      <c r="AD436" s="23">
        <f t="shared" si="61"/>
        <v>0</v>
      </c>
      <c r="AE436" s="23">
        <f t="shared" si="62"/>
        <v>0</v>
      </c>
    </row>
    <row r="437" spans="1:31" x14ac:dyDescent="0.2">
      <c r="A437" s="365"/>
      <c r="B437" s="365"/>
      <c r="C437" s="165"/>
      <c r="D437" s="165"/>
      <c r="E437" s="202"/>
      <c r="F437" s="165"/>
      <c r="G437" s="195"/>
      <c r="H437" s="165"/>
      <c r="I437" s="165"/>
      <c r="J437" s="165"/>
      <c r="K437" s="165"/>
      <c r="L437" s="77"/>
      <c r="M437" s="77"/>
      <c r="N437" s="82"/>
      <c r="O437" s="196">
        <f>VLOOKUP(N437,'Supporting Documentation'!$A$4:$J$568,10,FALSE)</f>
        <v>0</v>
      </c>
      <c r="P437" s="51"/>
      <c r="Q437" s="50"/>
      <c r="R437" s="157">
        <f>IF(P437="",0,(P437/'PPF Application'!$T$7))</f>
        <v>0</v>
      </c>
      <c r="S437" s="52">
        <f>IF(N437="", 0, (O437/'PPF Application'!$T$7)*P437)</f>
        <v>0</v>
      </c>
      <c r="T437" s="135"/>
      <c r="V437" s="159">
        <f t="shared" si="63"/>
        <v>0</v>
      </c>
      <c r="W437" s="159">
        <f t="shared" si="55"/>
        <v>0</v>
      </c>
      <c r="X437" s="159">
        <f t="shared" si="56"/>
        <v>0</v>
      </c>
      <c r="Y437" s="201">
        <f t="shared" si="57"/>
        <v>0</v>
      </c>
      <c r="Z437" s="201">
        <f t="shared" si="58"/>
        <v>0</v>
      </c>
      <c r="AA437" s="159">
        <f t="shared" si="59"/>
        <v>0</v>
      </c>
      <c r="AB437" s="11">
        <f t="shared" si="60"/>
        <v>0</v>
      </c>
      <c r="AD437" s="23">
        <f t="shared" si="61"/>
        <v>0</v>
      </c>
      <c r="AE437" s="23">
        <f t="shared" si="62"/>
        <v>0</v>
      </c>
    </row>
    <row r="438" spans="1:31" x14ac:dyDescent="0.2">
      <c r="A438" s="365"/>
      <c r="B438" s="365"/>
      <c r="C438" s="165"/>
      <c r="D438" s="165"/>
      <c r="E438" s="202"/>
      <c r="F438" s="165"/>
      <c r="G438" s="195"/>
      <c r="H438" s="165"/>
      <c r="I438" s="165"/>
      <c r="J438" s="165"/>
      <c r="K438" s="165"/>
      <c r="L438" s="77"/>
      <c r="M438" s="77"/>
      <c r="N438" s="82"/>
      <c r="O438" s="196">
        <f>VLOOKUP(N438,'Supporting Documentation'!$A$4:$J$568,10,FALSE)</f>
        <v>0</v>
      </c>
      <c r="P438" s="51"/>
      <c r="Q438" s="50"/>
      <c r="R438" s="157">
        <f>IF(P438="",0,(P438/'PPF Application'!$T$7))</f>
        <v>0</v>
      </c>
      <c r="S438" s="52">
        <f>IF(N438="", 0, (O438/'PPF Application'!$T$7)*P438)</f>
        <v>0</v>
      </c>
      <c r="T438" s="135"/>
      <c r="V438" s="159">
        <f t="shared" si="63"/>
        <v>0</v>
      </c>
      <c r="W438" s="159">
        <f t="shared" si="55"/>
        <v>0</v>
      </c>
      <c r="X438" s="159">
        <f t="shared" si="56"/>
        <v>0</v>
      </c>
      <c r="Y438" s="201">
        <f t="shared" si="57"/>
        <v>0</v>
      </c>
      <c r="Z438" s="201">
        <f t="shared" si="58"/>
        <v>0</v>
      </c>
      <c r="AA438" s="159">
        <f t="shared" si="59"/>
        <v>0</v>
      </c>
      <c r="AB438" s="11">
        <f t="shared" si="60"/>
        <v>0</v>
      </c>
      <c r="AD438" s="23">
        <f t="shared" si="61"/>
        <v>0</v>
      </c>
      <c r="AE438" s="23">
        <f t="shared" si="62"/>
        <v>0</v>
      </c>
    </row>
    <row r="439" spans="1:31" x14ac:dyDescent="0.2">
      <c r="A439" s="365"/>
      <c r="B439" s="365"/>
      <c r="C439" s="165"/>
      <c r="D439" s="165"/>
      <c r="E439" s="202"/>
      <c r="F439" s="165"/>
      <c r="G439" s="195"/>
      <c r="H439" s="165"/>
      <c r="I439" s="165"/>
      <c r="J439" s="165"/>
      <c r="K439" s="165"/>
      <c r="L439" s="77"/>
      <c r="M439" s="77"/>
      <c r="N439" s="82"/>
      <c r="O439" s="196">
        <f>VLOOKUP(N439,'Supporting Documentation'!$A$4:$J$568,10,FALSE)</f>
        <v>0</v>
      </c>
      <c r="P439" s="51"/>
      <c r="Q439" s="50"/>
      <c r="R439" s="157">
        <f>IF(P439="",0,(P439/'PPF Application'!$T$7))</f>
        <v>0</v>
      </c>
      <c r="S439" s="52">
        <f>IF(N439="", 0, (O439/'PPF Application'!$T$7)*P439)</f>
        <v>0</v>
      </c>
      <c r="T439" s="135"/>
      <c r="V439" s="159">
        <f t="shared" si="63"/>
        <v>0</v>
      </c>
      <c r="W439" s="159">
        <f t="shared" si="55"/>
        <v>0</v>
      </c>
      <c r="X439" s="159">
        <f t="shared" si="56"/>
        <v>0</v>
      </c>
      <c r="Y439" s="201">
        <f t="shared" si="57"/>
        <v>0</v>
      </c>
      <c r="Z439" s="201">
        <f t="shared" si="58"/>
        <v>0</v>
      </c>
      <c r="AA439" s="159">
        <f t="shared" si="59"/>
        <v>0</v>
      </c>
      <c r="AB439" s="11">
        <f t="shared" si="60"/>
        <v>0</v>
      </c>
      <c r="AD439" s="23">
        <f t="shared" si="61"/>
        <v>0</v>
      </c>
      <c r="AE439" s="23">
        <f t="shared" si="62"/>
        <v>0</v>
      </c>
    </row>
    <row r="440" spans="1:31" x14ac:dyDescent="0.2">
      <c r="A440" s="365"/>
      <c r="B440" s="365"/>
      <c r="C440" s="165"/>
      <c r="D440" s="165"/>
      <c r="E440" s="202"/>
      <c r="F440" s="165"/>
      <c r="G440" s="195"/>
      <c r="H440" s="165"/>
      <c r="I440" s="165"/>
      <c r="J440" s="165"/>
      <c r="K440" s="165"/>
      <c r="L440" s="77"/>
      <c r="M440" s="77"/>
      <c r="N440" s="82"/>
      <c r="O440" s="196">
        <f>VLOOKUP(N440,'Supporting Documentation'!$A$4:$J$568,10,FALSE)</f>
        <v>0</v>
      </c>
      <c r="P440" s="51"/>
      <c r="Q440" s="50"/>
      <c r="R440" s="157">
        <f>IF(P440="",0,(P440/'PPF Application'!$T$7))</f>
        <v>0</v>
      </c>
      <c r="S440" s="52">
        <f>IF(N440="", 0, (O440/'PPF Application'!$T$7)*P440)</f>
        <v>0</v>
      </c>
      <c r="T440" s="135"/>
      <c r="V440" s="159">
        <f t="shared" si="63"/>
        <v>0</v>
      </c>
      <c r="W440" s="159">
        <f t="shared" si="55"/>
        <v>0</v>
      </c>
      <c r="X440" s="159">
        <f t="shared" si="56"/>
        <v>0</v>
      </c>
      <c r="Y440" s="201">
        <f t="shared" si="57"/>
        <v>0</v>
      </c>
      <c r="Z440" s="201">
        <f t="shared" si="58"/>
        <v>0</v>
      </c>
      <c r="AA440" s="159">
        <f t="shared" si="59"/>
        <v>0</v>
      </c>
      <c r="AB440" s="11">
        <f t="shared" si="60"/>
        <v>0</v>
      </c>
      <c r="AD440" s="23">
        <f t="shared" si="61"/>
        <v>0</v>
      </c>
      <c r="AE440" s="23">
        <f t="shared" si="62"/>
        <v>0</v>
      </c>
    </row>
    <row r="441" spans="1:31" x14ac:dyDescent="0.2">
      <c r="A441" s="365"/>
      <c r="B441" s="365"/>
      <c r="C441" s="165"/>
      <c r="D441" s="165"/>
      <c r="E441" s="202"/>
      <c r="F441" s="165"/>
      <c r="G441" s="195"/>
      <c r="H441" s="165"/>
      <c r="I441" s="165"/>
      <c r="J441" s="165"/>
      <c r="K441" s="165"/>
      <c r="L441" s="77"/>
      <c r="M441" s="77"/>
      <c r="N441" s="82"/>
      <c r="O441" s="196">
        <f>VLOOKUP(N441,'Supporting Documentation'!$A$4:$J$568,10,FALSE)</f>
        <v>0</v>
      </c>
      <c r="P441" s="51"/>
      <c r="Q441" s="50"/>
      <c r="R441" s="157">
        <f>IF(P441="",0,(P441/'PPF Application'!$T$7))</f>
        <v>0</v>
      </c>
      <c r="S441" s="52">
        <f>IF(N441="", 0, (O441/'PPF Application'!$T$7)*P441)</f>
        <v>0</v>
      </c>
      <c r="T441" s="135"/>
      <c r="V441" s="159">
        <f t="shared" si="63"/>
        <v>0</v>
      </c>
      <c r="W441" s="159">
        <f t="shared" si="55"/>
        <v>0</v>
      </c>
      <c r="X441" s="159">
        <f t="shared" si="56"/>
        <v>0</v>
      </c>
      <c r="Y441" s="201">
        <f t="shared" si="57"/>
        <v>0</v>
      </c>
      <c r="Z441" s="201">
        <f t="shared" si="58"/>
        <v>0</v>
      </c>
      <c r="AA441" s="159">
        <f t="shared" si="59"/>
        <v>0</v>
      </c>
      <c r="AB441" s="11">
        <f t="shared" si="60"/>
        <v>0</v>
      </c>
      <c r="AD441" s="23">
        <f t="shared" si="61"/>
        <v>0</v>
      </c>
      <c r="AE441" s="23">
        <f t="shared" si="62"/>
        <v>0</v>
      </c>
    </row>
    <row r="442" spans="1:31" x14ac:dyDescent="0.2">
      <c r="A442" s="365"/>
      <c r="B442" s="365"/>
      <c r="C442" s="165"/>
      <c r="D442" s="165"/>
      <c r="E442" s="202"/>
      <c r="F442" s="165"/>
      <c r="G442" s="195"/>
      <c r="H442" s="165"/>
      <c r="I442" s="165"/>
      <c r="J442" s="165"/>
      <c r="K442" s="165"/>
      <c r="L442" s="77"/>
      <c r="M442" s="77"/>
      <c r="N442" s="82"/>
      <c r="O442" s="196">
        <f>VLOOKUP(N442,'Supporting Documentation'!$A$4:$J$568,10,FALSE)</f>
        <v>0</v>
      </c>
      <c r="P442" s="51"/>
      <c r="Q442" s="50"/>
      <c r="R442" s="157">
        <f>IF(P442="",0,(P442/'PPF Application'!$T$7))</f>
        <v>0</v>
      </c>
      <c r="S442" s="52">
        <f>IF(N442="", 0, (O442/'PPF Application'!$T$7)*P442)</f>
        <v>0</v>
      </c>
      <c r="T442" s="135"/>
      <c r="V442" s="159">
        <f t="shared" si="63"/>
        <v>0</v>
      </c>
      <c r="W442" s="159">
        <f t="shared" si="55"/>
        <v>0</v>
      </c>
      <c r="X442" s="159">
        <f t="shared" si="56"/>
        <v>0</v>
      </c>
      <c r="Y442" s="201">
        <f t="shared" si="57"/>
        <v>0</v>
      </c>
      <c r="Z442" s="201">
        <f t="shared" si="58"/>
        <v>0</v>
      </c>
      <c r="AA442" s="159">
        <f t="shared" si="59"/>
        <v>0</v>
      </c>
      <c r="AB442" s="11">
        <f t="shared" si="60"/>
        <v>0</v>
      </c>
      <c r="AD442" s="23">
        <f t="shared" si="61"/>
        <v>0</v>
      </c>
      <c r="AE442" s="23">
        <f t="shared" si="62"/>
        <v>0</v>
      </c>
    </row>
    <row r="443" spans="1:31" x14ac:dyDescent="0.2">
      <c r="A443" s="365"/>
      <c r="B443" s="365"/>
      <c r="C443" s="165"/>
      <c r="D443" s="165"/>
      <c r="E443" s="202"/>
      <c r="F443" s="165"/>
      <c r="G443" s="195"/>
      <c r="H443" s="165"/>
      <c r="I443" s="165"/>
      <c r="J443" s="165"/>
      <c r="K443" s="165"/>
      <c r="L443" s="77"/>
      <c r="M443" s="77"/>
      <c r="N443" s="82"/>
      <c r="O443" s="196">
        <f>VLOOKUP(N443,'Supporting Documentation'!$A$4:$J$568,10,FALSE)</f>
        <v>0</v>
      </c>
      <c r="P443" s="51"/>
      <c r="Q443" s="50"/>
      <c r="R443" s="157">
        <f>IF(P443="",0,(P443/'PPF Application'!$T$7))</f>
        <v>0</v>
      </c>
      <c r="S443" s="52">
        <f>IF(N443="", 0, (O443/'PPF Application'!$T$7)*P443)</f>
        <v>0</v>
      </c>
      <c r="T443" s="135"/>
      <c r="V443" s="159">
        <f t="shared" si="63"/>
        <v>0</v>
      </c>
      <c r="W443" s="159">
        <f t="shared" si="55"/>
        <v>0</v>
      </c>
      <c r="X443" s="159">
        <f t="shared" si="56"/>
        <v>0</v>
      </c>
      <c r="Y443" s="201">
        <f t="shared" si="57"/>
        <v>0</v>
      </c>
      <c r="Z443" s="201">
        <f t="shared" si="58"/>
        <v>0</v>
      </c>
      <c r="AA443" s="159">
        <f t="shared" si="59"/>
        <v>0</v>
      </c>
      <c r="AB443" s="11">
        <f t="shared" si="60"/>
        <v>0</v>
      </c>
      <c r="AD443" s="23">
        <f t="shared" si="61"/>
        <v>0</v>
      </c>
      <c r="AE443" s="23">
        <f t="shared" si="62"/>
        <v>0</v>
      </c>
    </row>
    <row r="444" spans="1:31" x14ac:dyDescent="0.2">
      <c r="A444" s="365"/>
      <c r="B444" s="365"/>
      <c r="C444" s="165"/>
      <c r="D444" s="165"/>
      <c r="E444" s="202"/>
      <c r="F444" s="165"/>
      <c r="G444" s="195"/>
      <c r="H444" s="165"/>
      <c r="I444" s="165"/>
      <c r="J444" s="165"/>
      <c r="K444" s="165"/>
      <c r="L444" s="77"/>
      <c r="M444" s="77"/>
      <c r="N444" s="82"/>
      <c r="O444" s="196">
        <f>VLOOKUP(N444,'Supporting Documentation'!$A$4:$J$568,10,FALSE)</f>
        <v>0</v>
      </c>
      <c r="P444" s="51"/>
      <c r="Q444" s="50"/>
      <c r="R444" s="157">
        <f>IF(P444="",0,(P444/'PPF Application'!$T$7))</f>
        <v>0</v>
      </c>
      <c r="S444" s="52">
        <f>IF(N444="", 0, (O444/'PPF Application'!$T$7)*P444)</f>
        <v>0</v>
      </c>
      <c r="T444" s="135"/>
      <c r="V444" s="159">
        <f t="shared" si="63"/>
        <v>0</v>
      </c>
      <c r="W444" s="159">
        <f t="shared" si="55"/>
        <v>0</v>
      </c>
      <c r="X444" s="159">
        <f t="shared" si="56"/>
        <v>0</v>
      </c>
      <c r="Y444" s="201">
        <f t="shared" si="57"/>
        <v>0</v>
      </c>
      <c r="Z444" s="201">
        <f t="shared" si="58"/>
        <v>0</v>
      </c>
      <c r="AA444" s="159">
        <f t="shared" si="59"/>
        <v>0</v>
      </c>
      <c r="AB444" s="11">
        <f t="shared" si="60"/>
        <v>0</v>
      </c>
      <c r="AD444" s="23">
        <f t="shared" si="61"/>
        <v>0</v>
      </c>
      <c r="AE444" s="23">
        <f t="shared" si="62"/>
        <v>0</v>
      </c>
    </row>
    <row r="445" spans="1:31" x14ac:dyDescent="0.2">
      <c r="A445" s="365"/>
      <c r="B445" s="365"/>
      <c r="C445" s="165"/>
      <c r="D445" s="165"/>
      <c r="E445" s="202"/>
      <c r="F445" s="165"/>
      <c r="G445" s="195"/>
      <c r="H445" s="165"/>
      <c r="I445" s="165"/>
      <c r="J445" s="165"/>
      <c r="K445" s="165"/>
      <c r="L445" s="77"/>
      <c r="M445" s="77"/>
      <c r="N445" s="82"/>
      <c r="O445" s="196">
        <f>VLOOKUP(N445,'Supporting Documentation'!$A$4:$J$568,10,FALSE)</f>
        <v>0</v>
      </c>
      <c r="P445" s="51"/>
      <c r="Q445" s="50"/>
      <c r="R445" s="157">
        <f>IF(P445="",0,(P445/'PPF Application'!$T$7))</f>
        <v>0</v>
      </c>
      <c r="S445" s="52">
        <f>IF(N445="", 0, (O445/'PPF Application'!$T$7)*P445)</f>
        <v>0</v>
      </c>
      <c r="T445" s="135"/>
      <c r="V445" s="159">
        <f t="shared" si="63"/>
        <v>0</v>
      </c>
      <c r="W445" s="159">
        <f t="shared" si="55"/>
        <v>0</v>
      </c>
      <c r="X445" s="159">
        <f t="shared" si="56"/>
        <v>0</v>
      </c>
      <c r="Y445" s="201">
        <f t="shared" si="57"/>
        <v>0</v>
      </c>
      <c r="Z445" s="201">
        <f t="shared" si="58"/>
        <v>0</v>
      </c>
      <c r="AA445" s="159">
        <f t="shared" si="59"/>
        <v>0</v>
      </c>
      <c r="AB445" s="11">
        <f t="shared" si="60"/>
        <v>0</v>
      </c>
      <c r="AD445" s="23">
        <f t="shared" si="61"/>
        <v>0</v>
      </c>
      <c r="AE445" s="23">
        <f t="shared" si="62"/>
        <v>0</v>
      </c>
    </row>
    <row r="446" spans="1:31" x14ac:dyDescent="0.2">
      <c r="A446" s="365"/>
      <c r="B446" s="365"/>
      <c r="C446" s="165"/>
      <c r="D446" s="165"/>
      <c r="E446" s="202"/>
      <c r="F446" s="165"/>
      <c r="G446" s="195"/>
      <c r="H446" s="165"/>
      <c r="I446" s="165"/>
      <c r="J446" s="165"/>
      <c r="K446" s="165"/>
      <c r="L446" s="77"/>
      <c r="M446" s="77"/>
      <c r="N446" s="82"/>
      <c r="O446" s="196">
        <f>VLOOKUP(N446,'Supporting Documentation'!$A$4:$J$568,10,FALSE)</f>
        <v>0</v>
      </c>
      <c r="P446" s="51"/>
      <c r="Q446" s="50"/>
      <c r="R446" s="157">
        <f>IF(P446="",0,(P446/'PPF Application'!$T$7))</f>
        <v>0</v>
      </c>
      <c r="S446" s="52">
        <f>IF(N446="", 0, (O446/'PPF Application'!$T$7)*P446)</f>
        <v>0</v>
      </c>
      <c r="T446" s="135"/>
      <c r="V446" s="159">
        <f t="shared" si="63"/>
        <v>0</v>
      </c>
      <c r="W446" s="159">
        <f t="shared" si="55"/>
        <v>0</v>
      </c>
      <c r="X446" s="159">
        <f t="shared" si="56"/>
        <v>0</v>
      </c>
      <c r="Y446" s="201">
        <f t="shared" si="57"/>
        <v>0</v>
      </c>
      <c r="Z446" s="201">
        <f t="shared" si="58"/>
        <v>0</v>
      </c>
      <c r="AA446" s="159">
        <f t="shared" si="59"/>
        <v>0</v>
      </c>
      <c r="AB446" s="11">
        <f t="shared" si="60"/>
        <v>0</v>
      </c>
      <c r="AD446" s="23">
        <f t="shared" si="61"/>
        <v>0</v>
      </c>
      <c r="AE446" s="23">
        <f t="shared" si="62"/>
        <v>0</v>
      </c>
    </row>
    <row r="447" spans="1:31" x14ac:dyDescent="0.2">
      <c r="A447" s="365"/>
      <c r="B447" s="365"/>
      <c r="C447" s="165"/>
      <c r="D447" s="165"/>
      <c r="E447" s="202"/>
      <c r="F447" s="165"/>
      <c r="G447" s="195"/>
      <c r="H447" s="165"/>
      <c r="I447" s="165"/>
      <c r="J447" s="165"/>
      <c r="K447" s="165"/>
      <c r="L447" s="77"/>
      <c r="M447" s="77"/>
      <c r="N447" s="82"/>
      <c r="O447" s="196">
        <f>VLOOKUP(N447,'Supporting Documentation'!$A$4:$J$568,10,FALSE)</f>
        <v>0</v>
      </c>
      <c r="P447" s="51"/>
      <c r="Q447" s="50"/>
      <c r="R447" s="157">
        <f>IF(P447="",0,(P447/'PPF Application'!$T$7))</f>
        <v>0</v>
      </c>
      <c r="S447" s="52">
        <f>IF(N447="", 0, (O447/'PPF Application'!$T$7)*P447)</f>
        <v>0</v>
      </c>
      <c r="T447" s="135"/>
      <c r="V447" s="159">
        <f t="shared" si="63"/>
        <v>0</v>
      </c>
      <c r="W447" s="159">
        <f t="shared" si="55"/>
        <v>0</v>
      </c>
      <c r="X447" s="159">
        <f t="shared" si="56"/>
        <v>0</v>
      </c>
      <c r="Y447" s="201">
        <f t="shared" si="57"/>
        <v>0</v>
      </c>
      <c r="Z447" s="201">
        <f t="shared" si="58"/>
        <v>0</v>
      </c>
      <c r="AA447" s="159">
        <f t="shared" si="59"/>
        <v>0</v>
      </c>
      <c r="AB447" s="11">
        <f t="shared" si="60"/>
        <v>0</v>
      </c>
      <c r="AD447" s="23">
        <f t="shared" si="61"/>
        <v>0</v>
      </c>
      <c r="AE447" s="23">
        <f t="shared" si="62"/>
        <v>0</v>
      </c>
    </row>
    <row r="448" spans="1:31" x14ac:dyDescent="0.2">
      <c r="A448" s="365"/>
      <c r="B448" s="365"/>
      <c r="C448" s="165"/>
      <c r="D448" s="165"/>
      <c r="E448" s="202"/>
      <c r="F448" s="165"/>
      <c r="G448" s="195"/>
      <c r="H448" s="165"/>
      <c r="I448" s="165"/>
      <c r="J448" s="165"/>
      <c r="K448" s="165"/>
      <c r="L448" s="77"/>
      <c r="M448" s="77"/>
      <c r="N448" s="82"/>
      <c r="O448" s="196">
        <f>VLOOKUP(N448,'Supporting Documentation'!$A$4:$J$568,10,FALSE)</f>
        <v>0</v>
      </c>
      <c r="P448" s="51"/>
      <c r="Q448" s="50"/>
      <c r="R448" s="157">
        <f>IF(P448="",0,(P448/'PPF Application'!$T$7))</f>
        <v>0</v>
      </c>
      <c r="S448" s="52">
        <f>IF(N448="", 0, (O448/'PPF Application'!$T$7)*P448)</f>
        <v>0</v>
      </c>
      <c r="T448" s="135"/>
      <c r="V448" s="159">
        <f t="shared" si="63"/>
        <v>0</v>
      </c>
      <c r="W448" s="159">
        <f t="shared" si="55"/>
        <v>0</v>
      </c>
      <c r="X448" s="159">
        <f t="shared" si="56"/>
        <v>0</v>
      </c>
      <c r="Y448" s="201">
        <f t="shared" si="57"/>
        <v>0</v>
      </c>
      <c r="Z448" s="201">
        <f t="shared" si="58"/>
        <v>0</v>
      </c>
      <c r="AA448" s="159">
        <f t="shared" si="59"/>
        <v>0</v>
      </c>
      <c r="AB448" s="11">
        <f t="shared" si="60"/>
        <v>0</v>
      </c>
      <c r="AD448" s="23">
        <f t="shared" si="61"/>
        <v>0</v>
      </c>
      <c r="AE448" s="23">
        <f t="shared" si="62"/>
        <v>0</v>
      </c>
    </row>
    <row r="449" spans="1:31" x14ac:dyDescent="0.2">
      <c r="A449" s="365"/>
      <c r="B449" s="365"/>
      <c r="C449" s="165"/>
      <c r="D449" s="165"/>
      <c r="E449" s="202"/>
      <c r="F449" s="165"/>
      <c r="G449" s="195"/>
      <c r="H449" s="165"/>
      <c r="I449" s="165"/>
      <c r="J449" s="165"/>
      <c r="K449" s="165"/>
      <c r="L449" s="77"/>
      <c r="M449" s="77"/>
      <c r="N449" s="82"/>
      <c r="O449" s="196">
        <f>VLOOKUP(N449,'Supporting Documentation'!$A$4:$J$568,10,FALSE)</f>
        <v>0</v>
      </c>
      <c r="P449" s="51"/>
      <c r="Q449" s="50"/>
      <c r="R449" s="157">
        <f>IF(P449="",0,(P449/'PPF Application'!$T$7))</f>
        <v>0</v>
      </c>
      <c r="S449" s="52">
        <f>IF(N449="", 0, (O449/'PPF Application'!$T$7)*P449)</f>
        <v>0</v>
      </c>
      <c r="T449" s="135"/>
      <c r="V449" s="159">
        <f t="shared" si="63"/>
        <v>0</v>
      </c>
      <c r="W449" s="159">
        <f t="shared" si="55"/>
        <v>0</v>
      </c>
      <c r="X449" s="159">
        <f t="shared" si="56"/>
        <v>0</v>
      </c>
      <c r="Y449" s="201">
        <f t="shared" si="57"/>
        <v>0</v>
      </c>
      <c r="Z449" s="201">
        <f t="shared" si="58"/>
        <v>0</v>
      </c>
      <c r="AA449" s="159">
        <f t="shared" si="59"/>
        <v>0</v>
      </c>
      <c r="AB449" s="11">
        <f t="shared" si="60"/>
        <v>0</v>
      </c>
      <c r="AD449" s="23">
        <f t="shared" si="61"/>
        <v>0</v>
      </c>
      <c r="AE449" s="23">
        <f t="shared" si="62"/>
        <v>0</v>
      </c>
    </row>
    <row r="450" spans="1:31" x14ac:dyDescent="0.2">
      <c r="A450" s="365"/>
      <c r="B450" s="365"/>
      <c r="C450" s="165"/>
      <c r="D450" s="165"/>
      <c r="E450" s="202"/>
      <c r="F450" s="165"/>
      <c r="G450" s="195"/>
      <c r="H450" s="165"/>
      <c r="I450" s="165"/>
      <c r="J450" s="165"/>
      <c r="K450" s="165"/>
      <c r="L450" s="77"/>
      <c r="M450" s="77"/>
      <c r="N450" s="82"/>
      <c r="O450" s="196">
        <f>VLOOKUP(N450,'Supporting Documentation'!$A$4:$J$568,10,FALSE)</f>
        <v>0</v>
      </c>
      <c r="P450" s="51"/>
      <c r="Q450" s="50"/>
      <c r="R450" s="157">
        <f>IF(P450="",0,(P450/'PPF Application'!$T$7))</f>
        <v>0</v>
      </c>
      <c r="S450" s="52">
        <f>IF(N450="", 0, (O450/'PPF Application'!$T$7)*P450)</f>
        <v>0</v>
      </c>
      <c r="T450" s="135"/>
      <c r="V450" s="159">
        <f t="shared" si="63"/>
        <v>0</v>
      </c>
      <c r="W450" s="159">
        <f t="shared" si="55"/>
        <v>0</v>
      </c>
      <c r="X450" s="159">
        <f t="shared" si="56"/>
        <v>0</v>
      </c>
      <c r="Y450" s="201">
        <f t="shared" si="57"/>
        <v>0</v>
      </c>
      <c r="Z450" s="201">
        <f t="shared" si="58"/>
        <v>0</v>
      </c>
      <c r="AA450" s="159">
        <f t="shared" si="59"/>
        <v>0</v>
      </c>
      <c r="AB450" s="11">
        <f t="shared" si="60"/>
        <v>0</v>
      </c>
      <c r="AD450" s="23">
        <f t="shared" si="61"/>
        <v>0</v>
      </c>
      <c r="AE450" s="23">
        <f t="shared" si="62"/>
        <v>0</v>
      </c>
    </row>
    <row r="451" spans="1:31" x14ac:dyDescent="0.2">
      <c r="A451" s="365"/>
      <c r="B451" s="365"/>
      <c r="C451" s="165"/>
      <c r="D451" s="165"/>
      <c r="E451" s="202"/>
      <c r="F451" s="165"/>
      <c r="G451" s="195"/>
      <c r="H451" s="165"/>
      <c r="I451" s="165"/>
      <c r="J451" s="165"/>
      <c r="K451" s="165"/>
      <c r="L451" s="77"/>
      <c r="M451" s="77"/>
      <c r="N451" s="82"/>
      <c r="O451" s="196">
        <f>VLOOKUP(N451,'Supporting Documentation'!$A$4:$J$568,10,FALSE)</f>
        <v>0</v>
      </c>
      <c r="P451" s="51"/>
      <c r="Q451" s="50"/>
      <c r="R451" s="157">
        <f>IF(P451="",0,(P451/'PPF Application'!$T$7))</f>
        <v>0</v>
      </c>
      <c r="S451" s="52">
        <f>IF(N451="", 0, (O451/'PPF Application'!$T$7)*P451)</f>
        <v>0</v>
      </c>
      <c r="T451" s="135"/>
      <c r="V451" s="159">
        <f t="shared" si="63"/>
        <v>0</v>
      </c>
      <c r="W451" s="159">
        <f t="shared" si="55"/>
        <v>0</v>
      </c>
      <c r="X451" s="159">
        <f t="shared" si="56"/>
        <v>0</v>
      </c>
      <c r="Y451" s="201">
        <f t="shared" si="57"/>
        <v>0</v>
      </c>
      <c r="Z451" s="201">
        <f t="shared" si="58"/>
        <v>0</v>
      </c>
      <c r="AA451" s="159">
        <f t="shared" si="59"/>
        <v>0</v>
      </c>
      <c r="AB451" s="11">
        <f t="shared" si="60"/>
        <v>0</v>
      </c>
      <c r="AD451" s="23">
        <f t="shared" si="61"/>
        <v>0</v>
      </c>
      <c r="AE451" s="23">
        <f t="shared" si="62"/>
        <v>0</v>
      </c>
    </row>
    <row r="452" spans="1:31" x14ac:dyDescent="0.2">
      <c r="A452" s="365"/>
      <c r="B452" s="365"/>
      <c r="C452" s="165"/>
      <c r="D452" s="165"/>
      <c r="E452" s="202"/>
      <c r="F452" s="165"/>
      <c r="G452" s="195"/>
      <c r="H452" s="165"/>
      <c r="I452" s="165"/>
      <c r="J452" s="165"/>
      <c r="K452" s="165"/>
      <c r="L452" s="77"/>
      <c r="M452" s="77"/>
      <c r="N452" s="82"/>
      <c r="O452" s="196">
        <f>VLOOKUP(N452,'Supporting Documentation'!$A$4:$J$568,10,FALSE)</f>
        <v>0</v>
      </c>
      <c r="P452" s="51"/>
      <c r="Q452" s="50"/>
      <c r="R452" s="157">
        <f>IF(P452="",0,(P452/'PPF Application'!$T$7))</f>
        <v>0</v>
      </c>
      <c r="S452" s="52">
        <f>IF(N452="", 0, (O452/'PPF Application'!$T$7)*P452)</f>
        <v>0</v>
      </c>
      <c r="T452" s="135"/>
      <c r="V452" s="159">
        <f t="shared" si="63"/>
        <v>0</v>
      </c>
      <c r="W452" s="159">
        <f t="shared" si="55"/>
        <v>0</v>
      </c>
      <c r="X452" s="159">
        <f t="shared" si="56"/>
        <v>0</v>
      </c>
      <c r="Y452" s="201">
        <f t="shared" si="57"/>
        <v>0</v>
      </c>
      <c r="Z452" s="201">
        <f t="shared" si="58"/>
        <v>0</v>
      </c>
      <c r="AA452" s="159">
        <f t="shared" si="59"/>
        <v>0</v>
      </c>
      <c r="AB452" s="11">
        <f t="shared" si="60"/>
        <v>0</v>
      </c>
      <c r="AD452" s="23">
        <f t="shared" si="61"/>
        <v>0</v>
      </c>
      <c r="AE452" s="23">
        <f t="shared" si="62"/>
        <v>0</v>
      </c>
    </row>
    <row r="453" spans="1:31" x14ac:dyDescent="0.2">
      <c r="A453" s="365"/>
      <c r="B453" s="365"/>
      <c r="C453" s="165"/>
      <c r="D453" s="165"/>
      <c r="E453" s="202"/>
      <c r="F453" s="165"/>
      <c r="G453" s="195"/>
      <c r="H453" s="165"/>
      <c r="I453" s="165"/>
      <c r="J453" s="165"/>
      <c r="K453" s="165"/>
      <c r="L453" s="77"/>
      <c r="M453" s="77"/>
      <c r="N453" s="82"/>
      <c r="O453" s="196">
        <f>VLOOKUP(N453,'Supporting Documentation'!$A$4:$J$568,10,FALSE)</f>
        <v>0</v>
      </c>
      <c r="P453" s="51"/>
      <c r="Q453" s="50"/>
      <c r="R453" s="157">
        <f>IF(P453="",0,(P453/'PPF Application'!$T$7))</f>
        <v>0</v>
      </c>
      <c r="S453" s="52">
        <f>IF(N453="", 0, (O453/'PPF Application'!$T$7)*P453)</f>
        <v>0</v>
      </c>
      <c r="T453" s="135"/>
      <c r="V453" s="159">
        <f t="shared" si="63"/>
        <v>0</v>
      </c>
      <c r="W453" s="159">
        <f t="shared" si="55"/>
        <v>0</v>
      </c>
      <c r="X453" s="159">
        <f t="shared" si="56"/>
        <v>0</v>
      </c>
      <c r="Y453" s="201">
        <f t="shared" si="57"/>
        <v>0</v>
      </c>
      <c r="Z453" s="201">
        <f t="shared" si="58"/>
        <v>0</v>
      </c>
      <c r="AA453" s="159">
        <f t="shared" si="59"/>
        <v>0</v>
      </c>
      <c r="AB453" s="11">
        <f t="shared" si="60"/>
        <v>0</v>
      </c>
      <c r="AD453" s="23">
        <f t="shared" si="61"/>
        <v>0</v>
      </c>
      <c r="AE453" s="23">
        <f t="shared" si="62"/>
        <v>0</v>
      </c>
    </row>
    <row r="454" spans="1:31" x14ac:dyDescent="0.2">
      <c r="A454" s="365"/>
      <c r="B454" s="365"/>
      <c r="C454" s="165"/>
      <c r="D454" s="165"/>
      <c r="E454" s="202"/>
      <c r="F454" s="165"/>
      <c r="G454" s="195"/>
      <c r="H454" s="165"/>
      <c r="I454" s="165"/>
      <c r="J454" s="165"/>
      <c r="K454" s="165"/>
      <c r="L454" s="77"/>
      <c r="M454" s="77"/>
      <c r="N454" s="82"/>
      <c r="O454" s="196">
        <f>VLOOKUP(N454,'Supporting Documentation'!$A$4:$J$568,10,FALSE)</f>
        <v>0</v>
      </c>
      <c r="P454" s="51"/>
      <c r="Q454" s="50"/>
      <c r="R454" s="157">
        <f>IF(P454="",0,(P454/'PPF Application'!$T$7))</f>
        <v>0</v>
      </c>
      <c r="S454" s="52">
        <f>IF(N454="", 0, (O454/'PPF Application'!$T$7)*P454)</f>
        <v>0</v>
      </c>
      <c r="T454" s="135"/>
      <c r="V454" s="159">
        <f t="shared" si="63"/>
        <v>0</v>
      </c>
      <c r="W454" s="159">
        <f t="shared" ref="W454:W517" si="64">IF(AND(C454="x",H454="x"),1,0)</f>
        <v>0</v>
      </c>
      <c r="X454" s="159">
        <f t="shared" ref="X454:X517" si="65">IF(AND(D454="x",H454="x"),1,0)</f>
        <v>0</v>
      </c>
      <c r="Y454" s="201">
        <f t="shared" ref="Y454:Y517" si="66">IF(AND(E454="x",H454="x"),1,0)</f>
        <v>0</v>
      </c>
      <c r="Z454" s="201">
        <f t="shared" ref="Z454:Z517" si="67">IF(AND(F454="x",H454="x"),1,0)</f>
        <v>0</v>
      </c>
      <c r="AA454" s="159">
        <f t="shared" ref="AA454:AA517" si="68">IF(OR(N454="UNK",N454="TPR",N454="ORP",N454="INC",N454="OTS"),1,0)</f>
        <v>0</v>
      </c>
      <c r="AB454" s="11">
        <f t="shared" ref="AB454:AB517" si="69">IF((AND(AND(AND(L454&lt;=$AC$5,M454&gt;=$AC$5,L454&lt;&gt;"",H454&lt;&gt;"")))),1,0)</f>
        <v>0</v>
      </c>
      <c r="AD454" s="23">
        <f t="shared" ref="AD454:AD517" si="70">IF(I454="x",R454,0)</f>
        <v>0</v>
      </c>
      <c r="AE454" s="23">
        <f t="shared" ref="AE454:AE517" si="71">IF(Q454="x", R454, 0)</f>
        <v>0</v>
      </c>
    </row>
    <row r="455" spans="1:31" x14ac:dyDescent="0.2">
      <c r="A455" s="365"/>
      <c r="B455" s="365"/>
      <c r="C455" s="165"/>
      <c r="D455" s="165"/>
      <c r="E455" s="202"/>
      <c r="F455" s="165"/>
      <c r="G455" s="195"/>
      <c r="H455" s="165"/>
      <c r="I455" s="165"/>
      <c r="J455" s="165"/>
      <c r="K455" s="165"/>
      <c r="L455" s="77"/>
      <c r="M455" s="77"/>
      <c r="N455" s="82"/>
      <c r="O455" s="196">
        <f>VLOOKUP(N455,'Supporting Documentation'!$A$4:$J$568,10,FALSE)</f>
        <v>0</v>
      </c>
      <c r="P455" s="51"/>
      <c r="Q455" s="50"/>
      <c r="R455" s="157">
        <f>IF(P455="",0,(P455/'PPF Application'!$T$7))</f>
        <v>0</v>
      </c>
      <c r="S455" s="52">
        <f>IF(N455="", 0, (O455/'PPF Application'!$T$7)*P455)</f>
        <v>0</v>
      </c>
      <c r="T455" s="135"/>
      <c r="V455" s="159">
        <f t="shared" ref="V455:V518" si="72">IF(AND(A455="x",H455="x"),1,0)</f>
        <v>0</v>
      </c>
      <c r="W455" s="159">
        <f t="shared" si="64"/>
        <v>0</v>
      </c>
      <c r="X455" s="159">
        <f t="shared" si="65"/>
        <v>0</v>
      </c>
      <c r="Y455" s="201">
        <f t="shared" si="66"/>
        <v>0</v>
      </c>
      <c r="Z455" s="201">
        <f t="shared" si="67"/>
        <v>0</v>
      </c>
      <c r="AA455" s="159">
        <f t="shared" si="68"/>
        <v>0</v>
      </c>
      <c r="AB455" s="11">
        <f t="shared" si="69"/>
        <v>0</v>
      </c>
      <c r="AD455" s="23">
        <f t="shared" si="70"/>
        <v>0</v>
      </c>
      <c r="AE455" s="23">
        <f t="shared" si="71"/>
        <v>0</v>
      </c>
    </row>
    <row r="456" spans="1:31" x14ac:dyDescent="0.2">
      <c r="A456" s="365"/>
      <c r="B456" s="365"/>
      <c r="C456" s="165"/>
      <c r="D456" s="165"/>
      <c r="E456" s="202"/>
      <c r="F456" s="165"/>
      <c r="G456" s="195"/>
      <c r="H456" s="165"/>
      <c r="I456" s="165"/>
      <c r="J456" s="165"/>
      <c r="K456" s="165"/>
      <c r="L456" s="77"/>
      <c r="M456" s="77"/>
      <c r="N456" s="82"/>
      <c r="O456" s="196">
        <f>VLOOKUP(N456,'Supporting Documentation'!$A$4:$J$568,10,FALSE)</f>
        <v>0</v>
      </c>
      <c r="P456" s="51"/>
      <c r="Q456" s="50"/>
      <c r="R456" s="157">
        <f>IF(P456="",0,(P456/'PPF Application'!$T$7))</f>
        <v>0</v>
      </c>
      <c r="S456" s="52">
        <f>IF(N456="", 0, (O456/'PPF Application'!$T$7)*P456)</f>
        <v>0</v>
      </c>
      <c r="T456" s="135"/>
      <c r="V456" s="159">
        <f t="shared" si="72"/>
        <v>0</v>
      </c>
      <c r="W456" s="159">
        <f t="shared" si="64"/>
        <v>0</v>
      </c>
      <c r="X456" s="159">
        <f t="shared" si="65"/>
        <v>0</v>
      </c>
      <c r="Y456" s="201">
        <f t="shared" si="66"/>
        <v>0</v>
      </c>
      <c r="Z456" s="201">
        <f t="shared" si="67"/>
        <v>0</v>
      </c>
      <c r="AA456" s="159">
        <f t="shared" si="68"/>
        <v>0</v>
      </c>
      <c r="AB456" s="11">
        <f t="shared" si="69"/>
        <v>0</v>
      </c>
      <c r="AD456" s="23">
        <f t="shared" si="70"/>
        <v>0</v>
      </c>
      <c r="AE456" s="23">
        <f t="shared" si="71"/>
        <v>0</v>
      </c>
    </row>
    <row r="457" spans="1:31" x14ac:dyDescent="0.2">
      <c r="A457" s="365"/>
      <c r="B457" s="365"/>
      <c r="C457" s="165"/>
      <c r="D457" s="165"/>
      <c r="E457" s="202"/>
      <c r="F457" s="165"/>
      <c r="G457" s="195"/>
      <c r="H457" s="165"/>
      <c r="I457" s="165"/>
      <c r="J457" s="165"/>
      <c r="K457" s="165"/>
      <c r="L457" s="77"/>
      <c r="M457" s="77"/>
      <c r="N457" s="82"/>
      <c r="O457" s="196">
        <f>VLOOKUP(N457,'Supporting Documentation'!$A$4:$J$568,10,FALSE)</f>
        <v>0</v>
      </c>
      <c r="P457" s="51"/>
      <c r="Q457" s="50"/>
      <c r="R457" s="157">
        <f>IF(P457="",0,(P457/'PPF Application'!$T$7))</f>
        <v>0</v>
      </c>
      <c r="S457" s="52">
        <f>IF(N457="", 0, (O457/'PPF Application'!$T$7)*P457)</f>
        <v>0</v>
      </c>
      <c r="T457" s="135"/>
      <c r="V457" s="159">
        <f t="shared" si="72"/>
        <v>0</v>
      </c>
      <c r="W457" s="159">
        <f t="shared" si="64"/>
        <v>0</v>
      </c>
      <c r="X457" s="159">
        <f t="shared" si="65"/>
        <v>0</v>
      </c>
      <c r="Y457" s="201">
        <f t="shared" si="66"/>
        <v>0</v>
      </c>
      <c r="Z457" s="201">
        <f t="shared" si="67"/>
        <v>0</v>
      </c>
      <c r="AA457" s="159">
        <f t="shared" si="68"/>
        <v>0</v>
      </c>
      <c r="AB457" s="11">
        <f t="shared" si="69"/>
        <v>0</v>
      </c>
      <c r="AD457" s="23">
        <f t="shared" si="70"/>
        <v>0</v>
      </c>
      <c r="AE457" s="23">
        <f t="shared" si="71"/>
        <v>0</v>
      </c>
    </row>
    <row r="458" spans="1:31" x14ac:dyDescent="0.2">
      <c r="A458" s="365"/>
      <c r="B458" s="365"/>
      <c r="C458" s="165"/>
      <c r="D458" s="165"/>
      <c r="E458" s="202"/>
      <c r="F458" s="165"/>
      <c r="G458" s="195"/>
      <c r="H458" s="165"/>
      <c r="I458" s="165"/>
      <c r="J458" s="165"/>
      <c r="K458" s="165"/>
      <c r="L458" s="77"/>
      <c r="M458" s="77"/>
      <c r="N458" s="82"/>
      <c r="O458" s="196">
        <f>VLOOKUP(N458,'Supporting Documentation'!$A$4:$J$568,10,FALSE)</f>
        <v>0</v>
      </c>
      <c r="P458" s="51"/>
      <c r="Q458" s="50"/>
      <c r="R458" s="157">
        <f>IF(P458="",0,(P458/'PPF Application'!$T$7))</f>
        <v>0</v>
      </c>
      <c r="S458" s="52">
        <f>IF(N458="", 0, (O458/'PPF Application'!$T$7)*P458)</f>
        <v>0</v>
      </c>
      <c r="T458" s="135"/>
      <c r="V458" s="159">
        <f t="shared" si="72"/>
        <v>0</v>
      </c>
      <c r="W458" s="159">
        <f t="shared" si="64"/>
        <v>0</v>
      </c>
      <c r="X458" s="159">
        <f t="shared" si="65"/>
        <v>0</v>
      </c>
      <c r="Y458" s="201">
        <f t="shared" si="66"/>
        <v>0</v>
      </c>
      <c r="Z458" s="201">
        <f t="shared" si="67"/>
        <v>0</v>
      </c>
      <c r="AA458" s="159">
        <f t="shared" si="68"/>
        <v>0</v>
      </c>
      <c r="AB458" s="11">
        <f t="shared" si="69"/>
        <v>0</v>
      </c>
      <c r="AD458" s="23">
        <f t="shared" si="70"/>
        <v>0</v>
      </c>
      <c r="AE458" s="23">
        <f t="shared" si="71"/>
        <v>0</v>
      </c>
    </row>
    <row r="459" spans="1:31" x14ac:dyDescent="0.2">
      <c r="A459" s="365"/>
      <c r="B459" s="365"/>
      <c r="C459" s="165"/>
      <c r="D459" s="165"/>
      <c r="E459" s="202"/>
      <c r="F459" s="165"/>
      <c r="G459" s="195"/>
      <c r="H459" s="165"/>
      <c r="I459" s="165"/>
      <c r="J459" s="165"/>
      <c r="K459" s="165"/>
      <c r="L459" s="77"/>
      <c r="M459" s="77"/>
      <c r="N459" s="82"/>
      <c r="O459" s="196">
        <f>VLOOKUP(N459,'Supporting Documentation'!$A$4:$J$568,10,FALSE)</f>
        <v>0</v>
      </c>
      <c r="P459" s="51"/>
      <c r="Q459" s="50"/>
      <c r="R459" s="157">
        <f>IF(P459="",0,(P459/'PPF Application'!$T$7))</f>
        <v>0</v>
      </c>
      <c r="S459" s="52">
        <f>IF(N459="", 0, (O459/'PPF Application'!$T$7)*P459)</f>
        <v>0</v>
      </c>
      <c r="T459" s="135"/>
      <c r="V459" s="159">
        <f t="shared" si="72"/>
        <v>0</v>
      </c>
      <c r="W459" s="159">
        <f t="shared" si="64"/>
        <v>0</v>
      </c>
      <c r="X459" s="159">
        <f t="shared" si="65"/>
        <v>0</v>
      </c>
      <c r="Y459" s="201">
        <f t="shared" si="66"/>
        <v>0</v>
      </c>
      <c r="Z459" s="201">
        <f t="shared" si="67"/>
        <v>0</v>
      </c>
      <c r="AA459" s="159">
        <f t="shared" si="68"/>
        <v>0</v>
      </c>
      <c r="AB459" s="11">
        <f t="shared" si="69"/>
        <v>0</v>
      </c>
      <c r="AD459" s="23">
        <f t="shared" si="70"/>
        <v>0</v>
      </c>
      <c r="AE459" s="23">
        <f t="shared" si="71"/>
        <v>0</v>
      </c>
    </row>
    <row r="460" spans="1:31" x14ac:dyDescent="0.2">
      <c r="A460" s="365"/>
      <c r="B460" s="365"/>
      <c r="C460" s="165"/>
      <c r="D460" s="165"/>
      <c r="E460" s="202"/>
      <c r="F460" s="165"/>
      <c r="G460" s="195"/>
      <c r="H460" s="165"/>
      <c r="I460" s="165"/>
      <c r="J460" s="165"/>
      <c r="K460" s="165"/>
      <c r="L460" s="77"/>
      <c r="M460" s="77"/>
      <c r="N460" s="82"/>
      <c r="O460" s="196">
        <f>VLOOKUP(N460,'Supporting Documentation'!$A$4:$J$568,10,FALSE)</f>
        <v>0</v>
      </c>
      <c r="P460" s="51"/>
      <c r="Q460" s="50"/>
      <c r="R460" s="157">
        <f>IF(P460="",0,(P460/'PPF Application'!$T$7))</f>
        <v>0</v>
      </c>
      <c r="S460" s="52">
        <f>IF(N460="", 0, (O460/'PPF Application'!$T$7)*P460)</f>
        <v>0</v>
      </c>
      <c r="T460" s="135"/>
      <c r="V460" s="159">
        <f t="shared" si="72"/>
        <v>0</v>
      </c>
      <c r="W460" s="159">
        <f t="shared" si="64"/>
        <v>0</v>
      </c>
      <c r="X460" s="159">
        <f t="shared" si="65"/>
        <v>0</v>
      </c>
      <c r="Y460" s="201">
        <f t="shared" si="66"/>
        <v>0</v>
      </c>
      <c r="Z460" s="201">
        <f t="shared" si="67"/>
        <v>0</v>
      </c>
      <c r="AA460" s="159">
        <f t="shared" si="68"/>
        <v>0</v>
      </c>
      <c r="AB460" s="11">
        <f t="shared" si="69"/>
        <v>0</v>
      </c>
      <c r="AD460" s="23">
        <f t="shared" si="70"/>
        <v>0</v>
      </c>
      <c r="AE460" s="23">
        <f t="shared" si="71"/>
        <v>0</v>
      </c>
    </row>
    <row r="461" spans="1:31" x14ac:dyDescent="0.2">
      <c r="A461" s="365"/>
      <c r="B461" s="365"/>
      <c r="C461" s="165"/>
      <c r="D461" s="165"/>
      <c r="E461" s="202"/>
      <c r="F461" s="165"/>
      <c r="G461" s="195"/>
      <c r="H461" s="165"/>
      <c r="I461" s="165"/>
      <c r="J461" s="165"/>
      <c r="K461" s="165"/>
      <c r="L461" s="77"/>
      <c r="M461" s="77"/>
      <c r="N461" s="82"/>
      <c r="O461" s="196">
        <f>VLOOKUP(N461,'Supporting Documentation'!$A$4:$J$568,10,FALSE)</f>
        <v>0</v>
      </c>
      <c r="P461" s="51"/>
      <c r="Q461" s="50"/>
      <c r="R461" s="157">
        <f>IF(P461="",0,(P461/'PPF Application'!$T$7))</f>
        <v>0</v>
      </c>
      <c r="S461" s="52">
        <f>IF(N461="", 0, (O461/'PPF Application'!$T$7)*P461)</f>
        <v>0</v>
      </c>
      <c r="T461" s="135"/>
      <c r="V461" s="159">
        <f t="shared" si="72"/>
        <v>0</v>
      </c>
      <c r="W461" s="159">
        <f t="shared" si="64"/>
        <v>0</v>
      </c>
      <c r="X461" s="159">
        <f t="shared" si="65"/>
        <v>0</v>
      </c>
      <c r="Y461" s="201">
        <f t="shared" si="66"/>
        <v>0</v>
      </c>
      <c r="Z461" s="201">
        <f t="shared" si="67"/>
        <v>0</v>
      </c>
      <c r="AA461" s="159">
        <f t="shared" si="68"/>
        <v>0</v>
      </c>
      <c r="AB461" s="11">
        <f t="shared" si="69"/>
        <v>0</v>
      </c>
      <c r="AD461" s="23">
        <f t="shared" si="70"/>
        <v>0</v>
      </c>
      <c r="AE461" s="23">
        <f t="shared" si="71"/>
        <v>0</v>
      </c>
    </row>
    <row r="462" spans="1:31" x14ac:dyDescent="0.2">
      <c r="A462" s="365"/>
      <c r="B462" s="365"/>
      <c r="C462" s="165"/>
      <c r="D462" s="165"/>
      <c r="E462" s="202"/>
      <c r="F462" s="165"/>
      <c r="G462" s="195"/>
      <c r="H462" s="165"/>
      <c r="I462" s="165"/>
      <c r="J462" s="165"/>
      <c r="K462" s="165"/>
      <c r="L462" s="77"/>
      <c r="M462" s="77"/>
      <c r="N462" s="82"/>
      <c r="O462" s="196">
        <f>VLOOKUP(N462,'Supporting Documentation'!$A$4:$J$568,10,FALSE)</f>
        <v>0</v>
      </c>
      <c r="P462" s="51"/>
      <c r="Q462" s="50"/>
      <c r="R462" s="157">
        <f>IF(P462="",0,(P462/'PPF Application'!$T$7))</f>
        <v>0</v>
      </c>
      <c r="S462" s="52">
        <f>IF(N462="", 0, (O462/'PPF Application'!$T$7)*P462)</f>
        <v>0</v>
      </c>
      <c r="T462" s="135"/>
      <c r="V462" s="159">
        <f t="shared" si="72"/>
        <v>0</v>
      </c>
      <c r="W462" s="159">
        <f t="shared" si="64"/>
        <v>0</v>
      </c>
      <c r="X462" s="159">
        <f t="shared" si="65"/>
        <v>0</v>
      </c>
      <c r="Y462" s="201">
        <f t="shared" si="66"/>
        <v>0</v>
      </c>
      <c r="Z462" s="201">
        <f t="shared" si="67"/>
        <v>0</v>
      </c>
      <c r="AA462" s="159">
        <f t="shared" si="68"/>
        <v>0</v>
      </c>
      <c r="AB462" s="11">
        <f t="shared" si="69"/>
        <v>0</v>
      </c>
      <c r="AD462" s="23">
        <f t="shared" si="70"/>
        <v>0</v>
      </c>
      <c r="AE462" s="23">
        <f t="shared" si="71"/>
        <v>0</v>
      </c>
    </row>
    <row r="463" spans="1:31" x14ac:dyDescent="0.2">
      <c r="A463" s="365"/>
      <c r="B463" s="365"/>
      <c r="C463" s="165"/>
      <c r="D463" s="165"/>
      <c r="E463" s="202"/>
      <c r="F463" s="165"/>
      <c r="G463" s="195"/>
      <c r="H463" s="165"/>
      <c r="I463" s="165"/>
      <c r="J463" s="165"/>
      <c r="K463" s="165"/>
      <c r="L463" s="77"/>
      <c r="M463" s="77"/>
      <c r="N463" s="82"/>
      <c r="O463" s="196">
        <f>VLOOKUP(N463,'Supporting Documentation'!$A$4:$J$568,10,FALSE)</f>
        <v>0</v>
      </c>
      <c r="P463" s="51"/>
      <c r="Q463" s="50"/>
      <c r="R463" s="157">
        <f>IF(P463="",0,(P463/'PPF Application'!$T$7))</f>
        <v>0</v>
      </c>
      <c r="S463" s="52">
        <f>IF(N463="", 0, (O463/'PPF Application'!$T$7)*P463)</f>
        <v>0</v>
      </c>
      <c r="T463" s="135"/>
      <c r="V463" s="159">
        <f t="shared" si="72"/>
        <v>0</v>
      </c>
      <c r="W463" s="159">
        <f t="shared" si="64"/>
        <v>0</v>
      </c>
      <c r="X463" s="159">
        <f t="shared" si="65"/>
        <v>0</v>
      </c>
      <c r="Y463" s="201">
        <f t="shared" si="66"/>
        <v>0</v>
      </c>
      <c r="Z463" s="201">
        <f t="shared" si="67"/>
        <v>0</v>
      </c>
      <c r="AA463" s="159">
        <f t="shared" si="68"/>
        <v>0</v>
      </c>
      <c r="AB463" s="11">
        <f t="shared" si="69"/>
        <v>0</v>
      </c>
      <c r="AD463" s="23">
        <f t="shared" si="70"/>
        <v>0</v>
      </c>
      <c r="AE463" s="23">
        <f t="shared" si="71"/>
        <v>0</v>
      </c>
    </row>
    <row r="464" spans="1:31" x14ac:dyDescent="0.2">
      <c r="A464" s="365"/>
      <c r="B464" s="365"/>
      <c r="C464" s="165"/>
      <c r="D464" s="165"/>
      <c r="E464" s="202"/>
      <c r="F464" s="165"/>
      <c r="G464" s="195"/>
      <c r="H464" s="165"/>
      <c r="I464" s="165"/>
      <c r="J464" s="165"/>
      <c r="K464" s="165"/>
      <c r="L464" s="77"/>
      <c r="M464" s="77"/>
      <c r="N464" s="82"/>
      <c r="O464" s="196">
        <f>VLOOKUP(N464,'Supporting Documentation'!$A$4:$J$568,10,FALSE)</f>
        <v>0</v>
      </c>
      <c r="P464" s="51"/>
      <c r="Q464" s="50"/>
      <c r="R464" s="157">
        <f>IF(P464="",0,(P464/'PPF Application'!$T$7))</f>
        <v>0</v>
      </c>
      <c r="S464" s="52">
        <f>IF(N464="", 0, (O464/'PPF Application'!$T$7)*P464)</f>
        <v>0</v>
      </c>
      <c r="T464" s="135"/>
      <c r="V464" s="159">
        <f t="shared" si="72"/>
        <v>0</v>
      </c>
      <c r="W464" s="159">
        <f t="shared" si="64"/>
        <v>0</v>
      </c>
      <c r="X464" s="159">
        <f t="shared" si="65"/>
        <v>0</v>
      </c>
      <c r="Y464" s="201">
        <f t="shared" si="66"/>
        <v>0</v>
      </c>
      <c r="Z464" s="201">
        <f t="shared" si="67"/>
        <v>0</v>
      </c>
      <c r="AA464" s="159">
        <f t="shared" si="68"/>
        <v>0</v>
      </c>
      <c r="AB464" s="11">
        <f t="shared" si="69"/>
        <v>0</v>
      </c>
      <c r="AD464" s="23">
        <f t="shared" si="70"/>
        <v>0</v>
      </c>
      <c r="AE464" s="23">
        <f t="shared" si="71"/>
        <v>0</v>
      </c>
    </row>
    <row r="465" spans="1:31" x14ac:dyDescent="0.2">
      <c r="A465" s="365"/>
      <c r="B465" s="365"/>
      <c r="C465" s="165"/>
      <c r="D465" s="165"/>
      <c r="E465" s="202"/>
      <c r="F465" s="165"/>
      <c r="G465" s="195"/>
      <c r="H465" s="165"/>
      <c r="I465" s="165"/>
      <c r="J465" s="165"/>
      <c r="K465" s="165"/>
      <c r="L465" s="77"/>
      <c r="M465" s="77"/>
      <c r="N465" s="82"/>
      <c r="O465" s="196">
        <f>VLOOKUP(N465,'Supporting Documentation'!$A$4:$J$568,10,FALSE)</f>
        <v>0</v>
      </c>
      <c r="P465" s="51"/>
      <c r="Q465" s="50"/>
      <c r="R465" s="157">
        <f>IF(P465="",0,(P465/'PPF Application'!$T$7))</f>
        <v>0</v>
      </c>
      <c r="S465" s="52">
        <f>IF(N465="", 0, (O465/'PPF Application'!$T$7)*P465)</f>
        <v>0</v>
      </c>
      <c r="T465" s="135"/>
      <c r="V465" s="159">
        <f t="shared" si="72"/>
        <v>0</v>
      </c>
      <c r="W465" s="159">
        <f t="shared" si="64"/>
        <v>0</v>
      </c>
      <c r="X465" s="159">
        <f t="shared" si="65"/>
        <v>0</v>
      </c>
      <c r="Y465" s="201">
        <f t="shared" si="66"/>
        <v>0</v>
      </c>
      <c r="Z465" s="201">
        <f t="shared" si="67"/>
        <v>0</v>
      </c>
      <c r="AA465" s="159">
        <f t="shared" si="68"/>
        <v>0</v>
      </c>
      <c r="AB465" s="11">
        <f t="shared" si="69"/>
        <v>0</v>
      </c>
      <c r="AD465" s="23">
        <f t="shared" si="70"/>
        <v>0</v>
      </c>
      <c r="AE465" s="23">
        <f t="shared" si="71"/>
        <v>0</v>
      </c>
    </row>
    <row r="466" spans="1:31" x14ac:dyDescent="0.2">
      <c r="A466" s="365"/>
      <c r="B466" s="365"/>
      <c r="C466" s="165"/>
      <c r="D466" s="165"/>
      <c r="E466" s="202"/>
      <c r="F466" s="165"/>
      <c r="G466" s="195"/>
      <c r="H466" s="165"/>
      <c r="I466" s="165"/>
      <c r="J466" s="165"/>
      <c r="K466" s="165"/>
      <c r="L466" s="77"/>
      <c r="M466" s="77"/>
      <c r="N466" s="82"/>
      <c r="O466" s="196">
        <f>VLOOKUP(N466,'Supporting Documentation'!$A$4:$J$568,10,FALSE)</f>
        <v>0</v>
      </c>
      <c r="P466" s="51"/>
      <c r="Q466" s="50"/>
      <c r="R466" s="157">
        <f>IF(P466="",0,(P466/'PPF Application'!$T$7))</f>
        <v>0</v>
      </c>
      <c r="S466" s="52">
        <f>IF(N466="", 0, (O466/'PPF Application'!$T$7)*P466)</f>
        <v>0</v>
      </c>
      <c r="T466" s="135"/>
      <c r="V466" s="159">
        <f t="shared" si="72"/>
        <v>0</v>
      </c>
      <c r="W466" s="159">
        <f t="shared" si="64"/>
        <v>0</v>
      </c>
      <c r="X466" s="159">
        <f t="shared" si="65"/>
        <v>0</v>
      </c>
      <c r="Y466" s="201">
        <f t="shared" si="66"/>
        <v>0</v>
      </c>
      <c r="Z466" s="201">
        <f t="shared" si="67"/>
        <v>0</v>
      </c>
      <c r="AA466" s="159">
        <f t="shared" si="68"/>
        <v>0</v>
      </c>
      <c r="AB466" s="11">
        <f t="shared" si="69"/>
        <v>0</v>
      </c>
      <c r="AD466" s="23">
        <f t="shared" si="70"/>
        <v>0</v>
      </c>
      <c r="AE466" s="23">
        <f t="shared" si="71"/>
        <v>0</v>
      </c>
    </row>
    <row r="467" spans="1:31" x14ac:dyDescent="0.2">
      <c r="A467" s="365"/>
      <c r="B467" s="365"/>
      <c r="C467" s="165"/>
      <c r="D467" s="165"/>
      <c r="E467" s="202"/>
      <c r="F467" s="165"/>
      <c r="G467" s="195"/>
      <c r="H467" s="165"/>
      <c r="I467" s="165"/>
      <c r="J467" s="165"/>
      <c r="K467" s="165"/>
      <c r="L467" s="77"/>
      <c r="M467" s="77"/>
      <c r="N467" s="82"/>
      <c r="O467" s="196">
        <f>VLOOKUP(N467,'Supporting Documentation'!$A$4:$J$568,10,FALSE)</f>
        <v>0</v>
      </c>
      <c r="P467" s="51"/>
      <c r="Q467" s="50"/>
      <c r="R467" s="157">
        <f>IF(P467="",0,(P467/'PPF Application'!$T$7))</f>
        <v>0</v>
      </c>
      <c r="S467" s="52">
        <f>IF(N467="", 0, (O467/'PPF Application'!$T$7)*P467)</f>
        <v>0</v>
      </c>
      <c r="T467" s="135"/>
      <c r="V467" s="159">
        <f t="shared" si="72"/>
        <v>0</v>
      </c>
      <c r="W467" s="159">
        <f t="shared" si="64"/>
        <v>0</v>
      </c>
      <c r="X467" s="159">
        <f t="shared" si="65"/>
        <v>0</v>
      </c>
      <c r="Y467" s="201">
        <f t="shared" si="66"/>
        <v>0</v>
      </c>
      <c r="Z467" s="201">
        <f t="shared" si="67"/>
        <v>0</v>
      </c>
      <c r="AA467" s="159">
        <f t="shared" si="68"/>
        <v>0</v>
      </c>
      <c r="AB467" s="11">
        <f t="shared" si="69"/>
        <v>0</v>
      </c>
      <c r="AD467" s="23">
        <f t="shared" si="70"/>
        <v>0</v>
      </c>
      <c r="AE467" s="23">
        <f t="shared" si="71"/>
        <v>0</v>
      </c>
    </row>
    <row r="468" spans="1:31" x14ac:dyDescent="0.2">
      <c r="A468" s="365"/>
      <c r="B468" s="365"/>
      <c r="C468" s="165"/>
      <c r="D468" s="165"/>
      <c r="E468" s="202"/>
      <c r="F468" s="165"/>
      <c r="G468" s="195"/>
      <c r="H468" s="165"/>
      <c r="I468" s="165"/>
      <c r="J468" s="165"/>
      <c r="K468" s="165"/>
      <c r="L468" s="77"/>
      <c r="M468" s="77"/>
      <c r="N468" s="82"/>
      <c r="O468" s="196">
        <f>VLOOKUP(N468,'Supporting Documentation'!$A$4:$J$568,10,FALSE)</f>
        <v>0</v>
      </c>
      <c r="P468" s="51"/>
      <c r="Q468" s="50"/>
      <c r="R468" s="157">
        <f>IF(P468="",0,(P468/'PPF Application'!$T$7))</f>
        <v>0</v>
      </c>
      <c r="S468" s="52">
        <f>IF(N468="", 0, (O468/'PPF Application'!$T$7)*P468)</f>
        <v>0</v>
      </c>
      <c r="T468" s="135"/>
      <c r="V468" s="159">
        <f t="shared" si="72"/>
        <v>0</v>
      </c>
      <c r="W468" s="159">
        <f t="shared" si="64"/>
        <v>0</v>
      </c>
      <c r="X468" s="159">
        <f t="shared" si="65"/>
        <v>0</v>
      </c>
      <c r="Y468" s="201">
        <f t="shared" si="66"/>
        <v>0</v>
      </c>
      <c r="Z468" s="201">
        <f t="shared" si="67"/>
        <v>0</v>
      </c>
      <c r="AA468" s="159">
        <f t="shared" si="68"/>
        <v>0</v>
      </c>
      <c r="AB468" s="11">
        <f t="shared" si="69"/>
        <v>0</v>
      </c>
      <c r="AD468" s="23">
        <f t="shared" si="70"/>
        <v>0</v>
      </c>
      <c r="AE468" s="23">
        <f t="shared" si="71"/>
        <v>0</v>
      </c>
    </row>
    <row r="469" spans="1:31" x14ac:dyDescent="0.2">
      <c r="A469" s="365"/>
      <c r="B469" s="365"/>
      <c r="C469" s="165"/>
      <c r="D469" s="165"/>
      <c r="E469" s="202"/>
      <c r="F469" s="165"/>
      <c r="G469" s="195"/>
      <c r="H469" s="165"/>
      <c r="I469" s="165"/>
      <c r="J469" s="165"/>
      <c r="K469" s="165"/>
      <c r="L469" s="77"/>
      <c r="M469" s="77"/>
      <c r="N469" s="82"/>
      <c r="O469" s="196">
        <f>VLOOKUP(N469,'Supporting Documentation'!$A$4:$J$568,10,FALSE)</f>
        <v>0</v>
      </c>
      <c r="P469" s="51"/>
      <c r="Q469" s="50"/>
      <c r="R469" s="157">
        <f>IF(P469="",0,(P469/'PPF Application'!$T$7))</f>
        <v>0</v>
      </c>
      <c r="S469" s="52">
        <f>IF(N469="", 0, (O469/'PPF Application'!$T$7)*P469)</f>
        <v>0</v>
      </c>
      <c r="T469" s="135"/>
      <c r="V469" s="159">
        <f t="shared" si="72"/>
        <v>0</v>
      </c>
      <c r="W469" s="159">
        <f t="shared" si="64"/>
        <v>0</v>
      </c>
      <c r="X469" s="159">
        <f t="shared" si="65"/>
        <v>0</v>
      </c>
      <c r="Y469" s="201">
        <f t="shared" si="66"/>
        <v>0</v>
      </c>
      <c r="Z469" s="201">
        <f t="shared" si="67"/>
        <v>0</v>
      </c>
      <c r="AA469" s="159">
        <f t="shared" si="68"/>
        <v>0</v>
      </c>
      <c r="AB469" s="11">
        <f t="shared" si="69"/>
        <v>0</v>
      </c>
      <c r="AD469" s="23">
        <f t="shared" si="70"/>
        <v>0</v>
      </c>
      <c r="AE469" s="23">
        <f t="shared" si="71"/>
        <v>0</v>
      </c>
    </row>
    <row r="470" spans="1:31" x14ac:dyDescent="0.2">
      <c r="A470" s="365"/>
      <c r="B470" s="365"/>
      <c r="C470" s="165"/>
      <c r="D470" s="165"/>
      <c r="E470" s="202"/>
      <c r="F470" s="165"/>
      <c r="G470" s="195"/>
      <c r="H470" s="165"/>
      <c r="I470" s="165"/>
      <c r="J470" s="165"/>
      <c r="K470" s="165"/>
      <c r="L470" s="77"/>
      <c r="M470" s="77"/>
      <c r="N470" s="82"/>
      <c r="O470" s="196">
        <f>VLOOKUP(N470,'Supporting Documentation'!$A$4:$J$568,10,FALSE)</f>
        <v>0</v>
      </c>
      <c r="P470" s="51"/>
      <c r="Q470" s="50"/>
      <c r="R470" s="157">
        <f>IF(P470="",0,(P470/'PPF Application'!$T$7))</f>
        <v>0</v>
      </c>
      <c r="S470" s="52">
        <f>IF(N470="", 0, (O470/'PPF Application'!$T$7)*P470)</f>
        <v>0</v>
      </c>
      <c r="T470" s="135"/>
      <c r="V470" s="159">
        <f t="shared" si="72"/>
        <v>0</v>
      </c>
      <c r="W470" s="159">
        <f t="shared" si="64"/>
        <v>0</v>
      </c>
      <c r="X470" s="159">
        <f t="shared" si="65"/>
        <v>0</v>
      </c>
      <c r="Y470" s="201">
        <f t="shared" si="66"/>
        <v>0</v>
      </c>
      <c r="Z470" s="201">
        <f t="shared" si="67"/>
        <v>0</v>
      </c>
      <c r="AA470" s="159">
        <f t="shared" si="68"/>
        <v>0</v>
      </c>
      <c r="AB470" s="11">
        <f t="shared" si="69"/>
        <v>0</v>
      </c>
      <c r="AD470" s="23">
        <f t="shared" si="70"/>
        <v>0</v>
      </c>
      <c r="AE470" s="23">
        <f t="shared" si="71"/>
        <v>0</v>
      </c>
    </row>
    <row r="471" spans="1:31" x14ac:dyDescent="0.2">
      <c r="A471" s="365"/>
      <c r="B471" s="365"/>
      <c r="C471" s="165"/>
      <c r="D471" s="165"/>
      <c r="E471" s="202"/>
      <c r="F471" s="165"/>
      <c r="G471" s="195"/>
      <c r="H471" s="165"/>
      <c r="I471" s="165"/>
      <c r="J471" s="165"/>
      <c r="K471" s="165"/>
      <c r="L471" s="77"/>
      <c r="M471" s="77"/>
      <c r="N471" s="82"/>
      <c r="O471" s="196">
        <f>VLOOKUP(N471,'Supporting Documentation'!$A$4:$J$568,10,FALSE)</f>
        <v>0</v>
      </c>
      <c r="P471" s="51"/>
      <c r="Q471" s="50"/>
      <c r="R471" s="157">
        <f>IF(P471="",0,(P471/'PPF Application'!$T$7))</f>
        <v>0</v>
      </c>
      <c r="S471" s="52">
        <f>IF(N471="", 0, (O471/'PPF Application'!$T$7)*P471)</f>
        <v>0</v>
      </c>
      <c r="T471" s="135"/>
      <c r="V471" s="159">
        <f t="shared" si="72"/>
        <v>0</v>
      </c>
      <c r="W471" s="159">
        <f t="shared" si="64"/>
        <v>0</v>
      </c>
      <c r="X471" s="159">
        <f t="shared" si="65"/>
        <v>0</v>
      </c>
      <c r="Y471" s="201">
        <f t="shared" si="66"/>
        <v>0</v>
      </c>
      <c r="Z471" s="201">
        <f t="shared" si="67"/>
        <v>0</v>
      </c>
      <c r="AA471" s="159">
        <f t="shared" si="68"/>
        <v>0</v>
      </c>
      <c r="AB471" s="11">
        <f t="shared" si="69"/>
        <v>0</v>
      </c>
      <c r="AD471" s="23">
        <f t="shared" si="70"/>
        <v>0</v>
      </c>
      <c r="AE471" s="23">
        <f t="shared" si="71"/>
        <v>0</v>
      </c>
    </row>
    <row r="472" spans="1:31" x14ac:dyDescent="0.2">
      <c r="A472" s="365"/>
      <c r="B472" s="365"/>
      <c r="C472" s="165"/>
      <c r="D472" s="165"/>
      <c r="E472" s="202"/>
      <c r="F472" s="165"/>
      <c r="G472" s="195"/>
      <c r="H472" s="165"/>
      <c r="I472" s="165"/>
      <c r="J472" s="165"/>
      <c r="K472" s="165"/>
      <c r="L472" s="77"/>
      <c r="M472" s="77"/>
      <c r="N472" s="82"/>
      <c r="O472" s="196">
        <f>VLOOKUP(N472,'Supporting Documentation'!$A$4:$J$568,10,FALSE)</f>
        <v>0</v>
      </c>
      <c r="P472" s="51"/>
      <c r="Q472" s="50"/>
      <c r="R472" s="157">
        <f>IF(P472="",0,(P472/'PPF Application'!$T$7))</f>
        <v>0</v>
      </c>
      <c r="S472" s="52">
        <f>IF(N472="", 0, (O472/'PPF Application'!$T$7)*P472)</f>
        <v>0</v>
      </c>
      <c r="T472" s="135"/>
      <c r="V472" s="159">
        <f t="shared" si="72"/>
        <v>0</v>
      </c>
      <c r="W472" s="159">
        <f t="shared" si="64"/>
        <v>0</v>
      </c>
      <c r="X472" s="159">
        <f t="shared" si="65"/>
        <v>0</v>
      </c>
      <c r="Y472" s="201">
        <f t="shared" si="66"/>
        <v>0</v>
      </c>
      <c r="Z472" s="201">
        <f t="shared" si="67"/>
        <v>0</v>
      </c>
      <c r="AA472" s="159">
        <f t="shared" si="68"/>
        <v>0</v>
      </c>
      <c r="AB472" s="11">
        <f t="shared" si="69"/>
        <v>0</v>
      </c>
      <c r="AD472" s="23">
        <f t="shared" si="70"/>
        <v>0</v>
      </c>
      <c r="AE472" s="23">
        <f t="shared" si="71"/>
        <v>0</v>
      </c>
    </row>
    <row r="473" spans="1:31" x14ac:dyDescent="0.2">
      <c r="A473" s="365"/>
      <c r="B473" s="365"/>
      <c r="C473" s="165"/>
      <c r="D473" s="165"/>
      <c r="E473" s="202"/>
      <c r="F473" s="165"/>
      <c r="G473" s="195"/>
      <c r="H473" s="165"/>
      <c r="I473" s="165"/>
      <c r="J473" s="165"/>
      <c r="K473" s="165"/>
      <c r="L473" s="77"/>
      <c r="M473" s="77"/>
      <c r="N473" s="82"/>
      <c r="O473" s="196">
        <f>VLOOKUP(N473,'Supporting Documentation'!$A$4:$J$568,10,FALSE)</f>
        <v>0</v>
      </c>
      <c r="P473" s="51"/>
      <c r="Q473" s="50"/>
      <c r="R473" s="157">
        <f>IF(P473="",0,(P473/'PPF Application'!$T$7))</f>
        <v>0</v>
      </c>
      <c r="S473" s="52">
        <f>IF(N473="", 0, (O473/'PPF Application'!$T$7)*P473)</f>
        <v>0</v>
      </c>
      <c r="T473" s="135"/>
      <c r="V473" s="159">
        <f t="shared" si="72"/>
        <v>0</v>
      </c>
      <c r="W473" s="159">
        <f t="shared" si="64"/>
        <v>0</v>
      </c>
      <c r="X473" s="159">
        <f t="shared" si="65"/>
        <v>0</v>
      </c>
      <c r="Y473" s="201">
        <f t="shared" si="66"/>
        <v>0</v>
      </c>
      <c r="Z473" s="201">
        <f t="shared" si="67"/>
        <v>0</v>
      </c>
      <c r="AA473" s="159">
        <f t="shared" si="68"/>
        <v>0</v>
      </c>
      <c r="AB473" s="11">
        <f t="shared" si="69"/>
        <v>0</v>
      </c>
      <c r="AD473" s="23">
        <f t="shared" si="70"/>
        <v>0</v>
      </c>
      <c r="AE473" s="23">
        <f t="shared" si="71"/>
        <v>0</v>
      </c>
    </row>
    <row r="474" spans="1:31" x14ac:dyDescent="0.2">
      <c r="A474" s="365"/>
      <c r="B474" s="365"/>
      <c r="C474" s="165"/>
      <c r="D474" s="165"/>
      <c r="E474" s="202"/>
      <c r="F474" s="165"/>
      <c r="G474" s="195"/>
      <c r="H474" s="165"/>
      <c r="I474" s="165"/>
      <c r="J474" s="165"/>
      <c r="K474" s="165"/>
      <c r="L474" s="77"/>
      <c r="M474" s="77"/>
      <c r="N474" s="82"/>
      <c r="O474" s="196">
        <f>VLOOKUP(N474,'Supporting Documentation'!$A$4:$J$568,10,FALSE)</f>
        <v>0</v>
      </c>
      <c r="P474" s="51"/>
      <c r="Q474" s="50"/>
      <c r="R474" s="157">
        <f>IF(P474="",0,(P474/'PPF Application'!$T$7))</f>
        <v>0</v>
      </c>
      <c r="S474" s="52">
        <f>IF(N474="", 0, (O474/'PPF Application'!$T$7)*P474)</f>
        <v>0</v>
      </c>
      <c r="T474" s="135"/>
      <c r="V474" s="159">
        <f t="shared" si="72"/>
        <v>0</v>
      </c>
      <c r="W474" s="159">
        <f t="shared" si="64"/>
        <v>0</v>
      </c>
      <c r="X474" s="159">
        <f t="shared" si="65"/>
        <v>0</v>
      </c>
      <c r="Y474" s="201">
        <f t="shared" si="66"/>
        <v>0</v>
      </c>
      <c r="Z474" s="201">
        <f t="shared" si="67"/>
        <v>0</v>
      </c>
      <c r="AA474" s="159">
        <f t="shared" si="68"/>
        <v>0</v>
      </c>
      <c r="AB474" s="11">
        <f t="shared" si="69"/>
        <v>0</v>
      </c>
      <c r="AD474" s="23">
        <f t="shared" si="70"/>
        <v>0</v>
      </c>
      <c r="AE474" s="23">
        <f t="shared" si="71"/>
        <v>0</v>
      </c>
    </row>
    <row r="475" spans="1:31" x14ac:dyDescent="0.2">
      <c r="A475" s="365"/>
      <c r="B475" s="365"/>
      <c r="C475" s="165"/>
      <c r="D475" s="165"/>
      <c r="E475" s="202"/>
      <c r="F475" s="165"/>
      <c r="G475" s="195"/>
      <c r="H475" s="165"/>
      <c r="I475" s="165"/>
      <c r="J475" s="165"/>
      <c r="K475" s="165"/>
      <c r="L475" s="77"/>
      <c r="M475" s="77"/>
      <c r="N475" s="82"/>
      <c r="O475" s="196">
        <f>VLOOKUP(N475,'Supporting Documentation'!$A$4:$J$568,10,FALSE)</f>
        <v>0</v>
      </c>
      <c r="P475" s="51"/>
      <c r="Q475" s="50"/>
      <c r="R475" s="157">
        <f>IF(P475="",0,(P475/'PPF Application'!$T$7))</f>
        <v>0</v>
      </c>
      <c r="S475" s="52">
        <f>IF(N475="", 0, (O475/'PPF Application'!$T$7)*P475)</f>
        <v>0</v>
      </c>
      <c r="T475" s="135"/>
      <c r="V475" s="159">
        <f t="shared" si="72"/>
        <v>0</v>
      </c>
      <c r="W475" s="159">
        <f t="shared" si="64"/>
        <v>0</v>
      </c>
      <c r="X475" s="159">
        <f t="shared" si="65"/>
        <v>0</v>
      </c>
      <c r="Y475" s="201">
        <f t="shared" si="66"/>
        <v>0</v>
      </c>
      <c r="Z475" s="201">
        <f t="shared" si="67"/>
        <v>0</v>
      </c>
      <c r="AA475" s="159">
        <f t="shared" si="68"/>
        <v>0</v>
      </c>
      <c r="AB475" s="11">
        <f t="shared" si="69"/>
        <v>0</v>
      </c>
      <c r="AD475" s="23">
        <f t="shared" si="70"/>
        <v>0</v>
      </c>
      <c r="AE475" s="23">
        <f t="shared" si="71"/>
        <v>0</v>
      </c>
    </row>
    <row r="476" spans="1:31" x14ac:dyDescent="0.2">
      <c r="A476" s="365"/>
      <c r="B476" s="365"/>
      <c r="C476" s="165"/>
      <c r="D476" s="165"/>
      <c r="E476" s="202"/>
      <c r="F476" s="165"/>
      <c r="G476" s="195"/>
      <c r="H476" s="165"/>
      <c r="I476" s="165"/>
      <c r="J476" s="165"/>
      <c r="K476" s="165"/>
      <c r="L476" s="77"/>
      <c r="M476" s="77"/>
      <c r="N476" s="82"/>
      <c r="O476" s="196">
        <f>VLOOKUP(N476,'Supporting Documentation'!$A$4:$J$568,10,FALSE)</f>
        <v>0</v>
      </c>
      <c r="P476" s="51"/>
      <c r="Q476" s="50"/>
      <c r="R476" s="157">
        <f>IF(P476="",0,(P476/'PPF Application'!$T$7))</f>
        <v>0</v>
      </c>
      <c r="S476" s="52">
        <f>IF(N476="", 0, (O476/'PPF Application'!$T$7)*P476)</f>
        <v>0</v>
      </c>
      <c r="T476" s="135"/>
      <c r="V476" s="159">
        <f t="shared" si="72"/>
        <v>0</v>
      </c>
      <c r="W476" s="159">
        <f t="shared" si="64"/>
        <v>0</v>
      </c>
      <c r="X476" s="159">
        <f t="shared" si="65"/>
        <v>0</v>
      </c>
      <c r="Y476" s="201">
        <f t="shared" si="66"/>
        <v>0</v>
      </c>
      <c r="Z476" s="201">
        <f t="shared" si="67"/>
        <v>0</v>
      </c>
      <c r="AA476" s="159">
        <f t="shared" si="68"/>
        <v>0</v>
      </c>
      <c r="AB476" s="11">
        <f t="shared" si="69"/>
        <v>0</v>
      </c>
      <c r="AD476" s="23">
        <f t="shared" si="70"/>
        <v>0</v>
      </c>
      <c r="AE476" s="23">
        <f t="shared" si="71"/>
        <v>0</v>
      </c>
    </row>
    <row r="477" spans="1:31" x14ac:dyDescent="0.2">
      <c r="A477" s="365"/>
      <c r="B477" s="365"/>
      <c r="C477" s="165"/>
      <c r="D477" s="165"/>
      <c r="E477" s="202"/>
      <c r="F477" s="165"/>
      <c r="G477" s="195"/>
      <c r="H477" s="165"/>
      <c r="I477" s="165"/>
      <c r="J477" s="165"/>
      <c r="K477" s="165"/>
      <c r="L477" s="77"/>
      <c r="M477" s="77"/>
      <c r="N477" s="82"/>
      <c r="O477" s="196">
        <f>VLOOKUP(N477,'Supporting Documentation'!$A$4:$J$568,10,FALSE)</f>
        <v>0</v>
      </c>
      <c r="P477" s="51"/>
      <c r="Q477" s="50"/>
      <c r="R477" s="157">
        <f>IF(P477="",0,(P477/'PPF Application'!$T$7))</f>
        <v>0</v>
      </c>
      <c r="S477" s="52">
        <f>IF(N477="", 0, (O477/'PPF Application'!$T$7)*P477)</f>
        <v>0</v>
      </c>
      <c r="T477" s="135"/>
      <c r="V477" s="159">
        <f t="shared" si="72"/>
        <v>0</v>
      </c>
      <c r="W477" s="159">
        <f t="shared" si="64"/>
        <v>0</v>
      </c>
      <c r="X477" s="159">
        <f t="shared" si="65"/>
        <v>0</v>
      </c>
      <c r="Y477" s="201">
        <f t="shared" si="66"/>
        <v>0</v>
      </c>
      <c r="Z477" s="201">
        <f t="shared" si="67"/>
        <v>0</v>
      </c>
      <c r="AA477" s="159">
        <f t="shared" si="68"/>
        <v>0</v>
      </c>
      <c r="AB477" s="11">
        <f t="shared" si="69"/>
        <v>0</v>
      </c>
      <c r="AD477" s="23">
        <f t="shared" si="70"/>
        <v>0</v>
      </c>
      <c r="AE477" s="23">
        <f t="shared" si="71"/>
        <v>0</v>
      </c>
    </row>
    <row r="478" spans="1:31" x14ac:dyDescent="0.2">
      <c r="A478" s="365"/>
      <c r="B478" s="365"/>
      <c r="C478" s="165"/>
      <c r="D478" s="165"/>
      <c r="E478" s="202"/>
      <c r="F478" s="165"/>
      <c r="G478" s="195"/>
      <c r="H478" s="165"/>
      <c r="I478" s="165"/>
      <c r="J478" s="165"/>
      <c r="K478" s="165"/>
      <c r="L478" s="77"/>
      <c r="M478" s="77"/>
      <c r="N478" s="82"/>
      <c r="O478" s="196">
        <f>VLOOKUP(N478,'Supporting Documentation'!$A$4:$J$568,10,FALSE)</f>
        <v>0</v>
      </c>
      <c r="P478" s="51"/>
      <c r="Q478" s="50"/>
      <c r="R478" s="157">
        <f>IF(P478="",0,(P478/'PPF Application'!$T$7))</f>
        <v>0</v>
      </c>
      <c r="S478" s="52">
        <f>IF(N478="", 0, (O478/'PPF Application'!$T$7)*P478)</f>
        <v>0</v>
      </c>
      <c r="T478" s="135"/>
      <c r="V478" s="159">
        <f t="shared" si="72"/>
        <v>0</v>
      </c>
      <c r="W478" s="159">
        <f t="shared" si="64"/>
        <v>0</v>
      </c>
      <c r="X478" s="159">
        <f t="shared" si="65"/>
        <v>0</v>
      </c>
      <c r="Y478" s="201">
        <f t="shared" si="66"/>
        <v>0</v>
      </c>
      <c r="Z478" s="201">
        <f t="shared" si="67"/>
        <v>0</v>
      </c>
      <c r="AA478" s="159">
        <f t="shared" si="68"/>
        <v>0</v>
      </c>
      <c r="AB478" s="11">
        <f t="shared" si="69"/>
        <v>0</v>
      </c>
      <c r="AD478" s="23">
        <f t="shared" si="70"/>
        <v>0</v>
      </c>
      <c r="AE478" s="23">
        <f t="shared" si="71"/>
        <v>0</v>
      </c>
    </row>
    <row r="479" spans="1:31" x14ac:dyDescent="0.2">
      <c r="A479" s="365"/>
      <c r="B479" s="365"/>
      <c r="C479" s="165"/>
      <c r="D479" s="165"/>
      <c r="E479" s="202"/>
      <c r="F479" s="165"/>
      <c r="G479" s="195"/>
      <c r="H479" s="165"/>
      <c r="I479" s="165"/>
      <c r="J479" s="165"/>
      <c r="K479" s="165"/>
      <c r="L479" s="77"/>
      <c r="M479" s="77"/>
      <c r="N479" s="82"/>
      <c r="O479" s="196">
        <f>VLOOKUP(N479,'Supporting Documentation'!$A$4:$J$568,10,FALSE)</f>
        <v>0</v>
      </c>
      <c r="P479" s="51"/>
      <c r="Q479" s="50"/>
      <c r="R479" s="157">
        <f>IF(P479="",0,(P479/'PPF Application'!$T$7))</f>
        <v>0</v>
      </c>
      <c r="S479" s="52">
        <f>IF(N479="", 0, (O479/'PPF Application'!$T$7)*P479)</f>
        <v>0</v>
      </c>
      <c r="T479" s="135"/>
      <c r="V479" s="159">
        <f t="shared" si="72"/>
        <v>0</v>
      </c>
      <c r="W479" s="159">
        <f t="shared" si="64"/>
        <v>0</v>
      </c>
      <c r="X479" s="159">
        <f t="shared" si="65"/>
        <v>0</v>
      </c>
      <c r="Y479" s="201">
        <f t="shared" si="66"/>
        <v>0</v>
      </c>
      <c r="Z479" s="201">
        <f t="shared" si="67"/>
        <v>0</v>
      </c>
      <c r="AA479" s="159">
        <f t="shared" si="68"/>
        <v>0</v>
      </c>
      <c r="AB479" s="11">
        <f t="shared" si="69"/>
        <v>0</v>
      </c>
      <c r="AD479" s="23">
        <f t="shared" si="70"/>
        <v>0</v>
      </c>
      <c r="AE479" s="23">
        <f t="shared" si="71"/>
        <v>0</v>
      </c>
    </row>
    <row r="480" spans="1:31" x14ac:dyDescent="0.2">
      <c r="A480" s="365"/>
      <c r="B480" s="365"/>
      <c r="C480" s="165"/>
      <c r="D480" s="165"/>
      <c r="E480" s="202"/>
      <c r="F480" s="165"/>
      <c r="G480" s="195"/>
      <c r="H480" s="165"/>
      <c r="I480" s="165"/>
      <c r="J480" s="165"/>
      <c r="K480" s="165"/>
      <c r="L480" s="77"/>
      <c r="M480" s="77"/>
      <c r="N480" s="82"/>
      <c r="O480" s="196">
        <f>VLOOKUP(N480,'Supporting Documentation'!$A$4:$J$568,10,FALSE)</f>
        <v>0</v>
      </c>
      <c r="P480" s="51"/>
      <c r="Q480" s="50"/>
      <c r="R480" s="157">
        <f>IF(P480="",0,(P480/'PPF Application'!$T$7))</f>
        <v>0</v>
      </c>
      <c r="S480" s="52">
        <f>IF(N480="", 0, (O480/'PPF Application'!$T$7)*P480)</f>
        <v>0</v>
      </c>
      <c r="T480" s="135"/>
      <c r="V480" s="159">
        <f t="shared" si="72"/>
        <v>0</v>
      </c>
      <c r="W480" s="159">
        <f t="shared" si="64"/>
        <v>0</v>
      </c>
      <c r="X480" s="159">
        <f t="shared" si="65"/>
        <v>0</v>
      </c>
      <c r="Y480" s="201">
        <f t="shared" si="66"/>
        <v>0</v>
      </c>
      <c r="Z480" s="201">
        <f t="shared" si="67"/>
        <v>0</v>
      </c>
      <c r="AA480" s="159">
        <f t="shared" si="68"/>
        <v>0</v>
      </c>
      <c r="AB480" s="11">
        <f t="shared" si="69"/>
        <v>0</v>
      </c>
      <c r="AD480" s="23">
        <f t="shared" si="70"/>
        <v>0</v>
      </c>
      <c r="AE480" s="23">
        <f t="shared" si="71"/>
        <v>0</v>
      </c>
    </row>
    <row r="481" spans="1:31" x14ac:dyDescent="0.2">
      <c r="A481" s="365"/>
      <c r="B481" s="365"/>
      <c r="C481" s="165"/>
      <c r="D481" s="165"/>
      <c r="E481" s="202"/>
      <c r="F481" s="165"/>
      <c r="G481" s="195"/>
      <c r="H481" s="165"/>
      <c r="I481" s="165"/>
      <c r="J481" s="165"/>
      <c r="K481" s="165"/>
      <c r="L481" s="77"/>
      <c r="M481" s="77"/>
      <c r="N481" s="82"/>
      <c r="O481" s="196">
        <f>VLOOKUP(N481,'Supporting Documentation'!$A$4:$J$568,10,FALSE)</f>
        <v>0</v>
      </c>
      <c r="P481" s="51"/>
      <c r="Q481" s="50"/>
      <c r="R481" s="157">
        <f>IF(P481="",0,(P481/'PPF Application'!$T$7))</f>
        <v>0</v>
      </c>
      <c r="S481" s="52">
        <f>IF(N481="", 0, (O481/'PPF Application'!$T$7)*P481)</f>
        <v>0</v>
      </c>
      <c r="T481" s="135"/>
      <c r="V481" s="159">
        <f t="shared" si="72"/>
        <v>0</v>
      </c>
      <c r="W481" s="159">
        <f t="shared" si="64"/>
        <v>0</v>
      </c>
      <c r="X481" s="159">
        <f t="shared" si="65"/>
        <v>0</v>
      </c>
      <c r="Y481" s="201">
        <f t="shared" si="66"/>
        <v>0</v>
      </c>
      <c r="Z481" s="201">
        <f t="shared" si="67"/>
        <v>0</v>
      </c>
      <c r="AA481" s="159">
        <f t="shared" si="68"/>
        <v>0</v>
      </c>
      <c r="AB481" s="11">
        <f t="shared" si="69"/>
        <v>0</v>
      </c>
      <c r="AD481" s="23">
        <f t="shared" si="70"/>
        <v>0</v>
      </c>
      <c r="AE481" s="23">
        <f t="shared" si="71"/>
        <v>0</v>
      </c>
    </row>
    <row r="482" spans="1:31" x14ac:dyDescent="0.2">
      <c r="A482" s="365"/>
      <c r="B482" s="365"/>
      <c r="C482" s="165"/>
      <c r="D482" s="165"/>
      <c r="E482" s="202"/>
      <c r="F482" s="165"/>
      <c r="G482" s="195"/>
      <c r="H482" s="165"/>
      <c r="I482" s="165"/>
      <c r="J482" s="165"/>
      <c r="K482" s="165"/>
      <c r="L482" s="77"/>
      <c r="M482" s="77"/>
      <c r="N482" s="82"/>
      <c r="O482" s="196">
        <f>VLOOKUP(N482,'Supporting Documentation'!$A$4:$J$568,10,FALSE)</f>
        <v>0</v>
      </c>
      <c r="P482" s="51"/>
      <c r="Q482" s="50"/>
      <c r="R482" s="157">
        <f>IF(P482="",0,(P482/'PPF Application'!$T$7))</f>
        <v>0</v>
      </c>
      <c r="S482" s="52">
        <f>IF(N482="", 0, (O482/'PPF Application'!$T$7)*P482)</f>
        <v>0</v>
      </c>
      <c r="T482" s="135"/>
      <c r="V482" s="159">
        <f t="shared" si="72"/>
        <v>0</v>
      </c>
      <c r="W482" s="159">
        <f t="shared" si="64"/>
        <v>0</v>
      </c>
      <c r="X482" s="159">
        <f t="shared" si="65"/>
        <v>0</v>
      </c>
      <c r="Y482" s="201">
        <f t="shared" si="66"/>
        <v>0</v>
      </c>
      <c r="Z482" s="201">
        <f t="shared" si="67"/>
        <v>0</v>
      </c>
      <c r="AA482" s="159">
        <f t="shared" si="68"/>
        <v>0</v>
      </c>
      <c r="AB482" s="11">
        <f t="shared" si="69"/>
        <v>0</v>
      </c>
      <c r="AD482" s="23">
        <f t="shared" si="70"/>
        <v>0</v>
      </c>
      <c r="AE482" s="23">
        <f t="shared" si="71"/>
        <v>0</v>
      </c>
    </row>
    <row r="483" spans="1:31" x14ac:dyDescent="0.2">
      <c r="A483" s="365"/>
      <c r="B483" s="365"/>
      <c r="C483" s="165"/>
      <c r="D483" s="165"/>
      <c r="E483" s="202"/>
      <c r="F483" s="165"/>
      <c r="G483" s="195"/>
      <c r="H483" s="165"/>
      <c r="I483" s="165"/>
      <c r="J483" s="165"/>
      <c r="K483" s="165"/>
      <c r="L483" s="77"/>
      <c r="M483" s="77"/>
      <c r="N483" s="82"/>
      <c r="O483" s="196">
        <f>VLOOKUP(N483,'Supporting Documentation'!$A$4:$J$568,10,FALSE)</f>
        <v>0</v>
      </c>
      <c r="P483" s="51"/>
      <c r="Q483" s="50"/>
      <c r="R483" s="157">
        <f>IF(P483="",0,(P483/'PPF Application'!$T$7))</f>
        <v>0</v>
      </c>
      <c r="S483" s="52">
        <f>IF(N483="", 0, (O483/'PPF Application'!$T$7)*P483)</f>
        <v>0</v>
      </c>
      <c r="T483" s="135"/>
      <c r="V483" s="159">
        <f t="shared" si="72"/>
        <v>0</v>
      </c>
      <c r="W483" s="159">
        <f t="shared" si="64"/>
        <v>0</v>
      </c>
      <c r="X483" s="159">
        <f t="shared" si="65"/>
        <v>0</v>
      </c>
      <c r="Y483" s="201">
        <f t="shared" si="66"/>
        <v>0</v>
      </c>
      <c r="Z483" s="201">
        <f t="shared" si="67"/>
        <v>0</v>
      </c>
      <c r="AA483" s="159">
        <f t="shared" si="68"/>
        <v>0</v>
      </c>
      <c r="AB483" s="11">
        <f t="shared" si="69"/>
        <v>0</v>
      </c>
      <c r="AD483" s="23">
        <f t="shared" si="70"/>
        <v>0</v>
      </c>
      <c r="AE483" s="23">
        <f t="shared" si="71"/>
        <v>0</v>
      </c>
    </row>
    <row r="484" spans="1:31" x14ac:dyDescent="0.2">
      <c r="A484" s="365"/>
      <c r="B484" s="365"/>
      <c r="C484" s="165"/>
      <c r="D484" s="165"/>
      <c r="E484" s="202"/>
      <c r="F484" s="165"/>
      <c r="G484" s="195"/>
      <c r="H484" s="165"/>
      <c r="I484" s="165"/>
      <c r="J484" s="165"/>
      <c r="K484" s="165"/>
      <c r="L484" s="77"/>
      <c r="M484" s="77"/>
      <c r="N484" s="82"/>
      <c r="O484" s="196">
        <f>VLOOKUP(N484,'Supporting Documentation'!$A$4:$J$568,10,FALSE)</f>
        <v>0</v>
      </c>
      <c r="P484" s="51"/>
      <c r="Q484" s="50"/>
      <c r="R484" s="157">
        <f>IF(P484="",0,(P484/'PPF Application'!$T$7))</f>
        <v>0</v>
      </c>
      <c r="S484" s="52">
        <f>IF(N484="", 0, (O484/'PPF Application'!$T$7)*P484)</f>
        <v>0</v>
      </c>
      <c r="T484" s="135"/>
      <c r="V484" s="159">
        <f t="shared" si="72"/>
        <v>0</v>
      </c>
      <c r="W484" s="159">
        <f t="shared" si="64"/>
        <v>0</v>
      </c>
      <c r="X484" s="159">
        <f t="shared" si="65"/>
        <v>0</v>
      </c>
      <c r="Y484" s="201">
        <f t="shared" si="66"/>
        <v>0</v>
      </c>
      <c r="Z484" s="201">
        <f t="shared" si="67"/>
        <v>0</v>
      </c>
      <c r="AA484" s="159">
        <f t="shared" si="68"/>
        <v>0</v>
      </c>
      <c r="AB484" s="11">
        <f t="shared" si="69"/>
        <v>0</v>
      </c>
      <c r="AD484" s="23">
        <f t="shared" si="70"/>
        <v>0</v>
      </c>
      <c r="AE484" s="23">
        <f t="shared" si="71"/>
        <v>0</v>
      </c>
    </row>
    <row r="485" spans="1:31" x14ac:dyDescent="0.2">
      <c r="A485" s="365"/>
      <c r="B485" s="365"/>
      <c r="C485" s="165"/>
      <c r="D485" s="165"/>
      <c r="E485" s="202"/>
      <c r="F485" s="165"/>
      <c r="G485" s="195"/>
      <c r="H485" s="165"/>
      <c r="I485" s="165"/>
      <c r="J485" s="165"/>
      <c r="K485" s="165"/>
      <c r="L485" s="77"/>
      <c r="M485" s="77"/>
      <c r="N485" s="82"/>
      <c r="O485" s="196">
        <f>VLOOKUP(N485,'Supporting Documentation'!$A$4:$J$568,10,FALSE)</f>
        <v>0</v>
      </c>
      <c r="P485" s="51"/>
      <c r="Q485" s="50"/>
      <c r="R485" s="157">
        <f>IF(P485="",0,(P485/'PPF Application'!$T$7))</f>
        <v>0</v>
      </c>
      <c r="S485" s="52">
        <f>IF(N485="", 0, (O485/'PPF Application'!$T$7)*P485)</f>
        <v>0</v>
      </c>
      <c r="T485" s="135"/>
      <c r="V485" s="159">
        <f t="shared" si="72"/>
        <v>0</v>
      </c>
      <c r="W485" s="159">
        <f t="shared" si="64"/>
        <v>0</v>
      </c>
      <c r="X485" s="159">
        <f t="shared" si="65"/>
        <v>0</v>
      </c>
      <c r="Y485" s="201">
        <f t="shared" si="66"/>
        <v>0</v>
      </c>
      <c r="Z485" s="201">
        <f t="shared" si="67"/>
        <v>0</v>
      </c>
      <c r="AA485" s="159">
        <f t="shared" si="68"/>
        <v>0</v>
      </c>
      <c r="AB485" s="11">
        <f t="shared" si="69"/>
        <v>0</v>
      </c>
      <c r="AD485" s="23">
        <f t="shared" si="70"/>
        <v>0</v>
      </c>
      <c r="AE485" s="23">
        <f t="shared" si="71"/>
        <v>0</v>
      </c>
    </row>
    <row r="486" spans="1:31" x14ac:dyDescent="0.2">
      <c r="A486" s="365"/>
      <c r="B486" s="365"/>
      <c r="C486" s="165"/>
      <c r="D486" s="165"/>
      <c r="E486" s="202"/>
      <c r="F486" s="165"/>
      <c r="G486" s="195"/>
      <c r="H486" s="165"/>
      <c r="I486" s="165"/>
      <c r="J486" s="165"/>
      <c r="K486" s="165"/>
      <c r="L486" s="77"/>
      <c r="M486" s="77"/>
      <c r="N486" s="82"/>
      <c r="O486" s="196">
        <f>VLOOKUP(N486,'Supporting Documentation'!$A$4:$J$568,10,FALSE)</f>
        <v>0</v>
      </c>
      <c r="P486" s="51"/>
      <c r="Q486" s="50"/>
      <c r="R486" s="157">
        <f>IF(P486="",0,(P486/'PPF Application'!$T$7))</f>
        <v>0</v>
      </c>
      <c r="S486" s="52">
        <f>IF(N486="", 0, (O486/'PPF Application'!$T$7)*P486)</f>
        <v>0</v>
      </c>
      <c r="T486" s="135"/>
      <c r="V486" s="159">
        <f t="shared" si="72"/>
        <v>0</v>
      </c>
      <c r="W486" s="159">
        <f t="shared" si="64"/>
        <v>0</v>
      </c>
      <c r="X486" s="159">
        <f t="shared" si="65"/>
        <v>0</v>
      </c>
      <c r="Y486" s="201">
        <f t="shared" si="66"/>
        <v>0</v>
      </c>
      <c r="Z486" s="201">
        <f t="shared" si="67"/>
        <v>0</v>
      </c>
      <c r="AA486" s="159">
        <f t="shared" si="68"/>
        <v>0</v>
      </c>
      <c r="AB486" s="11">
        <f t="shared" si="69"/>
        <v>0</v>
      </c>
      <c r="AD486" s="23">
        <f t="shared" si="70"/>
        <v>0</v>
      </c>
      <c r="AE486" s="23">
        <f t="shared" si="71"/>
        <v>0</v>
      </c>
    </row>
    <row r="487" spans="1:31" x14ac:dyDescent="0.2">
      <c r="A487" s="365"/>
      <c r="B487" s="365"/>
      <c r="C487" s="165"/>
      <c r="D487" s="165"/>
      <c r="E487" s="202"/>
      <c r="F487" s="165"/>
      <c r="G487" s="195"/>
      <c r="H487" s="165"/>
      <c r="I487" s="165"/>
      <c r="J487" s="165"/>
      <c r="K487" s="165"/>
      <c r="L487" s="77"/>
      <c r="M487" s="77"/>
      <c r="N487" s="82"/>
      <c r="O487" s="196">
        <f>VLOOKUP(N487,'Supporting Documentation'!$A$4:$J$568,10,FALSE)</f>
        <v>0</v>
      </c>
      <c r="P487" s="51"/>
      <c r="Q487" s="50"/>
      <c r="R487" s="157">
        <f>IF(P487="",0,(P487/'PPF Application'!$T$7))</f>
        <v>0</v>
      </c>
      <c r="S487" s="52">
        <f>IF(N487="", 0, (O487/'PPF Application'!$T$7)*P487)</f>
        <v>0</v>
      </c>
      <c r="T487" s="135"/>
      <c r="V487" s="159">
        <f t="shared" si="72"/>
        <v>0</v>
      </c>
      <c r="W487" s="159">
        <f t="shared" si="64"/>
        <v>0</v>
      </c>
      <c r="X487" s="159">
        <f t="shared" si="65"/>
        <v>0</v>
      </c>
      <c r="Y487" s="201">
        <f t="shared" si="66"/>
        <v>0</v>
      </c>
      <c r="Z487" s="201">
        <f t="shared" si="67"/>
        <v>0</v>
      </c>
      <c r="AA487" s="159">
        <f t="shared" si="68"/>
        <v>0</v>
      </c>
      <c r="AB487" s="11">
        <f t="shared" si="69"/>
        <v>0</v>
      </c>
      <c r="AD487" s="23">
        <f t="shared" si="70"/>
        <v>0</v>
      </c>
      <c r="AE487" s="23">
        <f t="shared" si="71"/>
        <v>0</v>
      </c>
    </row>
    <row r="488" spans="1:31" x14ac:dyDescent="0.2">
      <c r="A488" s="365"/>
      <c r="B488" s="365"/>
      <c r="C488" s="165"/>
      <c r="D488" s="165"/>
      <c r="E488" s="202"/>
      <c r="F488" s="165"/>
      <c r="G488" s="195"/>
      <c r="H488" s="165"/>
      <c r="I488" s="165"/>
      <c r="J488" s="165"/>
      <c r="K488" s="165"/>
      <c r="L488" s="77"/>
      <c r="M488" s="77"/>
      <c r="N488" s="82"/>
      <c r="O488" s="196">
        <f>VLOOKUP(N488,'Supporting Documentation'!$A$4:$J$568,10,FALSE)</f>
        <v>0</v>
      </c>
      <c r="P488" s="51"/>
      <c r="Q488" s="50"/>
      <c r="R488" s="157">
        <f>IF(P488="",0,(P488/'PPF Application'!$T$7))</f>
        <v>0</v>
      </c>
      <c r="S488" s="52">
        <f>IF(N488="", 0, (O488/'PPF Application'!$T$7)*P488)</f>
        <v>0</v>
      </c>
      <c r="T488" s="135"/>
      <c r="V488" s="159">
        <f t="shared" si="72"/>
        <v>0</v>
      </c>
      <c r="W488" s="159">
        <f t="shared" si="64"/>
        <v>0</v>
      </c>
      <c r="X488" s="159">
        <f t="shared" si="65"/>
        <v>0</v>
      </c>
      <c r="Y488" s="201">
        <f t="shared" si="66"/>
        <v>0</v>
      </c>
      <c r="Z488" s="201">
        <f t="shared" si="67"/>
        <v>0</v>
      </c>
      <c r="AA488" s="159">
        <f t="shared" si="68"/>
        <v>0</v>
      </c>
      <c r="AB488" s="11">
        <f t="shared" si="69"/>
        <v>0</v>
      </c>
      <c r="AD488" s="23">
        <f t="shared" si="70"/>
        <v>0</v>
      </c>
      <c r="AE488" s="23">
        <f t="shared" si="71"/>
        <v>0</v>
      </c>
    </row>
    <row r="489" spans="1:31" x14ac:dyDescent="0.2">
      <c r="A489" s="365"/>
      <c r="B489" s="365"/>
      <c r="C489" s="165"/>
      <c r="D489" s="165"/>
      <c r="E489" s="202"/>
      <c r="F489" s="165"/>
      <c r="G489" s="195"/>
      <c r="H489" s="165"/>
      <c r="I489" s="165"/>
      <c r="J489" s="165"/>
      <c r="K489" s="165"/>
      <c r="L489" s="77"/>
      <c r="M489" s="77"/>
      <c r="N489" s="82"/>
      <c r="O489" s="196">
        <f>VLOOKUP(N489,'Supporting Documentation'!$A$4:$J$568,10,FALSE)</f>
        <v>0</v>
      </c>
      <c r="P489" s="51"/>
      <c r="Q489" s="50"/>
      <c r="R489" s="157">
        <f>IF(P489="",0,(P489/'PPF Application'!$T$7))</f>
        <v>0</v>
      </c>
      <c r="S489" s="52">
        <f>IF(N489="", 0, (O489/'PPF Application'!$T$7)*P489)</f>
        <v>0</v>
      </c>
      <c r="T489" s="135"/>
      <c r="V489" s="159">
        <f t="shared" si="72"/>
        <v>0</v>
      </c>
      <c r="W489" s="159">
        <f t="shared" si="64"/>
        <v>0</v>
      </c>
      <c r="X489" s="159">
        <f t="shared" si="65"/>
        <v>0</v>
      </c>
      <c r="Y489" s="201">
        <f t="shared" si="66"/>
        <v>0</v>
      </c>
      <c r="Z489" s="201">
        <f t="shared" si="67"/>
        <v>0</v>
      </c>
      <c r="AA489" s="159">
        <f t="shared" si="68"/>
        <v>0</v>
      </c>
      <c r="AB489" s="11">
        <f t="shared" si="69"/>
        <v>0</v>
      </c>
      <c r="AD489" s="23">
        <f t="shared" si="70"/>
        <v>0</v>
      </c>
      <c r="AE489" s="23">
        <f t="shared" si="71"/>
        <v>0</v>
      </c>
    </row>
    <row r="490" spans="1:31" x14ac:dyDescent="0.2">
      <c r="A490" s="365"/>
      <c r="B490" s="365"/>
      <c r="C490" s="165"/>
      <c r="D490" s="165"/>
      <c r="E490" s="202"/>
      <c r="F490" s="165"/>
      <c r="G490" s="195"/>
      <c r="H490" s="165"/>
      <c r="I490" s="165"/>
      <c r="J490" s="165"/>
      <c r="K490" s="165"/>
      <c r="L490" s="77"/>
      <c r="M490" s="77"/>
      <c r="N490" s="82"/>
      <c r="O490" s="196">
        <f>VLOOKUP(N490,'Supporting Documentation'!$A$4:$J$568,10,FALSE)</f>
        <v>0</v>
      </c>
      <c r="P490" s="51"/>
      <c r="Q490" s="50"/>
      <c r="R490" s="157">
        <f>IF(P490="",0,(P490/'PPF Application'!$T$7))</f>
        <v>0</v>
      </c>
      <c r="S490" s="52">
        <f>IF(N490="", 0, (O490/'PPF Application'!$T$7)*P490)</f>
        <v>0</v>
      </c>
      <c r="T490" s="135"/>
      <c r="V490" s="159">
        <f t="shared" si="72"/>
        <v>0</v>
      </c>
      <c r="W490" s="159">
        <f t="shared" si="64"/>
        <v>0</v>
      </c>
      <c r="X490" s="159">
        <f t="shared" si="65"/>
        <v>0</v>
      </c>
      <c r="Y490" s="201">
        <f t="shared" si="66"/>
        <v>0</v>
      </c>
      <c r="Z490" s="201">
        <f t="shared" si="67"/>
        <v>0</v>
      </c>
      <c r="AA490" s="159">
        <f t="shared" si="68"/>
        <v>0</v>
      </c>
      <c r="AB490" s="11">
        <f t="shared" si="69"/>
        <v>0</v>
      </c>
      <c r="AD490" s="23">
        <f t="shared" si="70"/>
        <v>0</v>
      </c>
      <c r="AE490" s="23">
        <f t="shared" si="71"/>
        <v>0</v>
      </c>
    </row>
    <row r="491" spans="1:31" x14ac:dyDescent="0.2">
      <c r="A491" s="365"/>
      <c r="B491" s="365"/>
      <c r="C491" s="165"/>
      <c r="D491" s="165"/>
      <c r="E491" s="202"/>
      <c r="F491" s="165"/>
      <c r="G491" s="195"/>
      <c r="H491" s="165"/>
      <c r="I491" s="165"/>
      <c r="J491" s="165"/>
      <c r="K491" s="165"/>
      <c r="L491" s="77"/>
      <c r="M491" s="77"/>
      <c r="N491" s="82"/>
      <c r="O491" s="196">
        <f>VLOOKUP(N491,'Supporting Documentation'!$A$4:$J$568,10,FALSE)</f>
        <v>0</v>
      </c>
      <c r="P491" s="51"/>
      <c r="Q491" s="50"/>
      <c r="R491" s="157">
        <f>IF(P491="",0,(P491/'PPF Application'!$T$7))</f>
        <v>0</v>
      </c>
      <c r="S491" s="52">
        <f>IF(N491="", 0, (O491/'PPF Application'!$T$7)*P491)</f>
        <v>0</v>
      </c>
      <c r="T491" s="135"/>
      <c r="V491" s="159">
        <f t="shared" si="72"/>
        <v>0</v>
      </c>
      <c r="W491" s="159">
        <f t="shared" si="64"/>
        <v>0</v>
      </c>
      <c r="X491" s="159">
        <f t="shared" si="65"/>
        <v>0</v>
      </c>
      <c r="Y491" s="201">
        <f t="shared" si="66"/>
        <v>0</v>
      </c>
      <c r="Z491" s="201">
        <f t="shared" si="67"/>
        <v>0</v>
      </c>
      <c r="AA491" s="159">
        <f t="shared" si="68"/>
        <v>0</v>
      </c>
      <c r="AB491" s="11">
        <f t="shared" si="69"/>
        <v>0</v>
      </c>
      <c r="AD491" s="23">
        <f t="shared" si="70"/>
        <v>0</v>
      </c>
      <c r="AE491" s="23">
        <f t="shared" si="71"/>
        <v>0</v>
      </c>
    </row>
    <row r="492" spans="1:31" x14ac:dyDescent="0.2">
      <c r="A492" s="365"/>
      <c r="B492" s="365"/>
      <c r="C492" s="165"/>
      <c r="D492" s="165"/>
      <c r="E492" s="202"/>
      <c r="F492" s="165"/>
      <c r="G492" s="195"/>
      <c r="H492" s="165"/>
      <c r="I492" s="165"/>
      <c r="J492" s="165"/>
      <c r="K492" s="165"/>
      <c r="L492" s="77"/>
      <c r="M492" s="77"/>
      <c r="N492" s="82"/>
      <c r="O492" s="196">
        <f>VLOOKUP(N492,'Supporting Documentation'!$A$4:$J$568,10,FALSE)</f>
        <v>0</v>
      </c>
      <c r="P492" s="51"/>
      <c r="Q492" s="50"/>
      <c r="R492" s="157">
        <f>IF(P492="",0,(P492/'PPF Application'!$T$7))</f>
        <v>0</v>
      </c>
      <c r="S492" s="52">
        <f>IF(N492="", 0, (O492/'PPF Application'!$T$7)*P492)</f>
        <v>0</v>
      </c>
      <c r="T492" s="135"/>
      <c r="V492" s="159">
        <f t="shared" si="72"/>
        <v>0</v>
      </c>
      <c r="W492" s="159">
        <f t="shared" si="64"/>
        <v>0</v>
      </c>
      <c r="X492" s="159">
        <f t="shared" si="65"/>
        <v>0</v>
      </c>
      <c r="Y492" s="201">
        <f t="shared" si="66"/>
        <v>0</v>
      </c>
      <c r="Z492" s="201">
        <f t="shared" si="67"/>
        <v>0</v>
      </c>
      <c r="AA492" s="159">
        <f t="shared" si="68"/>
        <v>0</v>
      </c>
      <c r="AB492" s="11">
        <f t="shared" si="69"/>
        <v>0</v>
      </c>
      <c r="AD492" s="23">
        <f t="shared" si="70"/>
        <v>0</v>
      </c>
      <c r="AE492" s="23">
        <f t="shared" si="71"/>
        <v>0</v>
      </c>
    </row>
    <row r="493" spans="1:31" x14ac:dyDescent="0.2">
      <c r="A493" s="365"/>
      <c r="B493" s="365"/>
      <c r="C493" s="165"/>
      <c r="D493" s="165"/>
      <c r="E493" s="202"/>
      <c r="F493" s="165"/>
      <c r="G493" s="195"/>
      <c r="H493" s="165"/>
      <c r="I493" s="165"/>
      <c r="J493" s="165"/>
      <c r="K493" s="165"/>
      <c r="L493" s="77"/>
      <c r="M493" s="77"/>
      <c r="N493" s="82"/>
      <c r="O493" s="196">
        <f>VLOOKUP(N493,'Supporting Documentation'!$A$4:$J$568,10,FALSE)</f>
        <v>0</v>
      </c>
      <c r="P493" s="51"/>
      <c r="Q493" s="50"/>
      <c r="R493" s="157">
        <f>IF(P493="",0,(P493/'PPF Application'!$T$7))</f>
        <v>0</v>
      </c>
      <c r="S493" s="52">
        <f>IF(N493="", 0, (O493/'PPF Application'!$T$7)*P493)</f>
        <v>0</v>
      </c>
      <c r="T493" s="135"/>
      <c r="V493" s="159">
        <f t="shared" si="72"/>
        <v>0</v>
      </c>
      <c r="W493" s="159">
        <f t="shared" si="64"/>
        <v>0</v>
      </c>
      <c r="X493" s="159">
        <f t="shared" si="65"/>
        <v>0</v>
      </c>
      <c r="Y493" s="201">
        <f t="shared" si="66"/>
        <v>0</v>
      </c>
      <c r="Z493" s="201">
        <f t="shared" si="67"/>
        <v>0</v>
      </c>
      <c r="AA493" s="159">
        <f t="shared" si="68"/>
        <v>0</v>
      </c>
      <c r="AB493" s="11">
        <f t="shared" si="69"/>
        <v>0</v>
      </c>
      <c r="AD493" s="23">
        <f t="shared" si="70"/>
        <v>0</v>
      </c>
      <c r="AE493" s="23">
        <f t="shared" si="71"/>
        <v>0</v>
      </c>
    </row>
    <row r="494" spans="1:31" x14ac:dyDescent="0.2">
      <c r="A494" s="365"/>
      <c r="B494" s="365"/>
      <c r="C494" s="165"/>
      <c r="D494" s="165"/>
      <c r="E494" s="202"/>
      <c r="F494" s="165"/>
      <c r="G494" s="195"/>
      <c r="H494" s="165"/>
      <c r="I494" s="165"/>
      <c r="J494" s="165"/>
      <c r="K494" s="165"/>
      <c r="L494" s="77"/>
      <c r="M494" s="77"/>
      <c r="N494" s="82"/>
      <c r="O494" s="196">
        <f>VLOOKUP(N494,'Supporting Documentation'!$A$4:$J$568,10,FALSE)</f>
        <v>0</v>
      </c>
      <c r="P494" s="51"/>
      <c r="Q494" s="50"/>
      <c r="R494" s="157">
        <f>IF(P494="",0,(P494/'PPF Application'!$T$7))</f>
        <v>0</v>
      </c>
      <c r="S494" s="52">
        <f>IF(N494="", 0, (O494/'PPF Application'!$T$7)*P494)</f>
        <v>0</v>
      </c>
      <c r="T494" s="135"/>
      <c r="V494" s="159">
        <f t="shared" si="72"/>
        <v>0</v>
      </c>
      <c r="W494" s="159">
        <f t="shared" si="64"/>
        <v>0</v>
      </c>
      <c r="X494" s="159">
        <f t="shared" si="65"/>
        <v>0</v>
      </c>
      <c r="Y494" s="201">
        <f t="shared" si="66"/>
        <v>0</v>
      </c>
      <c r="Z494" s="201">
        <f t="shared" si="67"/>
        <v>0</v>
      </c>
      <c r="AA494" s="159">
        <f t="shared" si="68"/>
        <v>0</v>
      </c>
      <c r="AB494" s="11">
        <f t="shared" si="69"/>
        <v>0</v>
      </c>
      <c r="AD494" s="23">
        <f t="shared" si="70"/>
        <v>0</v>
      </c>
      <c r="AE494" s="23">
        <f t="shared" si="71"/>
        <v>0</v>
      </c>
    </row>
    <row r="495" spans="1:31" x14ac:dyDescent="0.2">
      <c r="A495" s="365"/>
      <c r="B495" s="365"/>
      <c r="C495" s="165"/>
      <c r="D495" s="165"/>
      <c r="E495" s="202"/>
      <c r="F495" s="165"/>
      <c r="G495" s="195"/>
      <c r="H495" s="165"/>
      <c r="I495" s="165"/>
      <c r="J495" s="165"/>
      <c r="K495" s="165"/>
      <c r="L495" s="77"/>
      <c r="M495" s="77"/>
      <c r="N495" s="82"/>
      <c r="O495" s="196">
        <f>VLOOKUP(N495,'Supporting Documentation'!$A$4:$J$568,10,FALSE)</f>
        <v>0</v>
      </c>
      <c r="P495" s="51"/>
      <c r="Q495" s="50"/>
      <c r="R495" s="157">
        <f>IF(P495="",0,(P495/'PPF Application'!$T$7))</f>
        <v>0</v>
      </c>
      <c r="S495" s="52">
        <f>IF(N495="", 0, (O495/'PPF Application'!$T$7)*P495)</f>
        <v>0</v>
      </c>
      <c r="T495" s="135"/>
      <c r="V495" s="159">
        <f t="shared" si="72"/>
        <v>0</v>
      </c>
      <c r="W495" s="159">
        <f t="shared" si="64"/>
        <v>0</v>
      </c>
      <c r="X495" s="159">
        <f t="shared" si="65"/>
        <v>0</v>
      </c>
      <c r="Y495" s="201">
        <f t="shared" si="66"/>
        <v>0</v>
      </c>
      <c r="Z495" s="201">
        <f t="shared" si="67"/>
        <v>0</v>
      </c>
      <c r="AA495" s="159">
        <f t="shared" si="68"/>
        <v>0</v>
      </c>
      <c r="AB495" s="11">
        <f t="shared" si="69"/>
        <v>0</v>
      </c>
      <c r="AD495" s="23">
        <f t="shared" si="70"/>
        <v>0</v>
      </c>
      <c r="AE495" s="23">
        <f t="shared" si="71"/>
        <v>0</v>
      </c>
    </row>
    <row r="496" spans="1:31" x14ac:dyDescent="0.2">
      <c r="A496" s="365"/>
      <c r="B496" s="365"/>
      <c r="C496" s="165"/>
      <c r="D496" s="165"/>
      <c r="E496" s="202"/>
      <c r="F496" s="165"/>
      <c r="G496" s="195"/>
      <c r="H496" s="165"/>
      <c r="I496" s="165"/>
      <c r="J496" s="165"/>
      <c r="K496" s="165"/>
      <c r="L496" s="77"/>
      <c r="M496" s="77"/>
      <c r="N496" s="82"/>
      <c r="O496" s="196">
        <f>VLOOKUP(N496,'Supporting Documentation'!$A$4:$J$568,10,FALSE)</f>
        <v>0</v>
      </c>
      <c r="P496" s="51"/>
      <c r="Q496" s="50"/>
      <c r="R496" s="157">
        <f>IF(P496="",0,(P496/'PPF Application'!$T$7))</f>
        <v>0</v>
      </c>
      <c r="S496" s="52">
        <f>IF(N496="", 0, (O496/'PPF Application'!$T$7)*P496)</f>
        <v>0</v>
      </c>
      <c r="T496" s="135"/>
      <c r="V496" s="159">
        <f t="shared" si="72"/>
        <v>0</v>
      </c>
      <c r="W496" s="159">
        <f t="shared" si="64"/>
        <v>0</v>
      </c>
      <c r="X496" s="159">
        <f t="shared" si="65"/>
        <v>0</v>
      </c>
      <c r="Y496" s="201">
        <f t="shared" si="66"/>
        <v>0</v>
      </c>
      <c r="Z496" s="201">
        <f t="shared" si="67"/>
        <v>0</v>
      </c>
      <c r="AA496" s="159">
        <f t="shared" si="68"/>
        <v>0</v>
      </c>
      <c r="AB496" s="11">
        <f t="shared" si="69"/>
        <v>0</v>
      </c>
      <c r="AD496" s="23">
        <f t="shared" si="70"/>
        <v>0</v>
      </c>
      <c r="AE496" s="23">
        <f t="shared" si="71"/>
        <v>0</v>
      </c>
    </row>
    <row r="497" spans="1:31" x14ac:dyDescent="0.2">
      <c r="A497" s="365"/>
      <c r="B497" s="365"/>
      <c r="C497" s="165"/>
      <c r="D497" s="165"/>
      <c r="E497" s="202"/>
      <c r="F497" s="165"/>
      <c r="G497" s="195"/>
      <c r="H497" s="165"/>
      <c r="I497" s="165"/>
      <c r="J497" s="165"/>
      <c r="K497" s="165"/>
      <c r="L497" s="77"/>
      <c r="M497" s="77"/>
      <c r="N497" s="82"/>
      <c r="O497" s="196">
        <f>VLOOKUP(N497,'Supporting Documentation'!$A$4:$J$568,10,FALSE)</f>
        <v>0</v>
      </c>
      <c r="P497" s="51"/>
      <c r="Q497" s="50"/>
      <c r="R497" s="157">
        <f>IF(P497="",0,(P497/'PPF Application'!$T$7))</f>
        <v>0</v>
      </c>
      <c r="S497" s="52">
        <f>IF(N497="", 0, (O497/'PPF Application'!$T$7)*P497)</f>
        <v>0</v>
      </c>
      <c r="T497" s="135"/>
      <c r="V497" s="159">
        <f t="shared" si="72"/>
        <v>0</v>
      </c>
      <c r="W497" s="159">
        <f t="shared" si="64"/>
        <v>0</v>
      </c>
      <c r="X497" s="159">
        <f t="shared" si="65"/>
        <v>0</v>
      </c>
      <c r="Y497" s="201">
        <f t="shared" si="66"/>
        <v>0</v>
      </c>
      <c r="Z497" s="201">
        <f t="shared" si="67"/>
        <v>0</v>
      </c>
      <c r="AA497" s="159">
        <f t="shared" si="68"/>
        <v>0</v>
      </c>
      <c r="AB497" s="11">
        <f t="shared" si="69"/>
        <v>0</v>
      </c>
      <c r="AD497" s="23">
        <f t="shared" si="70"/>
        <v>0</v>
      </c>
      <c r="AE497" s="23">
        <f t="shared" si="71"/>
        <v>0</v>
      </c>
    </row>
    <row r="498" spans="1:31" x14ac:dyDescent="0.2">
      <c r="A498" s="365"/>
      <c r="B498" s="365"/>
      <c r="C498" s="165"/>
      <c r="D498" s="165"/>
      <c r="E498" s="202"/>
      <c r="F498" s="165"/>
      <c r="G498" s="195"/>
      <c r="H498" s="165"/>
      <c r="I498" s="165"/>
      <c r="J498" s="165"/>
      <c r="K498" s="165"/>
      <c r="L498" s="77"/>
      <c r="M498" s="77"/>
      <c r="N498" s="82"/>
      <c r="O498" s="196">
        <f>VLOOKUP(N498,'Supporting Documentation'!$A$4:$J$568,10,FALSE)</f>
        <v>0</v>
      </c>
      <c r="P498" s="51"/>
      <c r="Q498" s="50"/>
      <c r="R498" s="157">
        <f>IF(P498="",0,(P498/'PPF Application'!$T$7))</f>
        <v>0</v>
      </c>
      <c r="S498" s="52">
        <f>IF(N498="", 0, (O498/'PPF Application'!$T$7)*P498)</f>
        <v>0</v>
      </c>
      <c r="T498" s="135"/>
      <c r="V498" s="159">
        <f t="shared" si="72"/>
        <v>0</v>
      </c>
      <c r="W498" s="159">
        <f t="shared" si="64"/>
        <v>0</v>
      </c>
      <c r="X498" s="159">
        <f t="shared" si="65"/>
        <v>0</v>
      </c>
      <c r="Y498" s="201">
        <f t="shared" si="66"/>
        <v>0</v>
      </c>
      <c r="Z498" s="201">
        <f t="shared" si="67"/>
        <v>0</v>
      </c>
      <c r="AA498" s="159">
        <f t="shared" si="68"/>
        <v>0</v>
      </c>
      <c r="AB498" s="11">
        <f t="shared" si="69"/>
        <v>0</v>
      </c>
      <c r="AD498" s="23">
        <f t="shared" si="70"/>
        <v>0</v>
      </c>
      <c r="AE498" s="23">
        <f t="shared" si="71"/>
        <v>0</v>
      </c>
    </row>
    <row r="499" spans="1:31" x14ac:dyDescent="0.2">
      <c r="A499" s="365"/>
      <c r="B499" s="365"/>
      <c r="C499" s="165"/>
      <c r="D499" s="165"/>
      <c r="E499" s="202"/>
      <c r="F499" s="165"/>
      <c r="G499" s="195"/>
      <c r="H499" s="165"/>
      <c r="I499" s="165"/>
      <c r="J499" s="165"/>
      <c r="K499" s="165"/>
      <c r="L499" s="77"/>
      <c r="M499" s="77"/>
      <c r="N499" s="82"/>
      <c r="O499" s="196">
        <f>VLOOKUP(N499,'Supporting Documentation'!$A$4:$J$568,10,FALSE)</f>
        <v>0</v>
      </c>
      <c r="P499" s="51"/>
      <c r="Q499" s="50"/>
      <c r="R499" s="157">
        <f>IF(P499="",0,(P499/'PPF Application'!$T$7))</f>
        <v>0</v>
      </c>
      <c r="S499" s="52">
        <f>IF(N499="", 0, (O499/'PPF Application'!$T$7)*P499)</f>
        <v>0</v>
      </c>
      <c r="T499" s="135"/>
      <c r="V499" s="159">
        <f t="shared" si="72"/>
        <v>0</v>
      </c>
      <c r="W499" s="159">
        <f t="shared" si="64"/>
        <v>0</v>
      </c>
      <c r="X499" s="159">
        <f t="shared" si="65"/>
        <v>0</v>
      </c>
      <c r="Y499" s="201">
        <f t="shared" si="66"/>
        <v>0</v>
      </c>
      <c r="Z499" s="201">
        <f t="shared" si="67"/>
        <v>0</v>
      </c>
      <c r="AA499" s="159">
        <f t="shared" si="68"/>
        <v>0</v>
      </c>
      <c r="AB499" s="11">
        <f t="shared" si="69"/>
        <v>0</v>
      </c>
      <c r="AD499" s="23">
        <f t="shared" si="70"/>
        <v>0</v>
      </c>
      <c r="AE499" s="23">
        <f t="shared" si="71"/>
        <v>0</v>
      </c>
    </row>
    <row r="500" spans="1:31" x14ac:dyDescent="0.2">
      <c r="A500" s="365"/>
      <c r="B500" s="365"/>
      <c r="C500" s="165"/>
      <c r="D500" s="165"/>
      <c r="E500" s="202"/>
      <c r="F500" s="165"/>
      <c r="G500" s="195"/>
      <c r="H500" s="165"/>
      <c r="I500" s="165"/>
      <c r="J500" s="165"/>
      <c r="K500" s="165"/>
      <c r="L500" s="77"/>
      <c r="M500" s="77"/>
      <c r="N500" s="82"/>
      <c r="O500" s="196">
        <f>VLOOKUP(N500,'Supporting Documentation'!$A$4:$J$568,10,FALSE)</f>
        <v>0</v>
      </c>
      <c r="P500" s="51"/>
      <c r="Q500" s="50"/>
      <c r="R500" s="157">
        <f>IF(P500="",0,(P500/'PPF Application'!$T$7))</f>
        <v>0</v>
      </c>
      <c r="S500" s="52">
        <f>IF(N500="", 0, (O500/'PPF Application'!$T$7)*P500)</f>
        <v>0</v>
      </c>
      <c r="T500" s="135"/>
      <c r="V500" s="159">
        <f t="shared" si="72"/>
        <v>0</v>
      </c>
      <c r="W500" s="159">
        <f t="shared" si="64"/>
        <v>0</v>
      </c>
      <c r="X500" s="159">
        <f t="shared" si="65"/>
        <v>0</v>
      </c>
      <c r="Y500" s="201">
        <f t="shared" si="66"/>
        <v>0</v>
      </c>
      <c r="Z500" s="201">
        <f t="shared" si="67"/>
        <v>0</v>
      </c>
      <c r="AA500" s="159">
        <f t="shared" si="68"/>
        <v>0</v>
      </c>
      <c r="AB500" s="11">
        <f t="shared" si="69"/>
        <v>0</v>
      </c>
      <c r="AD500" s="23">
        <f t="shared" si="70"/>
        <v>0</v>
      </c>
      <c r="AE500" s="23">
        <f t="shared" si="71"/>
        <v>0</v>
      </c>
    </row>
    <row r="501" spans="1:31" x14ac:dyDescent="0.2">
      <c r="A501" s="365"/>
      <c r="B501" s="365"/>
      <c r="C501" s="165"/>
      <c r="D501" s="165"/>
      <c r="E501" s="202"/>
      <c r="F501" s="165"/>
      <c r="G501" s="195"/>
      <c r="H501" s="165"/>
      <c r="I501" s="165"/>
      <c r="J501" s="165"/>
      <c r="K501" s="165"/>
      <c r="L501" s="77"/>
      <c r="M501" s="77"/>
      <c r="N501" s="82"/>
      <c r="O501" s="196">
        <f>VLOOKUP(N501,'Supporting Documentation'!$A$4:$J$568,10,FALSE)</f>
        <v>0</v>
      </c>
      <c r="P501" s="51"/>
      <c r="Q501" s="50"/>
      <c r="R501" s="157">
        <f>IF(P501="",0,(P501/'PPF Application'!$T$7))</f>
        <v>0</v>
      </c>
      <c r="S501" s="52">
        <f>IF(N501="", 0, (O501/'PPF Application'!$T$7)*P501)</f>
        <v>0</v>
      </c>
      <c r="T501" s="135"/>
      <c r="V501" s="159">
        <f t="shared" si="72"/>
        <v>0</v>
      </c>
      <c r="W501" s="159">
        <f t="shared" si="64"/>
        <v>0</v>
      </c>
      <c r="X501" s="159">
        <f t="shared" si="65"/>
        <v>0</v>
      </c>
      <c r="Y501" s="201">
        <f t="shared" si="66"/>
        <v>0</v>
      </c>
      <c r="Z501" s="201">
        <f t="shared" si="67"/>
        <v>0</v>
      </c>
      <c r="AA501" s="159">
        <f t="shared" si="68"/>
        <v>0</v>
      </c>
      <c r="AB501" s="11">
        <f t="shared" si="69"/>
        <v>0</v>
      </c>
      <c r="AD501" s="23">
        <f t="shared" si="70"/>
        <v>0</v>
      </c>
      <c r="AE501" s="23">
        <f t="shared" si="71"/>
        <v>0</v>
      </c>
    </row>
    <row r="502" spans="1:31" x14ac:dyDescent="0.2">
      <c r="A502" s="365"/>
      <c r="B502" s="365"/>
      <c r="C502" s="165"/>
      <c r="D502" s="165"/>
      <c r="E502" s="202"/>
      <c r="F502" s="165"/>
      <c r="G502" s="195"/>
      <c r="H502" s="165"/>
      <c r="I502" s="165"/>
      <c r="J502" s="165"/>
      <c r="K502" s="165"/>
      <c r="L502" s="77"/>
      <c r="M502" s="77"/>
      <c r="N502" s="82"/>
      <c r="O502" s="196">
        <f>VLOOKUP(N502,'Supporting Documentation'!$A$4:$J$568,10,FALSE)</f>
        <v>0</v>
      </c>
      <c r="P502" s="51"/>
      <c r="Q502" s="50"/>
      <c r="R502" s="157">
        <f>IF(P502="",0,(P502/'PPF Application'!$T$7))</f>
        <v>0</v>
      </c>
      <c r="S502" s="52">
        <f>IF(N502="", 0, (O502/'PPF Application'!$T$7)*P502)</f>
        <v>0</v>
      </c>
      <c r="T502" s="135"/>
      <c r="V502" s="159">
        <f t="shared" si="72"/>
        <v>0</v>
      </c>
      <c r="W502" s="159">
        <f t="shared" si="64"/>
        <v>0</v>
      </c>
      <c r="X502" s="159">
        <f t="shared" si="65"/>
        <v>0</v>
      </c>
      <c r="Y502" s="201">
        <f t="shared" si="66"/>
        <v>0</v>
      </c>
      <c r="Z502" s="201">
        <f t="shared" si="67"/>
        <v>0</v>
      </c>
      <c r="AA502" s="159">
        <f t="shared" si="68"/>
        <v>0</v>
      </c>
      <c r="AB502" s="11">
        <f t="shared" si="69"/>
        <v>0</v>
      </c>
      <c r="AD502" s="23">
        <f t="shared" si="70"/>
        <v>0</v>
      </c>
      <c r="AE502" s="23">
        <f t="shared" si="71"/>
        <v>0</v>
      </c>
    </row>
    <row r="503" spans="1:31" x14ac:dyDescent="0.2">
      <c r="A503" s="365"/>
      <c r="B503" s="365"/>
      <c r="C503" s="165"/>
      <c r="D503" s="165"/>
      <c r="E503" s="202"/>
      <c r="F503" s="165"/>
      <c r="G503" s="195"/>
      <c r="H503" s="165"/>
      <c r="I503" s="165"/>
      <c r="J503" s="165"/>
      <c r="K503" s="165"/>
      <c r="L503" s="77"/>
      <c r="M503" s="77"/>
      <c r="N503" s="82"/>
      <c r="O503" s="196">
        <f>VLOOKUP(N503,'Supporting Documentation'!$A$4:$J$568,10,FALSE)</f>
        <v>0</v>
      </c>
      <c r="P503" s="51"/>
      <c r="Q503" s="50"/>
      <c r="R503" s="157">
        <f>IF(P503="",0,(P503/'PPF Application'!$T$7))</f>
        <v>0</v>
      </c>
      <c r="S503" s="52">
        <f>IF(N503="", 0, (O503/'PPF Application'!$T$7)*P503)</f>
        <v>0</v>
      </c>
      <c r="T503" s="135"/>
      <c r="V503" s="159">
        <f t="shared" si="72"/>
        <v>0</v>
      </c>
      <c r="W503" s="159">
        <f t="shared" si="64"/>
        <v>0</v>
      </c>
      <c r="X503" s="159">
        <f t="shared" si="65"/>
        <v>0</v>
      </c>
      <c r="Y503" s="201">
        <f t="shared" si="66"/>
        <v>0</v>
      </c>
      <c r="Z503" s="201">
        <f t="shared" si="67"/>
        <v>0</v>
      </c>
      <c r="AA503" s="159">
        <f t="shared" si="68"/>
        <v>0</v>
      </c>
      <c r="AB503" s="11">
        <f t="shared" si="69"/>
        <v>0</v>
      </c>
      <c r="AD503" s="23">
        <f t="shared" si="70"/>
        <v>0</v>
      </c>
      <c r="AE503" s="23">
        <f t="shared" si="71"/>
        <v>0</v>
      </c>
    </row>
    <row r="504" spans="1:31" x14ac:dyDescent="0.2">
      <c r="A504" s="365"/>
      <c r="B504" s="365"/>
      <c r="C504" s="165"/>
      <c r="D504" s="165"/>
      <c r="E504" s="202"/>
      <c r="F504" s="165"/>
      <c r="G504" s="195"/>
      <c r="H504" s="165"/>
      <c r="I504" s="165"/>
      <c r="J504" s="165"/>
      <c r="K504" s="165"/>
      <c r="L504" s="77"/>
      <c r="M504" s="77"/>
      <c r="N504" s="82"/>
      <c r="O504" s="196">
        <f>VLOOKUP(N504,'Supporting Documentation'!$A$4:$J$568,10,FALSE)</f>
        <v>0</v>
      </c>
      <c r="P504" s="51"/>
      <c r="Q504" s="50"/>
      <c r="R504" s="157">
        <f>IF(P504="",0,(P504/'PPF Application'!$T$7))</f>
        <v>0</v>
      </c>
      <c r="S504" s="52">
        <f>IF(N504="", 0, (O504/'PPF Application'!$T$7)*P504)</f>
        <v>0</v>
      </c>
      <c r="T504" s="135"/>
      <c r="V504" s="159">
        <f t="shared" si="72"/>
        <v>0</v>
      </c>
      <c r="W504" s="159">
        <f t="shared" si="64"/>
        <v>0</v>
      </c>
      <c r="X504" s="159">
        <f t="shared" si="65"/>
        <v>0</v>
      </c>
      <c r="Y504" s="201">
        <f t="shared" si="66"/>
        <v>0</v>
      </c>
      <c r="Z504" s="201">
        <f t="shared" si="67"/>
        <v>0</v>
      </c>
      <c r="AA504" s="159">
        <f t="shared" si="68"/>
        <v>0</v>
      </c>
      <c r="AB504" s="11">
        <f t="shared" si="69"/>
        <v>0</v>
      </c>
      <c r="AD504" s="23">
        <f t="shared" si="70"/>
        <v>0</v>
      </c>
      <c r="AE504" s="23">
        <f t="shared" si="71"/>
        <v>0</v>
      </c>
    </row>
    <row r="505" spans="1:31" x14ac:dyDescent="0.2">
      <c r="A505" s="365"/>
      <c r="B505" s="365"/>
      <c r="C505" s="165"/>
      <c r="D505" s="165"/>
      <c r="E505" s="202"/>
      <c r="F505" s="165"/>
      <c r="G505" s="195"/>
      <c r="H505" s="165"/>
      <c r="I505" s="165"/>
      <c r="J505" s="165"/>
      <c r="K505" s="165"/>
      <c r="L505" s="77"/>
      <c r="M505" s="77"/>
      <c r="N505" s="82"/>
      <c r="O505" s="196">
        <f>VLOOKUP(N505,'Supporting Documentation'!$A$4:$J$568,10,FALSE)</f>
        <v>0</v>
      </c>
      <c r="P505" s="51"/>
      <c r="Q505" s="50"/>
      <c r="R505" s="157">
        <f>IF(P505="",0,(P505/'PPF Application'!$T$7))</f>
        <v>0</v>
      </c>
      <c r="S505" s="52">
        <f>IF(N505="", 0, (O505/'PPF Application'!$T$7)*P505)</f>
        <v>0</v>
      </c>
      <c r="T505" s="135"/>
      <c r="V505" s="159">
        <f t="shared" si="72"/>
        <v>0</v>
      </c>
      <c r="W505" s="159">
        <f t="shared" si="64"/>
        <v>0</v>
      </c>
      <c r="X505" s="159">
        <f t="shared" si="65"/>
        <v>0</v>
      </c>
      <c r="Y505" s="201">
        <f t="shared" si="66"/>
        <v>0</v>
      </c>
      <c r="Z505" s="201">
        <f t="shared" si="67"/>
        <v>0</v>
      </c>
      <c r="AA505" s="159">
        <f t="shared" si="68"/>
        <v>0</v>
      </c>
      <c r="AB505" s="11">
        <f t="shared" si="69"/>
        <v>0</v>
      </c>
      <c r="AD505" s="23">
        <f t="shared" si="70"/>
        <v>0</v>
      </c>
      <c r="AE505" s="23">
        <f t="shared" si="71"/>
        <v>0</v>
      </c>
    </row>
    <row r="506" spans="1:31" x14ac:dyDescent="0.2">
      <c r="A506" s="365"/>
      <c r="B506" s="365"/>
      <c r="C506" s="165"/>
      <c r="D506" s="165"/>
      <c r="E506" s="202"/>
      <c r="F506" s="165"/>
      <c r="G506" s="195"/>
      <c r="H506" s="165"/>
      <c r="I506" s="165"/>
      <c r="J506" s="165"/>
      <c r="K506" s="165"/>
      <c r="L506" s="77"/>
      <c r="M506" s="77"/>
      <c r="N506" s="82"/>
      <c r="O506" s="196">
        <f>VLOOKUP(N506,'Supporting Documentation'!$A$4:$J$568,10,FALSE)</f>
        <v>0</v>
      </c>
      <c r="P506" s="51"/>
      <c r="Q506" s="50"/>
      <c r="R506" s="157">
        <f>IF(P506="",0,(P506/'PPF Application'!$T$7))</f>
        <v>0</v>
      </c>
      <c r="S506" s="52">
        <f>IF(N506="", 0, (O506/'PPF Application'!$T$7)*P506)</f>
        <v>0</v>
      </c>
      <c r="T506" s="135"/>
      <c r="V506" s="159">
        <f t="shared" si="72"/>
        <v>0</v>
      </c>
      <c r="W506" s="159">
        <f t="shared" si="64"/>
        <v>0</v>
      </c>
      <c r="X506" s="159">
        <f t="shared" si="65"/>
        <v>0</v>
      </c>
      <c r="Y506" s="201">
        <f t="shared" si="66"/>
        <v>0</v>
      </c>
      <c r="Z506" s="201">
        <f t="shared" si="67"/>
        <v>0</v>
      </c>
      <c r="AA506" s="159">
        <f t="shared" si="68"/>
        <v>0</v>
      </c>
      <c r="AB506" s="11">
        <f t="shared" si="69"/>
        <v>0</v>
      </c>
      <c r="AD506" s="23">
        <f t="shared" si="70"/>
        <v>0</v>
      </c>
      <c r="AE506" s="23">
        <f t="shared" si="71"/>
        <v>0</v>
      </c>
    </row>
    <row r="507" spans="1:31" x14ac:dyDescent="0.2">
      <c r="A507" s="365"/>
      <c r="B507" s="365"/>
      <c r="C507" s="165"/>
      <c r="D507" s="165"/>
      <c r="E507" s="202"/>
      <c r="F507" s="165"/>
      <c r="G507" s="195"/>
      <c r="H507" s="165"/>
      <c r="I507" s="165"/>
      <c r="J507" s="165"/>
      <c r="K507" s="165"/>
      <c r="L507" s="77"/>
      <c r="M507" s="77"/>
      <c r="N507" s="82"/>
      <c r="O507" s="196">
        <f>VLOOKUP(N507,'Supporting Documentation'!$A$4:$J$568,10,FALSE)</f>
        <v>0</v>
      </c>
      <c r="P507" s="51"/>
      <c r="Q507" s="50"/>
      <c r="R507" s="157">
        <f>IF(P507="",0,(P507/'PPF Application'!$T$7))</f>
        <v>0</v>
      </c>
      <c r="S507" s="52">
        <f>IF(N507="", 0, (O507/'PPF Application'!$T$7)*P507)</f>
        <v>0</v>
      </c>
      <c r="T507" s="135"/>
      <c r="V507" s="159">
        <f t="shared" si="72"/>
        <v>0</v>
      </c>
      <c r="W507" s="159">
        <f t="shared" si="64"/>
        <v>0</v>
      </c>
      <c r="X507" s="159">
        <f t="shared" si="65"/>
        <v>0</v>
      </c>
      <c r="Y507" s="201">
        <f t="shared" si="66"/>
        <v>0</v>
      </c>
      <c r="Z507" s="201">
        <f t="shared" si="67"/>
        <v>0</v>
      </c>
      <c r="AA507" s="159">
        <f t="shared" si="68"/>
        <v>0</v>
      </c>
      <c r="AB507" s="11">
        <f t="shared" si="69"/>
        <v>0</v>
      </c>
      <c r="AD507" s="23">
        <f t="shared" si="70"/>
        <v>0</v>
      </c>
      <c r="AE507" s="23">
        <f t="shared" si="71"/>
        <v>0</v>
      </c>
    </row>
    <row r="508" spans="1:31" x14ac:dyDescent="0.2">
      <c r="A508" s="365"/>
      <c r="B508" s="365"/>
      <c r="C508" s="165"/>
      <c r="D508" s="165"/>
      <c r="E508" s="202"/>
      <c r="F508" s="165"/>
      <c r="G508" s="195"/>
      <c r="H508" s="165"/>
      <c r="I508" s="165"/>
      <c r="J508" s="165"/>
      <c r="K508" s="165"/>
      <c r="L508" s="77"/>
      <c r="M508" s="77"/>
      <c r="N508" s="82"/>
      <c r="O508" s="196">
        <f>VLOOKUP(N508,'Supporting Documentation'!$A$4:$J$568,10,FALSE)</f>
        <v>0</v>
      </c>
      <c r="P508" s="51"/>
      <c r="Q508" s="50"/>
      <c r="R508" s="157">
        <f>IF(P508="",0,(P508/'PPF Application'!$T$7))</f>
        <v>0</v>
      </c>
      <c r="S508" s="52">
        <f>IF(N508="", 0, (O508/'PPF Application'!$T$7)*P508)</f>
        <v>0</v>
      </c>
      <c r="T508" s="135"/>
      <c r="V508" s="159">
        <f t="shared" si="72"/>
        <v>0</v>
      </c>
      <c r="W508" s="159">
        <f t="shared" si="64"/>
        <v>0</v>
      </c>
      <c r="X508" s="159">
        <f t="shared" si="65"/>
        <v>0</v>
      </c>
      <c r="Y508" s="201">
        <f t="shared" si="66"/>
        <v>0</v>
      </c>
      <c r="Z508" s="201">
        <f t="shared" si="67"/>
        <v>0</v>
      </c>
      <c r="AA508" s="159">
        <f t="shared" si="68"/>
        <v>0</v>
      </c>
      <c r="AB508" s="11">
        <f t="shared" si="69"/>
        <v>0</v>
      </c>
      <c r="AD508" s="23">
        <f t="shared" si="70"/>
        <v>0</v>
      </c>
      <c r="AE508" s="23">
        <f t="shared" si="71"/>
        <v>0</v>
      </c>
    </row>
    <row r="509" spans="1:31" x14ac:dyDescent="0.2">
      <c r="A509" s="365"/>
      <c r="B509" s="365"/>
      <c r="C509" s="165"/>
      <c r="D509" s="165"/>
      <c r="E509" s="202"/>
      <c r="F509" s="165"/>
      <c r="G509" s="195"/>
      <c r="H509" s="165"/>
      <c r="I509" s="165"/>
      <c r="J509" s="165"/>
      <c r="K509" s="165"/>
      <c r="L509" s="77"/>
      <c r="M509" s="77"/>
      <c r="N509" s="82"/>
      <c r="O509" s="196">
        <f>VLOOKUP(N509,'Supporting Documentation'!$A$4:$J$568,10,FALSE)</f>
        <v>0</v>
      </c>
      <c r="P509" s="51"/>
      <c r="Q509" s="50"/>
      <c r="R509" s="157">
        <f>IF(P509="",0,(P509/'PPF Application'!$T$7))</f>
        <v>0</v>
      </c>
      <c r="S509" s="52">
        <f>IF(N509="", 0, (O509/'PPF Application'!$T$7)*P509)</f>
        <v>0</v>
      </c>
      <c r="T509" s="135"/>
      <c r="V509" s="159">
        <f t="shared" si="72"/>
        <v>0</v>
      </c>
      <c r="W509" s="159">
        <f t="shared" si="64"/>
        <v>0</v>
      </c>
      <c r="X509" s="159">
        <f t="shared" si="65"/>
        <v>0</v>
      </c>
      <c r="Y509" s="201">
        <f t="shared" si="66"/>
        <v>0</v>
      </c>
      <c r="Z509" s="201">
        <f t="shared" si="67"/>
        <v>0</v>
      </c>
      <c r="AA509" s="159">
        <f t="shared" si="68"/>
        <v>0</v>
      </c>
      <c r="AB509" s="11">
        <f t="shared" si="69"/>
        <v>0</v>
      </c>
      <c r="AD509" s="23">
        <f t="shared" si="70"/>
        <v>0</v>
      </c>
      <c r="AE509" s="23">
        <f t="shared" si="71"/>
        <v>0</v>
      </c>
    </row>
    <row r="510" spans="1:31" x14ac:dyDescent="0.2">
      <c r="A510" s="365"/>
      <c r="B510" s="365"/>
      <c r="C510" s="165"/>
      <c r="D510" s="165"/>
      <c r="E510" s="202"/>
      <c r="F510" s="165"/>
      <c r="G510" s="195"/>
      <c r="H510" s="165"/>
      <c r="I510" s="165"/>
      <c r="J510" s="165"/>
      <c r="K510" s="165"/>
      <c r="L510" s="77"/>
      <c r="M510" s="77"/>
      <c r="N510" s="82"/>
      <c r="O510" s="196">
        <f>VLOOKUP(N510,'Supporting Documentation'!$A$4:$J$568,10,FALSE)</f>
        <v>0</v>
      </c>
      <c r="P510" s="51"/>
      <c r="Q510" s="50"/>
      <c r="R510" s="157">
        <f>IF(P510="",0,(P510/'PPF Application'!$T$7))</f>
        <v>0</v>
      </c>
      <c r="S510" s="52">
        <f>IF(N510="", 0, (O510/'PPF Application'!$T$7)*P510)</f>
        <v>0</v>
      </c>
      <c r="T510" s="135"/>
      <c r="V510" s="159">
        <f t="shared" si="72"/>
        <v>0</v>
      </c>
      <c r="W510" s="159">
        <f t="shared" si="64"/>
        <v>0</v>
      </c>
      <c r="X510" s="159">
        <f t="shared" si="65"/>
        <v>0</v>
      </c>
      <c r="Y510" s="201">
        <f t="shared" si="66"/>
        <v>0</v>
      </c>
      <c r="Z510" s="201">
        <f t="shared" si="67"/>
        <v>0</v>
      </c>
      <c r="AA510" s="159">
        <f t="shared" si="68"/>
        <v>0</v>
      </c>
      <c r="AB510" s="11">
        <f t="shared" si="69"/>
        <v>0</v>
      </c>
      <c r="AD510" s="23">
        <f t="shared" si="70"/>
        <v>0</v>
      </c>
      <c r="AE510" s="23">
        <f t="shared" si="71"/>
        <v>0</v>
      </c>
    </row>
    <row r="511" spans="1:31" x14ac:dyDescent="0.2">
      <c r="A511" s="365"/>
      <c r="B511" s="365"/>
      <c r="C511" s="165"/>
      <c r="D511" s="165"/>
      <c r="E511" s="202"/>
      <c r="F511" s="165"/>
      <c r="G511" s="195"/>
      <c r="H511" s="165"/>
      <c r="I511" s="165"/>
      <c r="J511" s="165"/>
      <c r="K511" s="165"/>
      <c r="L511" s="77"/>
      <c r="M511" s="77"/>
      <c r="N511" s="82"/>
      <c r="O511" s="196">
        <f>VLOOKUP(N511,'Supporting Documentation'!$A$4:$J$568,10,FALSE)</f>
        <v>0</v>
      </c>
      <c r="P511" s="51"/>
      <c r="Q511" s="50"/>
      <c r="R511" s="157">
        <f>IF(P511="",0,(P511/'PPF Application'!$T$7))</f>
        <v>0</v>
      </c>
      <c r="S511" s="52">
        <f>IF(N511="", 0, (O511/'PPF Application'!$T$7)*P511)</f>
        <v>0</v>
      </c>
      <c r="T511" s="135"/>
      <c r="V511" s="159">
        <f t="shared" si="72"/>
        <v>0</v>
      </c>
      <c r="W511" s="159">
        <f t="shared" si="64"/>
        <v>0</v>
      </c>
      <c r="X511" s="159">
        <f t="shared" si="65"/>
        <v>0</v>
      </c>
      <c r="Y511" s="201">
        <f t="shared" si="66"/>
        <v>0</v>
      </c>
      <c r="Z511" s="201">
        <f t="shared" si="67"/>
        <v>0</v>
      </c>
      <c r="AA511" s="159">
        <f t="shared" si="68"/>
        <v>0</v>
      </c>
      <c r="AB511" s="11">
        <f t="shared" si="69"/>
        <v>0</v>
      </c>
      <c r="AD511" s="23">
        <f t="shared" si="70"/>
        <v>0</v>
      </c>
      <c r="AE511" s="23">
        <f t="shared" si="71"/>
        <v>0</v>
      </c>
    </row>
    <row r="512" spans="1:31" x14ac:dyDescent="0.2">
      <c r="A512" s="365"/>
      <c r="B512" s="365"/>
      <c r="C512" s="165"/>
      <c r="D512" s="165"/>
      <c r="E512" s="202"/>
      <c r="F512" s="165"/>
      <c r="G512" s="195"/>
      <c r="H512" s="165"/>
      <c r="I512" s="165"/>
      <c r="J512" s="165"/>
      <c r="K512" s="165"/>
      <c r="L512" s="77"/>
      <c r="M512" s="77"/>
      <c r="N512" s="82"/>
      <c r="O512" s="196">
        <f>VLOOKUP(N512,'Supporting Documentation'!$A$4:$J$568,10,FALSE)</f>
        <v>0</v>
      </c>
      <c r="P512" s="51"/>
      <c r="Q512" s="50"/>
      <c r="R512" s="157">
        <f>IF(P512="",0,(P512/'PPF Application'!$T$7))</f>
        <v>0</v>
      </c>
      <c r="S512" s="52">
        <f>IF(N512="", 0, (O512/'PPF Application'!$T$7)*P512)</f>
        <v>0</v>
      </c>
      <c r="T512" s="135"/>
      <c r="V512" s="159">
        <f t="shared" si="72"/>
        <v>0</v>
      </c>
      <c r="W512" s="159">
        <f t="shared" si="64"/>
        <v>0</v>
      </c>
      <c r="X512" s="159">
        <f t="shared" si="65"/>
        <v>0</v>
      </c>
      <c r="Y512" s="201">
        <f t="shared" si="66"/>
        <v>0</v>
      </c>
      <c r="Z512" s="201">
        <f t="shared" si="67"/>
        <v>0</v>
      </c>
      <c r="AA512" s="159">
        <f t="shared" si="68"/>
        <v>0</v>
      </c>
      <c r="AB512" s="11">
        <f t="shared" si="69"/>
        <v>0</v>
      </c>
      <c r="AD512" s="23">
        <f t="shared" si="70"/>
        <v>0</v>
      </c>
      <c r="AE512" s="23">
        <f t="shared" si="71"/>
        <v>0</v>
      </c>
    </row>
    <row r="513" spans="1:31" x14ac:dyDescent="0.2">
      <c r="A513" s="365"/>
      <c r="B513" s="365"/>
      <c r="C513" s="165"/>
      <c r="D513" s="165"/>
      <c r="E513" s="202"/>
      <c r="F513" s="165"/>
      <c r="G513" s="195"/>
      <c r="H513" s="165"/>
      <c r="I513" s="165"/>
      <c r="J513" s="165"/>
      <c r="K513" s="165"/>
      <c r="L513" s="77"/>
      <c r="M513" s="77"/>
      <c r="N513" s="82"/>
      <c r="O513" s="196">
        <f>VLOOKUP(N513,'Supporting Documentation'!$A$4:$J$568,10,FALSE)</f>
        <v>0</v>
      </c>
      <c r="P513" s="51"/>
      <c r="Q513" s="50"/>
      <c r="R513" s="157">
        <f>IF(P513="",0,(P513/'PPF Application'!$T$7))</f>
        <v>0</v>
      </c>
      <c r="S513" s="52">
        <f>IF(N513="", 0, (O513/'PPF Application'!$T$7)*P513)</f>
        <v>0</v>
      </c>
      <c r="T513" s="135"/>
      <c r="V513" s="159">
        <f t="shared" si="72"/>
        <v>0</v>
      </c>
      <c r="W513" s="159">
        <f t="shared" si="64"/>
        <v>0</v>
      </c>
      <c r="X513" s="159">
        <f t="shared" si="65"/>
        <v>0</v>
      </c>
      <c r="Y513" s="201">
        <f t="shared" si="66"/>
        <v>0</v>
      </c>
      <c r="Z513" s="201">
        <f t="shared" si="67"/>
        <v>0</v>
      </c>
      <c r="AA513" s="159">
        <f t="shared" si="68"/>
        <v>0</v>
      </c>
      <c r="AB513" s="11">
        <f t="shared" si="69"/>
        <v>0</v>
      </c>
      <c r="AD513" s="23">
        <f t="shared" si="70"/>
        <v>0</v>
      </c>
      <c r="AE513" s="23">
        <f t="shared" si="71"/>
        <v>0</v>
      </c>
    </row>
    <row r="514" spans="1:31" x14ac:dyDescent="0.2">
      <c r="A514" s="365"/>
      <c r="B514" s="365"/>
      <c r="C514" s="165"/>
      <c r="D514" s="165"/>
      <c r="E514" s="202"/>
      <c r="F514" s="165"/>
      <c r="G514" s="195"/>
      <c r="H514" s="165"/>
      <c r="I514" s="165"/>
      <c r="J514" s="165"/>
      <c r="K514" s="165"/>
      <c r="L514" s="77"/>
      <c r="M514" s="77"/>
      <c r="N514" s="82"/>
      <c r="O514" s="196">
        <f>VLOOKUP(N514,'Supporting Documentation'!$A$4:$J$568,10,FALSE)</f>
        <v>0</v>
      </c>
      <c r="P514" s="51"/>
      <c r="Q514" s="50"/>
      <c r="R514" s="157">
        <f>IF(P514="",0,(P514/'PPF Application'!$T$7))</f>
        <v>0</v>
      </c>
      <c r="S514" s="52">
        <f>IF(N514="", 0, (O514/'PPF Application'!$T$7)*P514)</f>
        <v>0</v>
      </c>
      <c r="T514" s="135"/>
      <c r="V514" s="159">
        <f t="shared" si="72"/>
        <v>0</v>
      </c>
      <c r="W514" s="159">
        <f t="shared" si="64"/>
        <v>0</v>
      </c>
      <c r="X514" s="159">
        <f t="shared" si="65"/>
        <v>0</v>
      </c>
      <c r="Y514" s="201">
        <f t="shared" si="66"/>
        <v>0</v>
      </c>
      <c r="Z514" s="201">
        <f t="shared" si="67"/>
        <v>0</v>
      </c>
      <c r="AA514" s="159">
        <f t="shared" si="68"/>
        <v>0</v>
      </c>
      <c r="AB514" s="11">
        <f t="shared" si="69"/>
        <v>0</v>
      </c>
      <c r="AD514" s="23">
        <f t="shared" si="70"/>
        <v>0</v>
      </c>
      <c r="AE514" s="23">
        <f t="shared" si="71"/>
        <v>0</v>
      </c>
    </row>
    <row r="515" spans="1:31" x14ac:dyDescent="0.2">
      <c r="A515" s="365"/>
      <c r="B515" s="365"/>
      <c r="C515" s="165"/>
      <c r="D515" s="165"/>
      <c r="E515" s="202"/>
      <c r="F515" s="165"/>
      <c r="G515" s="195"/>
      <c r="H515" s="165"/>
      <c r="I515" s="165"/>
      <c r="J515" s="165"/>
      <c r="K515" s="165"/>
      <c r="L515" s="77"/>
      <c r="M515" s="77"/>
      <c r="N515" s="82"/>
      <c r="O515" s="196">
        <f>VLOOKUP(N515,'Supporting Documentation'!$A$4:$J$568,10,FALSE)</f>
        <v>0</v>
      </c>
      <c r="P515" s="51"/>
      <c r="Q515" s="50"/>
      <c r="R515" s="157">
        <f>IF(P515="",0,(P515/'PPF Application'!$T$7))</f>
        <v>0</v>
      </c>
      <c r="S515" s="52">
        <f>IF(N515="", 0, (O515/'PPF Application'!$T$7)*P515)</f>
        <v>0</v>
      </c>
      <c r="T515" s="135"/>
      <c r="V515" s="159">
        <f t="shared" si="72"/>
        <v>0</v>
      </c>
      <c r="W515" s="159">
        <f t="shared" si="64"/>
        <v>0</v>
      </c>
      <c r="X515" s="159">
        <f t="shared" si="65"/>
        <v>0</v>
      </c>
      <c r="Y515" s="201">
        <f t="shared" si="66"/>
        <v>0</v>
      </c>
      <c r="Z515" s="201">
        <f t="shared" si="67"/>
        <v>0</v>
      </c>
      <c r="AA515" s="159">
        <f t="shared" si="68"/>
        <v>0</v>
      </c>
      <c r="AB515" s="11">
        <f t="shared" si="69"/>
        <v>0</v>
      </c>
      <c r="AD515" s="23">
        <f t="shared" si="70"/>
        <v>0</v>
      </c>
      <c r="AE515" s="23">
        <f t="shared" si="71"/>
        <v>0</v>
      </c>
    </row>
    <row r="516" spans="1:31" x14ac:dyDescent="0.2">
      <c r="A516" s="365"/>
      <c r="B516" s="365"/>
      <c r="C516" s="165"/>
      <c r="D516" s="165"/>
      <c r="E516" s="202"/>
      <c r="F516" s="165"/>
      <c r="G516" s="195"/>
      <c r="H516" s="165"/>
      <c r="I516" s="165"/>
      <c r="J516" s="165"/>
      <c r="K516" s="165"/>
      <c r="L516" s="77"/>
      <c r="M516" s="77"/>
      <c r="N516" s="82"/>
      <c r="O516" s="196">
        <f>VLOOKUP(N516,'Supporting Documentation'!$A$4:$J$568,10,FALSE)</f>
        <v>0</v>
      </c>
      <c r="P516" s="51"/>
      <c r="Q516" s="50"/>
      <c r="R516" s="157">
        <f>IF(P516="",0,(P516/'PPF Application'!$T$7))</f>
        <v>0</v>
      </c>
      <c r="S516" s="52">
        <f>IF(N516="", 0, (O516/'PPF Application'!$T$7)*P516)</f>
        <v>0</v>
      </c>
      <c r="T516" s="135"/>
      <c r="V516" s="159">
        <f t="shared" si="72"/>
        <v>0</v>
      </c>
      <c r="W516" s="159">
        <f t="shared" si="64"/>
        <v>0</v>
      </c>
      <c r="X516" s="159">
        <f t="shared" si="65"/>
        <v>0</v>
      </c>
      <c r="Y516" s="201">
        <f t="shared" si="66"/>
        <v>0</v>
      </c>
      <c r="Z516" s="201">
        <f t="shared" si="67"/>
        <v>0</v>
      </c>
      <c r="AA516" s="159">
        <f t="shared" si="68"/>
        <v>0</v>
      </c>
      <c r="AB516" s="11">
        <f t="shared" si="69"/>
        <v>0</v>
      </c>
      <c r="AD516" s="23">
        <f t="shared" si="70"/>
        <v>0</v>
      </c>
      <c r="AE516" s="23">
        <f t="shared" si="71"/>
        <v>0</v>
      </c>
    </row>
    <row r="517" spans="1:31" x14ac:dyDescent="0.2">
      <c r="A517" s="365"/>
      <c r="B517" s="365"/>
      <c r="C517" s="165"/>
      <c r="D517" s="165"/>
      <c r="E517" s="202"/>
      <c r="F517" s="165"/>
      <c r="G517" s="195"/>
      <c r="H517" s="165"/>
      <c r="I517" s="165"/>
      <c r="J517" s="165"/>
      <c r="K517" s="165"/>
      <c r="L517" s="77"/>
      <c r="M517" s="77"/>
      <c r="N517" s="82"/>
      <c r="O517" s="196">
        <f>VLOOKUP(N517,'Supporting Documentation'!$A$4:$J$568,10,FALSE)</f>
        <v>0</v>
      </c>
      <c r="P517" s="51"/>
      <c r="Q517" s="50"/>
      <c r="R517" s="157">
        <f>IF(P517="",0,(P517/'PPF Application'!$T$7))</f>
        <v>0</v>
      </c>
      <c r="S517" s="52">
        <f>IF(N517="", 0, (O517/'PPF Application'!$T$7)*P517)</f>
        <v>0</v>
      </c>
      <c r="T517" s="135"/>
      <c r="V517" s="159">
        <f t="shared" si="72"/>
        <v>0</v>
      </c>
      <c r="W517" s="159">
        <f t="shared" si="64"/>
        <v>0</v>
      </c>
      <c r="X517" s="159">
        <f t="shared" si="65"/>
        <v>0</v>
      </c>
      <c r="Y517" s="201">
        <f t="shared" si="66"/>
        <v>0</v>
      </c>
      <c r="Z517" s="201">
        <f t="shared" si="67"/>
        <v>0</v>
      </c>
      <c r="AA517" s="159">
        <f t="shared" si="68"/>
        <v>0</v>
      </c>
      <c r="AB517" s="11">
        <f t="shared" si="69"/>
        <v>0</v>
      </c>
      <c r="AD517" s="23">
        <f t="shared" si="70"/>
        <v>0</v>
      </c>
      <c r="AE517" s="23">
        <f t="shared" si="71"/>
        <v>0</v>
      </c>
    </row>
    <row r="518" spans="1:31" x14ac:dyDescent="0.2">
      <c r="A518" s="365"/>
      <c r="B518" s="365"/>
      <c r="C518" s="165"/>
      <c r="D518" s="165"/>
      <c r="E518" s="202"/>
      <c r="F518" s="165"/>
      <c r="G518" s="195"/>
      <c r="H518" s="165"/>
      <c r="I518" s="165"/>
      <c r="J518" s="165"/>
      <c r="K518" s="165"/>
      <c r="L518" s="77"/>
      <c r="M518" s="77"/>
      <c r="N518" s="82"/>
      <c r="O518" s="196">
        <f>VLOOKUP(N518,'Supporting Documentation'!$A$4:$J$568,10,FALSE)</f>
        <v>0</v>
      </c>
      <c r="P518" s="51"/>
      <c r="Q518" s="50"/>
      <c r="R518" s="157">
        <f>IF(P518="",0,(P518/'PPF Application'!$T$7))</f>
        <v>0</v>
      </c>
      <c r="S518" s="52">
        <f>IF(N518="", 0, (O518/'PPF Application'!$T$7)*P518)</f>
        <v>0</v>
      </c>
      <c r="T518" s="135"/>
      <c r="V518" s="159">
        <f t="shared" si="72"/>
        <v>0</v>
      </c>
      <c r="W518" s="159">
        <f t="shared" ref="W518:W581" si="73">IF(AND(C518="x",H518="x"),1,0)</f>
        <v>0</v>
      </c>
      <c r="X518" s="159">
        <f t="shared" ref="X518:X581" si="74">IF(AND(D518="x",H518="x"),1,0)</f>
        <v>0</v>
      </c>
      <c r="Y518" s="201">
        <f t="shared" ref="Y518:Y581" si="75">IF(AND(E518="x",H518="x"),1,0)</f>
        <v>0</v>
      </c>
      <c r="Z518" s="201">
        <f t="shared" ref="Z518:Z581" si="76">IF(AND(F518="x",H518="x"),1,0)</f>
        <v>0</v>
      </c>
      <c r="AA518" s="159">
        <f t="shared" ref="AA518:AA581" si="77">IF(OR(N518="UNK",N518="TPR",N518="ORP",N518="INC",N518="OTS"),1,0)</f>
        <v>0</v>
      </c>
      <c r="AB518" s="11">
        <f t="shared" ref="AB518:AB581" si="78">IF((AND(AND(AND(L518&lt;=$AC$5,M518&gt;=$AC$5,L518&lt;&gt;"",H518&lt;&gt;"")))),1,0)</f>
        <v>0</v>
      </c>
      <c r="AD518" s="23">
        <f t="shared" ref="AD518:AD581" si="79">IF(I518="x",R518,0)</f>
        <v>0</v>
      </c>
      <c r="AE518" s="23">
        <f t="shared" ref="AE518:AE581" si="80">IF(Q518="x", R518, 0)</f>
        <v>0</v>
      </c>
    </row>
    <row r="519" spans="1:31" x14ac:dyDescent="0.2">
      <c r="A519" s="365"/>
      <c r="B519" s="365"/>
      <c r="C519" s="165"/>
      <c r="D519" s="165"/>
      <c r="E519" s="202"/>
      <c r="F519" s="165"/>
      <c r="G519" s="195"/>
      <c r="H519" s="165"/>
      <c r="I519" s="165"/>
      <c r="J519" s="165"/>
      <c r="K519" s="165"/>
      <c r="L519" s="77"/>
      <c r="M519" s="77"/>
      <c r="N519" s="82"/>
      <c r="O519" s="196">
        <f>VLOOKUP(N519,'Supporting Documentation'!$A$4:$J$568,10,FALSE)</f>
        <v>0</v>
      </c>
      <c r="P519" s="51"/>
      <c r="Q519" s="50"/>
      <c r="R519" s="157">
        <f>IF(P519="",0,(P519/'PPF Application'!$T$7))</f>
        <v>0</v>
      </c>
      <c r="S519" s="52">
        <f>IF(N519="", 0, (O519/'PPF Application'!$T$7)*P519)</f>
        <v>0</v>
      </c>
      <c r="T519" s="135"/>
      <c r="V519" s="159">
        <f t="shared" ref="V519:V582" si="81">IF(AND(A519="x",H519="x"),1,0)</f>
        <v>0</v>
      </c>
      <c r="W519" s="159">
        <f t="shared" si="73"/>
        <v>0</v>
      </c>
      <c r="X519" s="159">
        <f t="shared" si="74"/>
        <v>0</v>
      </c>
      <c r="Y519" s="201">
        <f t="shared" si="75"/>
        <v>0</v>
      </c>
      <c r="Z519" s="201">
        <f t="shared" si="76"/>
        <v>0</v>
      </c>
      <c r="AA519" s="159">
        <f t="shared" si="77"/>
        <v>0</v>
      </c>
      <c r="AB519" s="11">
        <f t="shared" si="78"/>
        <v>0</v>
      </c>
      <c r="AD519" s="23">
        <f t="shared" si="79"/>
        <v>0</v>
      </c>
      <c r="AE519" s="23">
        <f t="shared" si="80"/>
        <v>0</v>
      </c>
    </row>
    <row r="520" spans="1:31" x14ac:dyDescent="0.2">
      <c r="A520" s="365"/>
      <c r="B520" s="365"/>
      <c r="C520" s="165"/>
      <c r="D520" s="165"/>
      <c r="E520" s="202"/>
      <c r="F520" s="165"/>
      <c r="G520" s="195"/>
      <c r="H520" s="165"/>
      <c r="I520" s="165"/>
      <c r="J520" s="165"/>
      <c r="K520" s="165"/>
      <c r="L520" s="77"/>
      <c r="M520" s="77"/>
      <c r="N520" s="82"/>
      <c r="O520" s="196">
        <f>VLOOKUP(N520,'Supporting Documentation'!$A$4:$J$568,10,FALSE)</f>
        <v>0</v>
      </c>
      <c r="P520" s="51"/>
      <c r="Q520" s="50"/>
      <c r="R520" s="157">
        <f>IF(P520="",0,(P520/'PPF Application'!$T$7))</f>
        <v>0</v>
      </c>
      <c r="S520" s="52">
        <f>IF(N520="", 0, (O520/'PPF Application'!$T$7)*P520)</f>
        <v>0</v>
      </c>
      <c r="T520" s="135"/>
      <c r="V520" s="159">
        <f t="shared" si="81"/>
        <v>0</v>
      </c>
      <c r="W520" s="159">
        <f t="shared" si="73"/>
        <v>0</v>
      </c>
      <c r="X520" s="159">
        <f t="shared" si="74"/>
        <v>0</v>
      </c>
      <c r="Y520" s="201">
        <f t="shared" si="75"/>
        <v>0</v>
      </c>
      <c r="Z520" s="201">
        <f t="shared" si="76"/>
        <v>0</v>
      </c>
      <c r="AA520" s="159">
        <f t="shared" si="77"/>
        <v>0</v>
      </c>
      <c r="AB520" s="11">
        <f t="shared" si="78"/>
        <v>0</v>
      </c>
      <c r="AD520" s="23">
        <f t="shared" si="79"/>
        <v>0</v>
      </c>
      <c r="AE520" s="23">
        <f t="shared" si="80"/>
        <v>0</v>
      </c>
    </row>
    <row r="521" spans="1:31" x14ac:dyDescent="0.2">
      <c r="A521" s="365"/>
      <c r="B521" s="365"/>
      <c r="C521" s="165"/>
      <c r="D521" s="165"/>
      <c r="E521" s="202"/>
      <c r="F521" s="165"/>
      <c r="G521" s="195"/>
      <c r="H521" s="165"/>
      <c r="I521" s="165"/>
      <c r="J521" s="165"/>
      <c r="K521" s="165"/>
      <c r="L521" s="77"/>
      <c r="M521" s="77"/>
      <c r="N521" s="82"/>
      <c r="O521" s="196">
        <f>VLOOKUP(N521,'Supporting Documentation'!$A$4:$J$568,10,FALSE)</f>
        <v>0</v>
      </c>
      <c r="P521" s="51"/>
      <c r="Q521" s="50"/>
      <c r="R521" s="157">
        <f>IF(P521="",0,(P521/'PPF Application'!$T$7))</f>
        <v>0</v>
      </c>
      <c r="S521" s="52">
        <f>IF(N521="", 0, (O521/'PPF Application'!$T$7)*P521)</f>
        <v>0</v>
      </c>
      <c r="T521" s="135"/>
      <c r="V521" s="159">
        <f t="shared" si="81"/>
        <v>0</v>
      </c>
      <c r="W521" s="159">
        <f t="shared" si="73"/>
        <v>0</v>
      </c>
      <c r="X521" s="159">
        <f t="shared" si="74"/>
        <v>0</v>
      </c>
      <c r="Y521" s="201">
        <f t="shared" si="75"/>
        <v>0</v>
      </c>
      <c r="Z521" s="201">
        <f t="shared" si="76"/>
        <v>0</v>
      </c>
      <c r="AA521" s="159">
        <f t="shared" si="77"/>
        <v>0</v>
      </c>
      <c r="AB521" s="11">
        <f t="shared" si="78"/>
        <v>0</v>
      </c>
      <c r="AD521" s="23">
        <f t="shared" si="79"/>
        <v>0</v>
      </c>
      <c r="AE521" s="23">
        <f t="shared" si="80"/>
        <v>0</v>
      </c>
    </row>
    <row r="522" spans="1:31" x14ac:dyDescent="0.2">
      <c r="A522" s="365"/>
      <c r="B522" s="365"/>
      <c r="C522" s="165"/>
      <c r="D522" s="165"/>
      <c r="E522" s="202"/>
      <c r="F522" s="165"/>
      <c r="G522" s="195"/>
      <c r="H522" s="165"/>
      <c r="I522" s="165"/>
      <c r="J522" s="165"/>
      <c r="K522" s="165"/>
      <c r="L522" s="77"/>
      <c r="M522" s="77"/>
      <c r="N522" s="82"/>
      <c r="O522" s="196">
        <f>VLOOKUP(N522,'Supporting Documentation'!$A$4:$J$568,10,FALSE)</f>
        <v>0</v>
      </c>
      <c r="P522" s="51"/>
      <c r="Q522" s="50"/>
      <c r="R522" s="157">
        <f>IF(P522="",0,(P522/'PPF Application'!$T$7))</f>
        <v>0</v>
      </c>
      <c r="S522" s="52">
        <f>IF(N522="", 0, (O522/'PPF Application'!$T$7)*P522)</f>
        <v>0</v>
      </c>
      <c r="T522" s="135"/>
      <c r="V522" s="159">
        <f t="shared" si="81"/>
        <v>0</v>
      </c>
      <c r="W522" s="159">
        <f t="shared" si="73"/>
        <v>0</v>
      </c>
      <c r="X522" s="159">
        <f t="shared" si="74"/>
        <v>0</v>
      </c>
      <c r="Y522" s="201">
        <f t="shared" si="75"/>
        <v>0</v>
      </c>
      <c r="Z522" s="201">
        <f t="shared" si="76"/>
        <v>0</v>
      </c>
      <c r="AA522" s="159">
        <f t="shared" si="77"/>
        <v>0</v>
      </c>
      <c r="AB522" s="11">
        <f t="shared" si="78"/>
        <v>0</v>
      </c>
      <c r="AD522" s="23">
        <f t="shared" si="79"/>
        <v>0</v>
      </c>
      <c r="AE522" s="23">
        <f t="shared" si="80"/>
        <v>0</v>
      </c>
    </row>
    <row r="523" spans="1:31" x14ac:dyDescent="0.2">
      <c r="A523" s="365"/>
      <c r="B523" s="365"/>
      <c r="C523" s="165"/>
      <c r="D523" s="165"/>
      <c r="E523" s="202"/>
      <c r="F523" s="165"/>
      <c r="G523" s="195"/>
      <c r="H523" s="165"/>
      <c r="I523" s="165"/>
      <c r="J523" s="165"/>
      <c r="K523" s="165"/>
      <c r="L523" s="77"/>
      <c r="M523" s="77"/>
      <c r="N523" s="82"/>
      <c r="O523" s="196">
        <f>VLOOKUP(N523,'Supporting Documentation'!$A$4:$J$568,10,FALSE)</f>
        <v>0</v>
      </c>
      <c r="P523" s="51"/>
      <c r="Q523" s="50"/>
      <c r="R523" s="157">
        <f>IF(P523="",0,(P523/'PPF Application'!$T$7))</f>
        <v>0</v>
      </c>
      <c r="S523" s="52">
        <f>IF(N523="", 0, (O523/'PPF Application'!$T$7)*P523)</f>
        <v>0</v>
      </c>
      <c r="T523" s="135"/>
      <c r="V523" s="159">
        <f t="shared" si="81"/>
        <v>0</v>
      </c>
      <c r="W523" s="159">
        <f t="shared" si="73"/>
        <v>0</v>
      </c>
      <c r="X523" s="159">
        <f t="shared" si="74"/>
        <v>0</v>
      </c>
      <c r="Y523" s="201">
        <f t="shared" si="75"/>
        <v>0</v>
      </c>
      <c r="Z523" s="201">
        <f t="shared" si="76"/>
        <v>0</v>
      </c>
      <c r="AA523" s="159">
        <f t="shared" si="77"/>
        <v>0</v>
      </c>
      <c r="AB523" s="11">
        <f t="shared" si="78"/>
        <v>0</v>
      </c>
      <c r="AD523" s="23">
        <f t="shared" si="79"/>
        <v>0</v>
      </c>
      <c r="AE523" s="23">
        <f t="shared" si="80"/>
        <v>0</v>
      </c>
    </row>
    <row r="524" spans="1:31" x14ac:dyDescent="0.2">
      <c r="A524" s="365"/>
      <c r="B524" s="365"/>
      <c r="C524" s="165"/>
      <c r="D524" s="165"/>
      <c r="E524" s="202"/>
      <c r="F524" s="165"/>
      <c r="G524" s="195"/>
      <c r="H524" s="165"/>
      <c r="I524" s="165"/>
      <c r="J524" s="165"/>
      <c r="K524" s="165"/>
      <c r="L524" s="77"/>
      <c r="M524" s="77"/>
      <c r="N524" s="82"/>
      <c r="O524" s="196">
        <f>VLOOKUP(N524,'Supporting Documentation'!$A$4:$J$568,10,FALSE)</f>
        <v>0</v>
      </c>
      <c r="P524" s="51"/>
      <c r="Q524" s="50"/>
      <c r="R524" s="157">
        <f>IF(P524="",0,(P524/'PPF Application'!$T$7))</f>
        <v>0</v>
      </c>
      <c r="S524" s="52">
        <f>IF(N524="", 0, (O524/'PPF Application'!$T$7)*P524)</f>
        <v>0</v>
      </c>
      <c r="T524" s="135"/>
      <c r="V524" s="159">
        <f t="shared" si="81"/>
        <v>0</v>
      </c>
      <c r="W524" s="159">
        <f t="shared" si="73"/>
        <v>0</v>
      </c>
      <c r="X524" s="159">
        <f t="shared" si="74"/>
        <v>0</v>
      </c>
      <c r="Y524" s="201">
        <f t="shared" si="75"/>
        <v>0</v>
      </c>
      <c r="Z524" s="201">
        <f t="shared" si="76"/>
        <v>0</v>
      </c>
      <c r="AA524" s="159">
        <f t="shared" si="77"/>
        <v>0</v>
      </c>
      <c r="AB524" s="11">
        <f t="shared" si="78"/>
        <v>0</v>
      </c>
      <c r="AD524" s="23">
        <f t="shared" si="79"/>
        <v>0</v>
      </c>
      <c r="AE524" s="23">
        <f t="shared" si="80"/>
        <v>0</v>
      </c>
    </row>
    <row r="525" spans="1:31" x14ac:dyDescent="0.2">
      <c r="A525" s="365"/>
      <c r="B525" s="365"/>
      <c r="C525" s="165"/>
      <c r="D525" s="165"/>
      <c r="E525" s="202"/>
      <c r="F525" s="165"/>
      <c r="G525" s="195"/>
      <c r="H525" s="165"/>
      <c r="I525" s="165"/>
      <c r="J525" s="165"/>
      <c r="K525" s="165"/>
      <c r="L525" s="77"/>
      <c r="M525" s="77"/>
      <c r="N525" s="82"/>
      <c r="O525" s="196">
        <f>VLOOKUP(N525,'Supporting Documentation'!$A$4:$J$568,10,FALSE)</f>
        <v>0</v>
      </c>
      <c r="P525" s="51"/>
      <c r="Q525" s="50"/>
      <c r="R525" s="157">
        <f>IF(P525="",0,(P525/'PPF Application'!$T$7))</f>
        <v>0</v>
      </c>
      <c r="S525" s="52">
        <f>IF(N525="", 0, (O525/'PPF Application'!$T$7)*P525)</f>
        <v>0</v>
      </c>
      <c r="T525" s="135"/>
      <c r="V525" s="159">
        <f t="shared" si="81"/>
        <v>0</v>
      </c>
      <c r="W525" s="159">
        <f t="shared" si="73"/>
        <v>0</v>
      </c>
      <c r="X525" s="159">
        <f t="shared" si="74"/>
        <v>0</v>
      </c>
      <c r="Y525" s="201">
        <f t="shared" si="75"/>
        <v>0</v>
      </c>
      <c r="Z525" s="201">
        <f t="shared" si="76"/>
        <v>0</v>
      </c>
      <c r="AA525" s="159">
        <f t="shared" si="77"/>
        <v>0</v>
      </c>
      <c r="AB525" s="11">
        <f t="shared" si="78"/>
        <v>0</v>
      </c>
      <c r="AD525" s="23">
        <f t="shared" si="79"/>
        <v>0</v>
      </c>
      <c r="AE525" s="23">
        <f t="shared" si="80"/>
        <v>0</v>
      </c>
    </row>
    <row r="526" spans="1:31" x14ac:dyDescent="0.2">
      <c r="A526" s="365"/>
      <c r="B526" s="365"/>
      <c r="C526" s="165"/>
      <c r="D526" s="165"/>
      <c r="E526" s="202"/>
      <c r="F526" s="165"/>
      <c r="G526" s="195"/>
      <c r="H526" s="165"/>
      <c r="I526" s="165"/>
      <c r="J526" s="165"/>
      <c r="K526" s="165"/>
      <c r="L526" s="77"/>
      <c r="M526" s="77"/>
      <c r="N526" s="82"/>
      <c r="O526" s="196">
        <f>VLOOKUP(N526,'Supporting Documentation'!$A$4:$J$568,10,FALSE)</f>
        <v>0</v>
      </c>
      <c r="P526" s="51"/>
      <c r="Q526" s="50"/>
      <c r="R526" s="157">
        <f>IF(P526="",0,(P526/'PPF Application'!$T$7))</f>
        <v>0</v>
      </c>
      <c r="S526" s="52">
        <f>IF(N526="", 0, (O526/'PPF Application'!$T$7)*P526)</f>
        <v>0</v>
      </c>
      <c r="T526" s="135"/>
      <c r="V526" s="159">
        <f t="shared" si="81"/>
        <v>0</v>
      </c>
      <c r="W526" s="159">
        <f t="shared" si="73"/>
        <v>0</v>
      </c>
      <c r="X526" s="159">
        <f t="shared" si="74"/>
        <v>0</v>
      </c>
      <c r="Y526" s="201">
        <f t="shared" si="75"/>
        <v>0</v>
      </c>
      <c r="Z526" s="201">
        <f t="shared" si="76"/>
        <v>0</v>
      </c>
      <c r="AA526" s="159">
        <f t="shared" si="77"/>
        <v>0</v>
      </c>
      <c r="AB526" s="11">
        <f t="shared" si="78"/>
        <v>0</v>
      </c>
      <c r="AD526" s="23">
        <f t="shared" si="79"/>
        <v>0</v>
      </c>
      <c r="AE526" s="23">
        <f t="shared" si="80"/>
        <v>0</v>
      </c>
    </row>
    <row r="527" spans="1:31" x14ac:dyDescent="0.2">
      <c r="A527" s="365"/>
      <c r="B527" s="365"/>
      <c r="C527" s="165"/>
      <c r="D527" s="165"/>
      <c r="E527" s="202"/>
      <c r="F527" s="165"/>
      <c r="G527" s="195"/>
      <c r="H527" s="165"/>
      <c r="I527" s="165"/>
      <c r="J527" s="165"/>
      <c r="K527" s="165"/>
      <c r="L527" s="77"/>
      <c r="M527" s="77"/>
      <c r="N527" s="82"/>
      <c r="O527" s="196">
        <f>VLOOKUP(N527,'Supporting Documentation'!$A$4:$J$568,10,FALSE)</f>
        <v>0</v>
      </c>
      <c r="P527" s="51"/>
      <c r="Q527" s="50"/>
      <c r="R527" s="157">
        <f>IF(P527="",0,(P527/'PPF Application'!$T$7))</f>
        <v>0</v>
      </c>
      <c r="S527" s="52">
        <f>IF(N527="", 0, (O527/'PPF Application'!$T$7)*P527)</f>
        <v>0</v>
      </c>
      <c r="T527" s="135"/>
      <c r="V527" s="159">
        <f t="shared" si="81"/>
        <v>0</v>
      </c>
      <c r="W527" s="159">
        <f t="shared" si="73"/>
        <v>0</v>
      </c>
      <c r="X527" s="159">
        <f t="shared" si="74"/>
        <v>0</v>
      </c>
      <c r="Y527" s="201">
        <f t="shared" si="75"/>
        <v>0</v>
      </c>
      <c r="Z527" s="201">
        <f t="shared" si="76"/>
        <v>0</v>
      </c>
      <c r="AA527" s="159">
        <f t="shared" si="77"/>
        <v>0</v>
      </c>
      <c r="AB527" s="11">
        <f t="shared" si="78"/>
        <v>0</v>
      </c>
      <c r="AD527" s="23">
        <f t="shared" si="79"/>
        <v>0</v>
      </c>
      <c r="AE527" s="23">
        <f t="shared" si="80"/>
        <v>0</v>
      </c>
    </row>
    <row r="528" spans="1:31" x14ac:dyDescent="0.2">
      <c r="A528" s="365"/>
      <c r="B528" s="365"/>
      <c r="C528" s="165"/>
      <c r="D528" s="165"/>
      <c r="E528" s="202"/>
      <c r="F528" s="165"/>
      <c r="G528" s="195"/>
      <c r="H528" s="165"/>
      <c r="I528" s="165"/>
      <c r="J528" s="165"/>
      <c r="K528" s="165"/>
      <c r="L528" s="77"/>
      <c r="M528" s="77"/>
      <c r="N528" s="82"/>
      <c r="O528" s="196">
        <f>VLOOKUP(N528,'Supporting Documentation'!$A$4:$J$568,10,FALSE)</f>
        <v>0</v>
      </c>
      <c r="P528" s="51"/>
      <c r="Q528" s="50"/>
      <c r="R528" s="157">
        <f>IF(P528="",0,(P528/'PPF Application'!$T$7))</f>
        <v>0</v>
      </c>
      <c r="S528" s="52">
        <f>IF(N528="", 0, (O528/'PPF Application'!$T$7)*P528)</f>
        <v>0</v>
      </c>
      <c r="T528" s="135"/>
      <c r="V528" s="159">
        <f t="shared" si="81"/>
        <v>0</v>
      </c>
      <c r="W528" s="159">
        <f t="shared" si="73"/>
        <v>0</v>
      </c>
      <c r="X528" s="159">
        <f t="shared" si="74"/>
        <v>0</v>
      </c>
      <c r="Y528" s="201">
        <f t="shared" si="75"/>
        <v>0</v>
      </c>
      <c r="Z528" s="201">
        <f t="shared" si="76"/>
        <v>0</v>
      </c>
      <c r="AA528" s="159">
        <f t="shared" si="77"/>
        <v>0</v>
      </c>
      <c r="AB528" s="11">
        <f t="shared" si="78"/>
        <v>0</v>
      </c>
      <c r="AD528" s="23">
        <f t="shared" si="79"/>
        <v>0</v>
      </c>
      <c r="AE528" s="23">
        <f t="shared" si="80"/>
        <v>0</v>
      </c>
    </row>
    <row r="529" spans="1:31" x14ac:dyDescent="0.2">
      <c r="A529" s="365"/>
      <c r="B529" s="365"/>
      <c r="C529" s="165"/>
      <c r="D529" s="165"/>
      <c r="E529" s="202"/>
      <c r="F529" s="165"/>
      <c r="G529" s="195"/>
      <c r="H529" s="165"/>
      <c r="I529" s="165"/>
      <c r="J529" s="165"/>
      <c r="K529" s="165"/>
      <c r="L529" s="77"/>
      <c r="M529" s="77"/>
      <c r="N529" s="82"/>
      <c r="O529" s="196">
        <f>VLOOKUP(N529,'Supporting Documentation'!$A$4:$J$568,10,FALSE)</f>
        <v>0</v>
      </c>
      <c r="P529" s="51"/>
      <c r="Q529" s="50"/>
      <c r="R529" s="157">
        <f>IF(P529="",0,(P529/'PPF Application'!$T$7))</f>
        <v>0</v>
      </c>
      <c r="S529" s="52">
        <f>IF(N529="", 0, (O529/'PPF Application'!$T$7)*P529)</f>
        <v>0</v>
      </c>
      <c r="T529" s="135"/>
      <c r="V529" s="159">
        <f t="shared" si="81"/>
        <v>0</v>
      </c>
      <c r="W529" s="159">
        <f t="shared" si="73"/>
        <v>0</v>
      </c>
      <c r="X529" s="159">
        <f t="shared" si="74"/>
        <v>0</v>
      </c>
      <c r="Y529" s="201">
        <f t="shared" si="75"/>
        <v>0</v>
      </c>
      <c r="Z529" s="201">
        <f t="shared" si="76"/>
        <v>0</v>
      </c>
      <c r="AA529" s="159">
        <f t="shared" si="77"/>
        <v>0</v>
      </c>
      <c r="AB529" s="11">
        <f t="shared" si="78"/>
        <v>0</v>
      </c>
      <c r="AD529" s="23">
        <f t="shared" si="79"/>
        <v>0</v>
      </c>
      <c r="AE529" s="23">
        <f t="shared" si="80"/>
        <v>0</v>
      </c>
    </row>
    <row r="530" spans="1:31" x14ac:dyDescent="0.2">
      <c r="A530" s="365"/>
      <c r="B530" s="365"/>
      <c r="C530" s="165"/>
      <c r="D530" s="165"/>
      <c r="E530" s="202"/>
      <c r="F530" s="165"/>
      <c r="G530" s="195"/>
      <c r="H530" s="165"/>
      <c r="I530" s="165"/>
      <c r="J530" s="165"/>
      <c r="K530" s="165"/>
      <c r="L530" s="77"/>
      <c r="M530" s="77"/>
      <c r="N530" s="82"/>
      <c r="O530" s="196">
        <f>VLOOKUP(N530,'Supporting Documentation'!$A$4:$J$568,10,FALSE)</f>
        <v>0</v>
      </c>
      <c r="P530" s="51"/>
      <c r="Q530" s="50"/>
      <c r="R530" s="157">
        <f>IF(P530="",0,(P530/'PPF Application'!$T$7))</f>
        <v>0</v>
      </c>
      <c r="S530" s="52">
        <f>IF(N530="", 0, (O530/'PPF Application'!$T$7)*P530)</f>
        <v>0</v>
      </c>
      <c r="T530" s="135"/>
      <c r="V530" s="159">
        <f t="shared" si="81"/>
        <v>0</v>
      </c>
      <c r="W530" s="159">
        <f t="shared" si="73"/>
        <v>0</v>
      </c>
      <c r="X530" s="159">
        <f t="shared" si="74"/>
        <v>0</v>
      </c>
      <c r="Y530" s="201">
        <f t="shared" si="75"/>
        <v>0</v>
      </c>
      <c r="Z530" s="201">
        <f t="shared" si="76"/>
        <v>0</v>
      </c>
      <c r="AA530" s="159">
        <f t="shared" si="77"/>
        <v>0</v>
      </c>
      <c r="AB530" s="11">
        <f t="shared" si="78"/>
        <v>0</v>
      </c>
      <c r="AD530" s="23">
        <f t="shared" si="79"/>
        <v>0</v>
      </c>
      <c r="AE530" s="23">
        <f t="shared" si="80"/>
        <v>0</v>
      </c>
    </row>
    <row r="531" spans="1:31" x14ac:dyDescent="0.2">
      <c r="A531" s="365"/>
      <c r="B531" s="365"/>
      <c r="C531" s="165"/>
      <c r="D531" s="165"/>
      <c r="E531" s="202"/>
      <c r="F531" s="165"/>
      <c r="G531" s="195"/>
      <c r="H531" s="165"/>
      <c r="I531" s="165"/>
      <c r="J531" s="165"/>
      <c r="K531" s="165"/>
      <c r="L531" s="77"/>
      <c r="M531" s="77"/>
      <c r="N531" s="82"/>
      <c r="O531" s="196">
        <f>VLOOKUP(N531,'Supporting Documentation'!$A$4:$J$568,10,FALSE)</f>
        <v>0</v>
      </c>
      <c r="P531" s="51"/>
      <c r="Q531" s="50"/>
      <c r="R531" s="157">
        <f>IF(P531="",0,(P531/'PPF Application'!$T$7))</f>
        <v>0</v>
      </c>
      <c r="S531" s="52">
        <f>IF(N531="", 0, (O531/'PPF Application'!$T$7)*P531)</f>
        <v>0</v>
      </c>
      <c r="T531" s="135"/>
      <c r="V531" s="159">
        <f t="shared" si="81"/>
        <v>0</v>
      </c>
      <c r="W531" s="159">
        <f t="shared" si="73"/>
        <v>0</v>
      </c>
      <c r="X531" s="159">
        <f t="shared" si="74"/>
        <v>0</v>
      </c>
      <c r="Y531" s="201">
        <f t="shared" si="75"/>
        <v>0</v>
      </c>
      <c r="Z531" s="201">
        <f t="shared" si="76"/>
        <v>0</v>
      </c>
      <c r="AA531" s="159">
        <f t="shared" si="77"/>
        <v>0</v>
      </c>
      <c r="AB531" s="11">
        <f t="shared" si="78"/>
        <v>0</v>
      </c>
      <c r="AD531" s="23">
        <f t="shared" si="79"/>
        <v>0</v>
      </c>
      <c r="AE531" s="23">
        <f t="shared" si="80"/>
        <v>0</v>
      </c>
    </row>
    <row r="532" spans="1:31" x14ac:dyDescent="0.2">
      <c r="A532" s="365"/>
      <c r="B532" s="365"/>
      <c r="C532" s="165"/>
      <c r="D532" s="165"/>
      <c r="E532" s="202"/>
      <c r="F532" s="165"/>
      <c r="G532" s="195"/>
      <c r="H532" s="165"/>
      <c r="I532" s="165"/>
      <c r="J532" s="165"/>
      <c r="K532" s="165"/>
      <c r="L532" s="77"/>
      <c r="M532" s="77"/>
      <c r="N532" s="82"/>
      <c r="O532" s="196">
        <f>VLOOKUP(N532,'Supporting Documentation'!$A$4:$J$568,10,FALSE)</f>
        <v>0</v>
      </c>
      <c r="P532" s="51"/>
      <c r="Q532" s="50"/>
      <c r="R532" s="157">
        <f>IF(P532="",0,(P532/'PPF Application'!$T$7))</f>
        <v>0</v>
      </c>
      <c r="S532" s="52">
        <f>IF(N532="", 0, (O532/'PPF Application'!$T$7)*P532)</f>
        <v>0</v>
      </c>
      <c r="T532" s="135"/>
      <c r="V532" s="159">
        <f t="shared" si="81"/>
        <v>0</v>
      </c>
      <c r="W532" s="159">
        <f t="shared" si="73"/>
        <v>0</v>
      </c>
      <c r="X532" s="159">
        <f t="shared" si="74"/>
        <v>0</v>
      </c>
      <c r="Y532" s="201">
        <f t="shared" si="75"/>
        <v>0</v>
      </c>
      <c r="Z532" s="201">
        <f t="shared" si="76"/>
        <v>0</v>
      </c>
      <c r="AA532" s="159">
        <f t="shared" si="77"/>
        <v>0</v>
      </c>
      <c r="AB532" s="11">
        <f t="shared" si="78"/>
        <v>0</v>
      </c>
      <c r="AD532" s="23">
        <f t="shared" si="79"/>
        <v>0</v>
      </c>
      <c r="AE532" s="23">
        <f t="shared" si="80"/>
        <v>0</v>
      </c>
    </row>
    <row r="533" spans="1:31" x14ac:dyDescent="0.2">
      <c r="A533" s="365"/>
      <c r="B533" s="365"/>
      <c r="C533" s="165"/>
      <c r="D533" s="165"/>
      <c r="E533" s="202"/>
      <c r="F533" s="165"/>
      <c r="G533" s="195"/>
      <c r="H533" s="165"/>
      <c r="I533" s="165"/>
      <c r="J533" s="165"/>
      <c r="K533" s="165"/>
      <c r="L533" s="77"/>
      <c r="M533" s="77"/>
      <c r="N533" s="82"/>
      <c r="O533" s="196">
        <f>VLOOKUP(N533,'Supporting Documentation'!$A$4:$J$568,10,FALSE)</f>
        <v>0</v>
      </c>
      <c r="P533" s="51"/>
      <c r="Q533" s="50"/>
      <c r="R533" s="157">
        <f>IF(P533="",0,(P533/'PPF Application'!$T$7))</f>
        <v>0</v>
      </c>
      <c r="S533" s="52">
        <f>IF(N533="", 0, (O533/'PPF Application'!$T$7)*P533)</f>
        <v>0</v>
      </c>
      <c r="T533" s="135"/>
      <c r="V533" s="159">
        <f t="shared" si="81"/>
        <v>0</v>
      </c>
      <c r="W533" s="159">
        <f t="shared" si="73"/>
        <v>0</v>
      </c>
      <c r="X533" s="159">
        <f t="shared" si="74"/>
        <v>0</v>
      </c>
      <c r="Y533" s="201">
        <f t="shared" si="75"/>
        <v>0</v>
      </c>
      <c r="Z533" s="201">
        <f t="shared" si="76"/>
        <v>0</v>
      </c>
      <c r="AA533" s="159">
        <f t="shared" si="77"/>
        <v>0</v>
      </c>
      <c r="AB533" s="11">
        <f t="shared" si="78"/>
        <v>0</v>
      </c>
      <c r="AD533" s="23">
        <f t="shared" si="79"/>
        <v>0</v>
      </c>
      <c r="AE533" s="23">
        <f t="shared" si="80"/>
        <v>0</v>
      </c>
    </row>
    <row r="534" spans="1:31" x14ac:dyDescent="0.2">
      <c r="A534" s="365"/>
      <c r="B534" s="365"/>
      <c r="C534" s="165"/>
      <c r="D534" s="165"/>
      <c r="E534" s="202"/>
      <c r="F534" s="165"/>
      <c r="G534" s="195"/>
      <c r="H534" s="165"/>
      <c r="I534" s="165"/>
      <c r="J534" s="165"/>
      <c r="K534" s="165"/>
      <c r="L534" s="77"/>
      <c r="M534" s="77"/>
      <c r="N534" s="82"/>
      <c r="O534" s="196">
        <f>VLOOKUP(N534,'Supporting Documentation'!$A$4:$J$568,10,FALSE)</f>
        <v>0</v>
      </c>
      <c r="P534" s="51"/>
      <c r="Q534" s="50"/>
      <c r="R534" s="157">
        <f>IF(P534="",0,(P534/'PPF Application'!$T$7))</f>
        <v>0</v>
      </c>
      <c r="S534" s="52">
        <f>IF(N534="", 0, (O534/'PPF Application'!$T$7)*P534)</f>
        <v>0</v>
      </c>
      <c r="T534" s="135"/>
      <c r="V534" s="159">
        <f t="shared" si="81"/>
        <v>0</v>
      </c>
      <c r="W534" s="159">
        <f t="shared" si="73"/>
        <v>0</v>
      </c>
      <c r="X534" s="159">
        <f t="shared" si="74"/>
        <v>0</v>
      </c>
      <c r="Y534" s="201">
        <f t="shared" si="75"/>
        <v>0</v>
      </c>
      <c r="Z534" s="201">
        <f t="shared" si="76"/>
        <v>0</v>
      </c>
      <c r="AA534" s="159">
        <f t="shared" si="77"/>
        <v>0</v>
      </c>
      <c r="AB534" s="11">
        <f t="shared" si="78"/>
        <v>0</v>
      </c>
      <c r="AD534" s="23">
        <f t="shared" si="79"/>
        <v>0</v>
      </c>
      <c r="AE534" s="23">
        <f t="shared" si="80"/>
        <v>0</v>
      </c>
    </row>
    <row r="535" spans="1:31" x14ac:dyDescent="0.2">
      <c r="A535" s="365"/>
      <c r="B535" s="365"/>
      <c r="C535" s="165"/>
      <c r="D535" s="165"/>
      <c r="E535" s="202"/>
      <c r="F535" s="165"/>
      <c r="G535" s="195"/>
      <c r="H535" s="165"/>
      <c r="I535" s="165"/>
      <c r="J535" s="165"/>
      <c r="K535" s="165"/>
      <c r="L535" s="77"/>
      <c r="M535" s="77"/>
      <c r="N535" s="82"/>
      <c r="O535" s="196">
        <f>VLOOKUP(N535,'Supporting Documentation'!$A$4:$J$568,10,FALSE)</f>
        <v>0</v>
      </c>
      <c r="P535" s="51"/>
      <c r="Q535" s="50"/>
      <c r="R535" s="157">
        <f>IF(P535="",0,(P535/'PPF Application'!$T$7))</f>
        <v>0</v>
      </c>
      <c r="S535" s="52">
        <f>IF(N535="", 0, (O535/'PPF Application'!$T$7)*P535)</f>
        <v>0</v>
      </c>
      <c r="T535" s="135"/>
      <c r="V535" s="159">
        <f t="shared" si="81"/>
        <v>0</v>
      </c>
      <c r="W535" s="159">
        <f t="shared" si="73"/>
        <v>0</v>
      </c>
      <c r="X535" s="159">
        <f t="shared" si="74"/>
        <v>0</v>
      </c>
      <c r="Y535" s="201">
        <f t="shared" si="75"/>
        <v>0</v>
      </c>
      <c r="Z535" s="201">
        <f t="shared" si="76"/>
        <v>0</v>
      </c>
      <c r="AA535" s="159">
        <f t="shared" si="77"/>
        <v>0</v>
      </c>
      <c r="AB535" s="11">
        <f t="shared" si="78"/>
        <v>0</v>
      </c>
      <c r="AD535" s="23">
        <f t="shared" si="79"/>
        <v>0</v>
      </c>
      <c r="AE535" s="23">
        <f t="shared" si="80"/>
        <v>0</v>
      </c>
    </row>
    <row r="536" spans="1:31" x14ac:dyDescent="0.2">
      <c r="A536" s="365"/>
      <c r="B536" s="365"/>
      <c r="C536" s="165"/>
      <c r="D536" s="165"/>
      <c r="E536" s="202"/>
      <c r="F536" s="165"/>
      <c r="G536" s="195"/>
      <c r="H536" s="165"/>
      <c r="I536" s="165"/>
      <c r="J536" s="165"/>
      <c r="K536" s="165"/>
      <c r="L536" s="77"/>
      <c r="M536" s="77"/>
      <c r="N536" s="82"/>
      <c r="O536" s="196">
        <f>VLOOKUP(N536,'Supporting Documentation'!$A$4:$J$568,10,FALSE)</f>
        <v>0</v>
      </c>
      <c r="P536" s="51"/>
      <c r="Q536" s="50"/>
      <c r="R536" s="157">
        <f>IF(P536="",0,(P536/'PPF Application'!$T$7))</f>
        <v>0</v>
      </c>
      <c r="S536" s="52">
        <f>IF(N536="", 0, (O536/'PPF Application'!$T$7)*P536)</f>
        <v>0</v>
      </c>
      <c r="T536" s="135"/>
      <c r="V536" s="159">
        <f t="shared" si="81"/>
        <v>0</v>
      </c>
      <c r="W536" s="159">
        <f t="shared" si="73"/>
        <v>0</v>
      </c>
      <c r="X536" s="159">
        <f t="shared" si="74"/>
        <v>0</v>
      </c>
      <c r="Y536" s="201">
        <f t="shared" si="75"/>
        <v>0</v>
      </c>
      <c r="Z536" s="201">
        <f t="shared" si="76"/>
        <v>0</v>
      </c>
      <c r="AA536" s="159">
        <f t="shared" si="77"/>
        <v>0</v>
      </c>
      <c r="AB536" s="11">
        <f t="shared" si="78"/>
        <v>0</v>
      </c>
      <c r="AD536" s="23">
        <f t="shared" si="79"/>
        <v>0</v>
      </c>
      <c r="AE536" s="23">
        <f t="shared" si="80"/>
        <v>0</v>
      </c>
    </row>
    <row r="537" spans="1:31" x14ac:dyDescent="0.2">
      <c r="A537" s="365"/>
      <c r="B537" s="365"/>
      <c r="C537" s="165"/>
      <c r="D537" s="165"/>
      <c r="E537" s="202"/>
      <c r="F537" s="165"/>
      <c r="G537" s="195"/>
      <c r="H537" s="165"/>
      <c r="I537" s="165"/>
      <c r="J537" s="165"/>
      <c r="K537" s="165"/>
      <c r="L537" s="77"/>
      <c r="M537" s="77"/>
      <c r="N537" s="82"/>
      <c r="O537" s="196">
        <f>VLOOKUP(N537,'Supporting Documentation'!$A$4:$J$568,10,FALSE)</f>
        <v>0</v>
      </c>
      <c r="P537" s="51"/>
      <c r="Q537" s="50"/>
      <c r="R537" s="157">
        <f>IF(P537="",0,(P537/'PPF Application'!$T$7))</f>
        <v>0</v>
      </c>
      <c r="S537" s="52">
        <f>IF(N537="", 0, (O537/'PPF Application'!$T$7)*P537)</f>
        <v>0</v>
      </c>
      <c r="T537" s="135"/>
      <c r="V537" s="159">
        <f t="shared" si="81"/>
        <v>0</v>
      </c>
      <c r="W537" s="159">
        <f t="shared" si="73"/>
        <v>0</v>
      </c>
      <c r="X537" s="159">
        <f t="shared" si="74"/>
        <v>0</v>
      </c>
      <c r="Y537" s="201">
        <f t="shared" si="75"/>
        <v>0</v>
      </c>
      <c r="Z537" s="201">
        <f t="shared" si="76"/>
        <v>0</v>
      </c>
      <c r="AA537" s="159">
        <f t="shared" si="77"/>
        <v>0</v>
      </c>
      <c r="AB537" s="11">
        <f t="shared" si="78"/>
        <v>0</v>
      </c>
      <c r="AD537" s="23">
        <f t="shared" si="79"/>
        <v>0</v>
      </c>
      <c r="AE537" s="23">
        <f t="shared" si="80"/>
        <v>0</v>
      </c>
    </row>
    <row r="538" spans="1:31" x14ac:dyDescent="0.2">
      <c r="A538" s="365"/>
      <c r="B538" s="365"/>
      <c r="C538" s="165"/>
      <c r="D538" s="165"/>
      <c r="E538" s="202"/>
      <c r="F538" s="165"/>
      <c r="G538" s="195"/>
      <c r="H538" s="165"/>
      <c r="I538" s="165"/>
      <c r="J538" s="165"/>
      <c r="K538" s="165"/>
      <c r="L538" s="77"/>
      <c r="M538" s="77"/>
      <c r="N538" s="82"/>
      <c r="O538" s="196">
        <f>VLOOKUP(N538,'Supporting Documentation'!$A$4:$J$568,10,FALSE)</f>
        <v>0</v>
      </c>
      <c r="P538" s="51"/>
      <c r="Q538" s="50"/>
      <c r="R538" s="157">
        <f>IF(P538="",0,(P538/'PPF Application'!$T$7))</f>
        <v>0</v>
      </c>
      <c r="S538" s="52">
        <f>IF(N538="", 0, (O538/'PPF Application'!$T$7)*P538)</f>
        <v>0</v>
      </c>
      <c r="T538" s="135"/>
      <c r="V538" s="159">
        <f t="shared" si="81"/>
        <v>0</v>
      </c>
      <c r="W538" s="159">
        <f t="shared" si="73"/>
        <v>0</v>
      </c>
      <c r="X538" s="159">
        <f t="shared" si="74"/>
        <v>0</v>
      </c>
      <c r="Y538" s="201">
        <f t="shared" si="75"/>
        <v>0</v>
      </c>
      <c r="Z538" s="201">
        <f t="shared" si="76"/>
        <v>0</v>
      </c>
      <c r="AA538" s="159">
        <f t="shared" si="77"/>
        <v>0</v>
      </c>
      <c r="AB538" s="11">
        <f t="shared" si="78"/>
        <v>0</v>
      </c>
      <c r="AD538" s="23">
        <f t="shared" si="79"/>
        <v>0</v>
      </c>
      <c r="AE538" s="23">
        <f t="shared" si="80"/>
        <v>0</v>
      </c>
    </row>
    <row r="539" spans="1:31" x14ac:dyDescent="0.2">
      <c r="A539" s="365"/>
      <c r="B539" s="365"/>
      <c r="C539" s="165"/>
      <c r="D539" s="165"/>
      <c r="E539" s="202"/>
      <c r="F539" s="165"/>
      <c r="G539" s="195"/>
      <c r="H539" s="165"/>
      <c r="I539" s="165"/>
      <c r="J539" s="165"/>
      <c r="K539" s="165"/>
      <c r="L539" s="77"/>
      <c r="M539" s="77"/>
      <c r="N539" s="82"/>
      <c r="O539" s="196">
        <f>VLOOKUP(N539,'Supporting Documentation'!$A$4:$J$568,10,FALSE)</f>
        <v>0</v>
      </c>
      <c r="P539" s="51"/>
      <c r="Q539" s="50"/>
      <c r="R539" s="157">
        <f>IF(P539="",0,(P539/'PPF Application'!$T$7))</f>
        <v>0</v>
      </c>
      <c r="S539" s="52">
        <f>IF(N539="", 0, (O539/'PPF Application'!$T$7)*P539)</f>
        <v>0</v>
      </c>
      <c r="T539" s="135"/>
      <c r="V539" s="159">
        <f t="shared" si="81"/>
        <v>0</v>
      </c>
      <c r="W539" s="159">
        <f t="shared" si="73"/>
        <v>0</v>
      </c>
      <c r="X539" s="159">
        <f t="shared" si="74"/>
        <v>0</v>
      </c>
      <c r="Y539" s="201">
        <f t="shared" si="75"/>
        <v>0</v>
      </c>
      <c r="Z539" s="201">
        <f t="shared" si="76"/>
        <v>0</v>
      </c>
      <c r="AA539" s="159">
        <f t="shared" si="77"/>
        <v>0</v>
      </c>
      <c r="AB539" s="11">
        <f t="shared" si="78"/>
        <v>0</v>
      </c>
      <c r="AD539" s="23">
        <f t="shared" si="79"/>
        <v>0</v>
      </c>
      <c r="AE539" s="23">
        <f t="shared" si="80"/>
        <v>0</v>
      </c>
    </row>
    <row r="540" spans="1:31" x14ac:dyDescent="0.2">
      <c r="A540" s="365"/>
      <c r="B540" s="365"/>
      <c r="C540" s="165"/>
      <c r="D540" s="165"/>
      <c r="E540" s="202"/>
      <c r="F540" s="165"/>
      <c r="G540" s="195"/>
      <c r="H540" s="165"/>
      <c r="I540" s="165"/>
      <c r="J540" s="165"/>
      <c r="K540" s="165"/>
      <c r="L540" s="77"/>
      <c r="M540" s="77"/>
      <c r="N540" s="82"/>
      <c r="O540" s="196">
        <f>VLOOKUP(N540,'Supporting Documentation'!$A$4:$J$568,10,FALSE)</f>
        <v>0</v>
      </c>
      <c r="P540" s="51"/>
      <c r="Q540" s="50"/>
      <c r="R540" s="157">
        <f>IF(P540="",0,(P540/'PPF Application'!$T$7))</f>
        <v>0</v>
      </c>
      <c r="S540" s="52">
        <f>IF(N540="", 0, (O540/'PPF Application'!$T$7)*P540)</f>
        <v>0</v>
      </c>
      <c r="T540" s="135"/>
      <c r="V540" s="159">
        <f t="shared" si="81"/>
        <v>0</v>
      </c>
      <c r="W540" s="159">
        <f t="shared" si="73"/>
        <v>0</v>
      </c>
      <c r="X540" s="159">
        <f t="shared" si="74"/>
        <v>0</v>
      </c>
      <c r="Y540" s="201">
        <f t="shared" si="75"/>
        <v>0</v>
      </c>
      <c r="Z540" s="201">
        <f t="shared" si="76"/>
        <v>0</v>
      </c>
      <c r="AA540" s="159">
        <f t="shared" si="77"/>
        <v>0</v>
      </c>
      <c r="AB540" s="11">
        <f t="shared" si="78"/>
        <v>0</v>
      </c>
      <c r="AD540" s="23">
        <f t="shared" si="79"/>
        <v>0</v>
      </c>
      <c r="AE540" s="23">
        <f t="shared" si="80"/>
        <v>0</v>
      </c>
    </row>
    <row r="541" spans="1:31" x14ac:dyDescent="0.2">
      <c r="A541" s="365"/>
      <c r="B541" s="365"/>
      <c r="C541" s="165"/>
      <c r="D541" s="165"/>
      <c r="E541" s="202"/>
      <c r="F541" s="165"/>
      <c r="G541" s="195"/>
      <c r="H541" s="165"/>
      <c r="I541" s="165"/>
      <c r="J541" s="165"/>
      <c r="K541" s="165"/>
      <c r="L541" s="77"/>
      <c r="M541" s="77"/>
      <c r="N541" s="82"/>
      <c r="O541" s="196">
        <f>VLOOKUP(N541,'Supporting Documentation'!$A$4:$J$568,10,FALSE)</f>
        <v>0</v>
      </c>
      <c r="P541" s="51"/>
      <c r="Q541" s="50"/>
      <c r="R541" s="157">
        <f>IF(P541="",0,(P541/'PPF Application'!$T$7))</f>
        <v>0</v>
      </c>
      <c r="S541" s="52">
        <f>IF(N541="", 0, (O541/'PPF Application'!$T$7)*P541)</f>
        <v>0</v>
      </c>
      <c r="T541" s="135"/>
      <c r="V541" s="159">
        <f t="shared" si="81"/>
        <v>0</v>
      </c>
      <c r="W541" s="159">
        <f t="shared" si="73"/>
        <v>0</v>
      </c>
      <c r="X541" s="159">
        <f t="shared" si="74"/>
        <v>0</v>
      </c>
      <c r="Y541" s="201">
        <f t="shared" si="75"/>
        <v>0</v>
      </c>
      <c r="Z541" s="201">
        <f t="shared" si="76"/>
        <v>0</v>
      </c>
      <c r="AA541" s="159">
        <f t="shared" si="77"/>
        <v>0</v>
      </c>
      <c r="AB541" s="11">
        <f t="shared" si="78"/>
        <v>0</v>
      </c>
      <c r="AD541" s="23">
        <f t="shared" si="79"/>
        <v>0</v>
      </c>
      <c r="AE541" s="23">
        <f t="shared" si="80"/>
        <v>0</v>
      </c>
    </row>
    <row r="542" spans="1:31" x14ac:dyDescent="0.2">
      <c r="A542" s="365"/>
      <c r="B542" s="365"/>
      <c r="C542" s="165"/>
      <c r="D542" s="165"/>
      <c r="E542" s="202"/>
      <c r="F542" s="165"/>
      <c r="G542" s="195"/>
      <c r="H542" s="165"/>
      <c r="I542" s="165"/>
      <c r="J542" s="165"/>
      <c r="K542" s="165"/>
      <c r="L542" s="77"/>
      <c r="M542" s="77"/>
      <c r="N542" s="82"/>
      <c r="O542" s="196">
        <f>VLOOKUP(N542,'Supporting Documentation'!$A$4:$J$568,10,FALSE)</f>
        <v>0</v>
      </c>
      <c r="P542" s="51"/>
      <c r="Q542" s="50"/>
      <c r="R542" s="157">
        <f>IF(P542="",0,(P542/'PPF Application'!$T$7))</f>
        <v>0</v>
      </c>
      <c r="S542" s="52">
        <f>IF(N542="", 0, (O542/'PPF Application'!$T$7)*P542)</f>
        <v>0</v>
      </c>
      <c r="T542" s="135"/>
      <c r="V542" s="159">
        <f t="shared" si="81"/>
        <v>0</v>
      </c>
      <c r="W542" s="159">
        <f t="shared" si="73"/>
        <v>0</v>
      </c>
      <c r="X542" s="159">
        <f t="shared" si="74"/>
        <v>0</v>
      </c>
      <c r="Y542" s="201">
        <f t="shared" si="75"/>
        <v>0</v>
      </c>
      <c r="Z542" s="201">
        <f t="shared" si="76"/>
        <v>0</v>
      </c>
      <c r="AA542" s="159">
        <f t="shared" si="77"/>
        <v>0</v>
      </c>
      <c r="AB542" s="11">
        <f t="shared" si="78"/>
        <v>0</v>
      </c>
      <c r="AD542" s="23">
        <f t="shared" si="79"/>
        <v>0</v>
      </c>
      <c r="AE542" s="23">
        <f t="shared" si="80"/>
        <v>0</v>
      </c>
    </row>
    <row r="543" spans="1:31" x14ac:dyDescent="0.2">
      <c r="A543" s="365"/>
      <c r="B543" s="365"/>
      <c r="C543" s="165"/>
      <c r="D543" s="165"/>
      <c r="E543" s="202"/>
      <c r="F543" s="165"/>
      <c r="G543" s="195"/>
      <c r="H543" s="165"/>
      <c r="I543" s="165"/>
      <c r="J543" s="165"/>
      <c r="K543" s="165"/>
      <c r="L543" s="77"/>
      <c r="M543" s="77"/>
      <c r="N543" s="82"/>
      <c r="O543" s="196">
        <f>VLOOKUP(N543,'Supporting Documentation'!$A$4:$J$568,10,FALSE)</f>
        <v>0</v>
      </c>
      <c r="P543" s="51"/>
      <c r="Q543" s="50"/>
      <c r="R543" s="157">
        <f>IF(P543="",0,(P543/'PPF Application'!$T$7))</f>
        <v>0</v>
      </c>
      <c r="S543" s="52">
        <f>IF(N543="", 0, (O543/'PPF Application'!$T$7)*P543)</f>
        <v>0</v>
      </c>
      <c r="T543" s="135"/>
      <c r="V543" s="159">
        <f t="shared" si="81"/>
        <v>0</v>
      </c>
      <c r="W543" s="159">
        <f t="shared" si="73"/>
        <v>0</v>
      </c>
      <c r="X543" s="159">
        <f t="shared" si="74"/>
        <v>0</v>
      </c>
      <c r="Y543" s="201">
        <f t="shared" si="75"/>
        <v>0</v>
      </c>
      <c r="Z543" s="201">
        <f t="shared" si="76"/>
        <v>0</v>
      </c>
      <c r="AA543" s="159">
        <f t="shared" si="77"/>
        <v>0</v>
      </c>
      <c r="AB543" s="11">
        <f t="shared" si="78"/>
        <v>0</v>
      </c>
      <c r="AD543" s="23">
        <f t="shared" si="79"/>
        <v>0</v>
      </c>
      <c r="AE543" s="23">
        <f t="shared" si="80"/>
        <v>0</v>
      </c>
    </row>
    <row r="544" spans="1:31" x14ac:dyDescent="0.2">
      <c r="A544" s="365"/>
      <c r="B544" s="365"/>
      <c r="C544" s="165"/>
      <c r="D544" s="165"/>
      <c r="E544" s="202"/>
      <c r="F544" s="165"/>
      <c r="G544" s="195"/>
      <c r="H544" s="165"/>
      <c r="I544" s="165"/>
      <c r="J544" s="165"/>
      <c r="K544" s="165"/>
      <c r="L544" s="77"/>
      <c r="M544" s="77"/>
      <c r="N544" s="82"/>
      <c r="O544" s="196">
        <f>VLOOKUP(N544,'Supporting Documentation'!$A$4:$J$568,10,FALSE)</f>
        <v>0</v>
      </c>
      <c r="P544" s="51"/>
      <c r="Q544" s="50"/>
      <c r="R544" s="157">
        <f>IF(P544="",0,(P544/'PPF Application'!$T$7))</f>
        <v>0</v>
      </c>
      <c r="S544" s="52">
        <f>IF(N544="", 0, (O544/'PPF Application'!$T$7)*P544)</f>
        <v>0</v>
      </c>
      <c r="T544" s="135"/>
      <c r="V544" s="159">
        <f t="shared" si="81"/>
        <v>0</v>
      </c>
      <c r="W544" s="159">
        <f t="shared" si="73"/>
        <v>0</v>
      </c>
      <c r="X544" s="159">
        <f t="shared" si="74"/>
        <v>0</v>
      </c>
      <c r="Y544" s="201">
        <f t="shared" si="75"/>
        <v>0</v>
      </c>
      <c r="Z544" s="201">
        <f t="shared" si="76"/>
        <v>0</v>
      </c>
      <c r="AA544" s="159">
        <f t="shared" si="77"/>
        <v>0</v>
      </c>
      <c r="AB544" s="11">
        <f t="shared" si="78"/>
        <v>0</v>
      </c>
      <c r="AD544" s="23">
        <f t="shared" si="79"/>
        <v>0</v>
      </c>
      <c r="AE544" s="23">
        <f t="shared" si="80"/>
        <v>0</v>
      </c>
    </row>
    <row r="545" spans="1:31" x14ac:dyDescent="0.2">
      <c r="A545" s="365"/>
      <c r="B545" s="365"/>
      <c r="C545" s="165"/>
      <c r="D545" s="165"/>
      <c r="E545" s="202"/>
      <c r="F545" s="165"/>
      <c r="G545" s="195"/>
      <c r="H545" s="165"/>
      <c r="I545" s="165"/>
      <c r="J545" s="165"/>
      <c r="K545" s="165"/>
      <c r="L545" s="77"/>
      <c r="M545" s="77"/>
      <c r="N545" s="82"/>
      <c r="O545" s="196">
        <f>VLOOKUP(N545,'Supporting Documentation'!$A$4:$J$568,10,FALSE)</f>
        <v>0</v>
      </c>
      <c r="P545" s="51"/>
      <c r="Q545" s="50"/>
      <c r="R545" s="157">
        <f>IF(P545="",0,(P545/'PPF Application'!$T$7))</f>
        <v>0</v>
      </c>
      <c r="S545" s="52">
        <f>IF(N545="", 0, (O545/'PPF Application'!$T$7)*P545)</f>
        <v>0</v>
      </c>
      <c r="T545" s="135"/>
      <c r="V545" s="159">
        <f t="shared" si="81"/>
        <v>0</v>
      </c>
      <c r="W545" s="159">
        <f t="shared" si="73"/>
        <v>0</v>
      </c>
      <c r="X545" s="159">
        <f t="shared" si="74"/>
        <v>0</v>
      </c>
      <c r="Y545" s="201">
        <f t="shared" si="75"/>
        <v>0</v>
      </c>
      <c r="Z545" s="201">
        <f t="shared" si="76"/>
        <v>0</v>
      </c>
      <c r="AA545" s="159">
        <f t="shared" si="77"/>
        <v>0</v>
      </c>
      <c r="AB545" s="11">
        <f t="shared" si="78"/>
        <v>0</v>
      </c>
      <c r="AD545" s="23">
        <f t="shared" si="79"/>
        <v>0</v>
      </c>
      <c r="AE545" s="23">
        <f t="shared" si="80"/>
        <v>0</v>
      </c>
    </row>
    <row r="546" spans="1:31" x14ac:dyDescent="0.2">
      <c r="A546" s="365"/>
      <c r="B546" s="365"/>
      <c r="C546" s="165"/>
      <c r="D546" s="165"/>
      <c r="E546" s="202"/>
      <c r="F546" s="165"/>
      <c r="G546" s="195"/>
      <c r="H546" s="165"/>
      <c r="I546" s="165"/>
      <c r="J546" s="165"/>
      <c r="K546" s="165"/>
      <c r="L546" s="77"/>
      <c r="M546" s="77"/>
      <c r="N546" s="82"/>
      <c r="O546" s="196">
        <f>VLOOKUP(N546,'Supporting Documentation'!$A$4:$J$568,10,FALSE)</f>
        <v>0</v>
      </c>
      <c r="P546" s="51"/>
      <c r="Q546" s="50"/>
      <c r="R546" s="157">
        <f>IF(P546="",0,(P546/'PPF Application'!$T$7))</f>
        <v>0</v>
      </c>
      <c r="S546" s="52">
        <f>IF(N546="", 0, (O546/'PPF Application'!$T$7)*P546)</f>
        <v>0</v>
      </c>
      <c r="T546" s="135"/>
      <c r="V546" s="159">
        <f t="shared" si="81"/>
        <v>0</v>
      </c>
      <c r="W546" s="159">
        <f t="shared" si="73"/>
        <v>0</v>
      </c>
      <c r="X546" s="159">
        <f t="shared" si="74"/>
        <v>0</v>
      </c>
      <c r="Y546" s="201">
        <f t="shared" si="75"/>
        <v>0</v>
      </c>
      <c r="Z546" s="201">
        <f t="shared" si="76"/>
        <v>0</v>
      </c>
      <c r="AA546" s="159">
        <f t="shared" si="77"/>
        <v>0</v>
      </c>
      <c r="AB546" s="11">
        <f t="shared" si="78"/>
        <v>0</v>
      </c>
      <c r="AD546" s="23">
        <f t="shared" si="79"/>
        <v>0</v>
      </c>
      <c r="AE546" s="23">
        <f t="shared" si="80"/>
        <v>0</v>
      </c>
    </row>
    <row r="547" spans="1:31" x14ac:dyDescent="0.2">
      <c r="A547" s="365"/>
      <c r="B547" s="365"/>
      <c r="C547" s="165"/>
      <c r="D547" s="165"/>
      <c r="E547" s="202"/>
      <c r="F547" s="165"/>
      <c r="G547" s="195"/>
      <c r="H547" s="165"/>
      <c r="I547" s="165"/>
      <c r="J547" s="165"/>
      <c r="K547" s="165"/>
      <c r="L547" s="77"/>
      <c r="M547" s="77"/>
      <c r="N547" s="82"/>
      <c r="O547" s="196">
        <f>VLOOKUP(N547,'Supporting Documentation'!$A$4:$J$568,10,FALSE)</f>
        <v>0</v>
      </c>
      <c r="P547" s="51"/>
      <c r="Q547" s="50"/>
      <c r="R547" s="157">
        <f>IF(P547="",0,(P547/'PPF Application'!$T$7))</f>
        <v>0</v>
      </c>
      <c r="S547" s="52">
        <f>IF(N547="", 0, (O547/'PPF Application'!$T$7)*P547)</f>
        <v>0</v>
      </c>
      <c r="T547" s="135"/>
      <c r="V547" s="159">
        <f t="shared" si="81"/>
        <v>0</v>
      </c>
      <c r="W547" s="159">
        <f t="shared" si="73"/>
        <v>0</v>
      </c>
      <c r="X547" s="159">
        <f t="shared" si="74"/>
        <v>0</v>
      </c>
      <c r="Y547" s="201">
        <f t="shared" si="75"/>
        <v>0</v>
      </c>
      <c r="Z547" s="201">
        <f t="shared" si="76"/>
        <v>0</v>
      </c>
      <c r="AA547" s="159">
        <f t="shared" si="77"/>
        <v>0</v>
      </c>
      <c r="AB547" s="11">
        <f t="shared" si="78"/>
        <v>0</v>
      </c>
      <c r="AD547" s="23">
        <f t="shared" si="79"/>
        <v>0</v>
      </c>
      <c r="AE547" s="23">
        <f t="shared" si="80"/>
        <v>0</v>
      </c>
    </row>
    <row r="548" spans="1:31" x14ac:dyDescent="0.2">
      <c r="A548" s="365"/>
      <c r="B548" s="365"/>
      <c r="C548" s="165"/>
      <c r="D548" s="165"/>
      <c r="E548" s="202"/>
      <c r="F548" s="165"/>
      <c r="G548" s="195"/>
      <c r="H548" s="165"/>
      <c r="I548" s="165"/>
      <c r="J548" s="165"/>
      <c r="K548" s="165"/>
      <c r="L548" s="77"/>
      <c r="M548" s="77"/>
      <c r="N548" s="82"/>
      <c r="O548" s="196">
        <f>VLOOKUP(N548,'Supporting Documentation'!$A$4:$J$568,10,FALSE)</f>
        <v>0</v>
      </c>
      <c r="P548" s="51"/>
      <c r="Q548" s="50"/>
      <c r="R548" s="157">
        <f>IF(P548="",0,(P548/'PPF Application'!$T$7))</f>
        <v>0</v>
      </c>
      <c r="S548" s="52">
        <f>IF(N548="", 0, (O548/'PPF Application'!$T$7)*P548)</f>
        <v>0</v>
      </c>
      <c r="T548" s="135"/>
      <c r="V548" s="159">
        <f t="shared" si="81"/>
        <v>0</v>
      </c>
      <c r="W548" s="159">
        <f t="shared" si="73"/>
        <v>0</v>
      </c>
      <c r="X548" s="159">
        <f t="shared" si="74"/>
        <v>0</v>
      </c>
      <c r="Y548" s="201">
        <f t="shared" si="75"/>
        <v>0</v>
      </c>
      <c r="Z548" s="201">
        <f t="shared" si="76"/>
        <v>0</v>
      </c>
      <c r="AA548" s="159">
        <f t="shared" si="77"/>
        <v>0</v>
      </c>
      <c r="AB548" s="11">
        <f t="shared" si="78"/>
        <v>0</v>
      </c>
      <c r="AD548" s="23">
        <f t="shared" si="79"/>
        <v>0</v>
      </c>
      <c r="AE548" s="23">
        <f t="shared" si="80"/>
        <v>0</v>
      </c>
    </row>
    <row r="549" spans="1:31" x14ac:dyDescent="0.2">
      <c r="A549" s="365"/>
      <c r="B549" s="365"/>
      <c r="C549" s="165"/>
      <c r="D549" s="165"/>
      <c r="E549" s="202"/>
      <c r="F549" s="165"/>
      <c r="G549" s="195"/>
      <c r="H549" s="165"/>
      <c r="I549" s="165"/>
      <c r="J549" s="165"/>
      <c r="K549" s="165"/>
      <c r="L549" s="77"/>
      <c r="M549" s="77"/>
      <c r="N549" s="82"/>
      <c r="O549" s="196">
        <f>VLOOKUP(N549,'Supporting Documentation'!$A$4:$J$568,10,FALSE)</f>
        <v>0</v>
      </c>
      <c r="P549" s="51"/>
      <c r="Q549" s="50"/>
      <c r="R549" s="157">
        <f>IF(P549="",0,(P549/'PPF Application'!$T$7))</f>
        <v>0</v>
      </c>
      <c r="S549" s="52">
        <f>IF(N549="", 0, (O549/'PPF Application'!$T$7)*P549)</f>
        <v>0</v>
      </c>
      <c r="T549" s="135"/>
      <c r="V549" s="159">
        <f t="shared" si="81"/>
        <v>0</v>
      </c>
      <c r="W549" s="159">
        <f t="shared" si="73"/>
        <v>0</v>
      </c>
      <c r="X549" s="159">
        <f t="shared" si="74"/>
        <v>0</v>
      </c>
      <c r="Y549" s="201">
        <f t="shared" si="75"/>
        <v>0</v>
      </c>
      <c r="Z549" s="201">
        <f t="shared" si="76"/>
        <v>0</v>
      </c>
      <c r="AA549" s="159">
        <f t="shared" si="77"/>
        <v>0</v>
      </c>
      <c r="AB549" s="11">
        <f t="shared" si="78"/>
        <v>0</v>
      </c>
      <c r="AD549" s="23">
        <f t="shared" si="79"/>
        <v>0</v>
      </c>
      <c r="AE549" s="23">
        <f t="shared" si="80"/>
        <v>0</v>
      </c>
    </row>
    <row r="550" spans="1:31" x14ac:dyDescent="0.2">
      <c r="A550" s="365"/>
      <c r="B550" s="365"/>
      <c r="C550" s="165"/>
      <c r="D550" s="165"/>
      <c r="E550" s="202"/>
      <c r="F550" s="165"/>
      <c r="G550" s="195"/>
      <c r="H550" s="165"/>
      <c r="I550" s="165"/>
      <c r="J550" s="165"/>
      <c r="K550" s="165"/>
      <c r="L550" s="77"/>
      <c r="M550" s="77"/>
      <c r="N550" s="82"/>
      <c r="O550" s="196">
        <f>VLOOKUP(N550,'Supporting Documentation'!$A$4:$J$568,10,FALSE)</f>
        <v>0</v>
      </c>
      <c r="P550" s="51"/>
      <c r="Q550" s="50"/>
      <c r="R550" s="157">
        <f>IF(P550="",0,(P550/'PPF Application'!$T$7))</f>
        <v>0</v>
      </c>
      <c r="S550" s="52">
        <f>IF(N550="", 0, (O550/'PPF Application'!$T$7)*P550)</f>
        <v>0</v>
      </c>
      <c r="T550" s="135"/>
      <c r="V550" s="159">
        <f t="shared" si="81"/>
        <v>0</v>
      </c>
      <c r="W550" s="159">
        <f t="shared" si="73"/>
        <v>0</v>
      </c>
      <c r="X550" s="159">
        <f t="shared" si="74"/>
        <v>0</v>
      </c>
      <c r="Y550" s="201">
        <f t="shared" si="75"/>
        <v>0</v>
      </c>
      <c r="Z550" s="201">
        <f t="shared" si="76"/>
        <v>0</v>
      </c>
      <c r="AA550" s="159">
        <f t="shared" si="77"/>
        <v>0</v>
      </c>
      <c r="AB550" s="11">
        <f t="shared" si="78"/>
        <v>0</v>
      </c>
      <c r="AD550" s="23">
        <f t="shared" si="79"/>
        <v>0</v>
      </c>
      <c r="AE550" s="23">
        <f t="shared" si="80"/>
        <v>0</v>
      </c>
    </row>
    <row r="551" spans="1:31" x14ac:dyDescent="0.2">
      <c r="A551" s="365"/>
      <c r="B551" s="365"/>
      <c r="C551" s="165"/>
      <c r="D551" s="165"/>
      <c r="E551" s="202"/>
      <c r="F551" s="165"/>
      <c r="G551" s="195"/>
      <c r="H551" s="165"/>
      <c r="I551" s="165"/>
      <c r="J551" s="165"/>
      <c r="K551" s="165"/>
      <c r="L551" s="77"/>
      <c r="M551" s="77"/>
      <c r="N551" s="82"/>
      <c r="O551" s="196">
        <f>VLOOKUP(N551,'Supporting Documentation'!$A$4:$J$568,10,FALSE)</f>
        <v>0</v>
      </c>
      <c r="P551" s="51"/>
      <c r="Q551" s="50"/>
      <c r="R551" s="157">
        <f>IF(P551="",0,(P551/'PPF Application'!$T$7))</f>
        <v>0</v>
      </c>
      <c r="S551" s="52">
        <f>IF(N551="", 0, (O551/'PPF Application'!$T$7)*P551)</f>
        <v>0</v>
      </c>
      <c r="T551" s="135"/>
      <c r="V551" s="159">
        <f t="shared" si="81"/>
        <v>0</v>
      </c>
      <c r="W551" s="159">
        <f t="shared" si="73"/>
        <v>0</v>
      </c>
      <c r="X551" s="159">
        <f t="shared" si="74"/>
        <v>0</v>
      </c>
      <c r="Y551" s="201">
        <f t="shared" si="75"/>
        <v>0</v>
      </c>
      <c r="Z551" s="201">
        <f t="shared" si="76"/>
        <v>0</v>
      </c>
      <c r="AA551" s="159">
        <f t="shared" si="77"/>
        <v>0</v>
      </c>
      <c r="AB551" s="11">
        <f t="shared" si="78"/>
        <v>0</v>
      </c>
      <c r="AD551" s="23">
        <f t="shared" si="79"/>
        <v>0</v>
      </c>
      <c r="AE551" s="23">
        <f t="shared" si="80"/>
        <v>0</v>
      </c>
    </row>
    <row r="552" spans="1:31" x14ac:dyDescent="0.2">
      <c r="A552" s="365"/>
      <c r="B552" s="365"/>
      <c r="C552" s="165"/>
      <c r="D552" s="165"/>
      <c r="E552" s="202"/>
      <c r="F552" s="165"/>
      <c r="G552" s="195"/>
      <c r="H552" s="165"/>
      <c r="I552" s="165"/>
      <c r="J552" s="165"/>
      <c r="K552" s="165"/>
      <c r="L552" s="77"/>
      <c r="M552" s="77"/>
      <c r="N552" s="82"/>
      <c r="O552" s="196">
        <f>VLOOKUP(N552,'Supporting Documentation'!$A$4:$J$568,10,FALSE)</f>
        <v>0</v>
      </c>
      <c r="P552" s="51"/>
      <c r="Q552" s="50"/>
      <c r="R552" s="157">
        <f>IF(P552="",0,(P552/'PPF Application'!$T$7))</f>
        <v>0</v>
      </c>
      <c r="S552" s="52">
        <f>IF(N552="", 0, (O552/'PPF Application'!$T$7)*P552)</f>
        <v>0</v>
      </c>
      <c r="T552" s="135"/>
      <c r="V552" s="159">
        <f t="shared" si="81"/>
        <v>0</v>
      </c>
      <c r="W552" s="159">
        <f t="shared" si="73"/>
        <v>0</v>
      </c>
      <c r="X552" s="159">
        <f t="shared" si="74"/>
        <v>0</v>
      </c>
      <c r="Y552" s="201">
        <f t="shared" si="75"/>
        <v>0</v>
      </c>
      <c r="Z552" s="201">
        <f t="shared" si="76"/>
        <v>0</v>
      </c>
      <c r="AA552" s="159">
        <f t="shared" si="77"/>
        <v>0</v>
      </c>
      <c r="AB552" s="11">
        <f t="shared" si="78"/>
        <v>0</v>
      </c>
      <c r="AD552" s="23">
        <f t="shared" si="79"/>
        <v>0</v>
      </c>
      <c r="AE552" s="23">
        <f t="shared" si="80"/>
        <v>0</v>
      </c>
    </row>
    <row r="553" spans="1:31" x14ac:dyDescent="0.2">
      <c r="A553" s="365"/>
      <c r="B553" s="365"/>
      <c r="C553" s="165"/>
      <c r="D553" s="165"/>
      <c r="E553" s="202"/>
      <c r="F553" s="165"/>
      <c r="G553" s="195"/>
      <c r="H553" s="165"/>
      <c r="I553" s="165"/>
      <c r="J553" s="165"/>
      <c r="K553" s="165"/>
      <c r="L553" s="77"/>
      <c r="M553" s="77"/>
      <c r="N553" s="82"/>
      <c r="O553" s="196">
        <f>VLOOKUP(N553,'Supporting Documentation'!$A$4:$J$568,10,FALSE)</f>
        <v>0</v>
      </c>
      <c r="P553" s="51"/>
      <c r="Q553" s="50"/>
      <c r="R553" s="157">
        <f>IF(P553="",0,(P553/'PPF Application'!$T$7))</f>
        <v>0</v>
      </c>
      <c r="S553" s="52">
        <f>IF(N553="", 0, (O553/'PPF Application'!$T$7)*P553)</f>
        <v>0</v>
      </c>
      <c r="T553" s="135"/>
      <c r="V553" s="159">
        <f t="shared" si="81"/>
        <v>0</v>
      </c>
      <c r="W553" s="159">
        <f t="shared" si="73"/>
        <v>0</v>
      </c>
      <c r="X553" s="159">
        <f t="shared" si="74"/>
        <v>0</v>
      </c>
      <c r="Y553" s="201">
        <f t="shared" si="75"/>
        <v>0</v>
      </c>
      <c r="Z553" s="201">
        <f t="shared" si="76"/>
        <v>0</v>
      </c>
      <c r="AA553" s="159">
        <f t="shared" si="77"/>
        <v>0</v>
      </c>
      <c r="AB553" s="11">
        <f t="shared" si="78"/>
        <v>0</v>
      </c>
      <c r="AD553" s="23">
        <f t="shared" si="79"/>
        <v>0</v>
      </c>
      <c r="AE553" s="23">
        <f t="shared" si="80"/>
        <v>0</v>
      </c>
    </row>
    <row r="554" spans="1:31" x14ac:dyDescent="0.2">
      <c r="A554" s="365"/>
      <c r="B554" s="365"/>
      <c r="C554" s="165"/>
      <c r="D554" s="165"/>
      <c r="E554" s="202"/>
      <c r="F554" s="165"/>
      <c r="G554" s="195"/>
      <c r="H554" s="165"/>
      <c r="I554" s="165"/>
      <c r="J554" s="165"/>
      <c r="K554" s="165"/>
      <c r="L554" s="77"/>
      <c r="M554" s="77"/>
      <c r="N554" s="82"/>
      <c r="O554" s="196">
        <f>VLOOKUP(N554,'Supporting Documentation'!$A$4:$J$568,10,FALSE)</f>
        <v>0</v>
      </c>
      <c r="P554" s="51"/>
      <c r="Q554" s="50"/>
      <c r="R554" s="157">
        <f>IF(P554="",0,(P554/'PPF Application'!$T$7))</f>
        <v>0</v>
      </c>
      <c r="S554" s="52">
        <f>IF(N554="", 0, (O554/'PPF Application'!$T$7)*P554)</f>
        <v>0</v>
      </c>
      <c r="T554" s="135"/>
      <c r="V554" s="159">
        <f t="shared" si="81"/>
        <v>0</v>
      </c>
      <c r="W554" s="159">
        <f t="shared" si="73"/>
        <v>0</v>
      </c>
      <c r="X554" s="159">
        <f t="shared" si="74"/>
        <v>0</v>
      </c>
      <c r="Y554" s="201">
        <f t="shared" si="75"/>
        <v>0</v>
      </c>
      <c r="Z554" s="201">
        <f t="shared" si="76"/>
        <v>0</v>
      </c>
      <c r="AA554" s="159">
        <f t="shared" si="77"/>
        <v>0</v>
      </c>
      <c r="AB554" s="11">
        <f t="shared" si="78"/>
        <v>0</v>
      </c>
      <c r="AD554" s="23">
        <f t="shared" si="79"/>
        <v>0</v>
      </c>
      <c r="AE554" s="23">
        <f t="shared" si="80"/>
        <v>0</v>
      </c>
    </row>
    <row r="555" spans="1:31" x14ac:dyDescent="0.2">
      <c r="A555" s="365"/>
      <c r="B555" s="365"/>
      <c r="C555" s="165"/>
      <c r="D555" s="165"/>
      <c r="E555" s="202"/>
      <c r="F555" s="165"/>
      <c r="G555" s="195"/>
      <c r="H555" s="165"/>
      <c r="I555" s="165"/>
      <c r="J555" s="165"/>
      <c r="K555" s="165"/>
      <c r="L555" s="77"/>
      <c r="M555" s="77"/>
      <c r="N555" s="82"/>
      <c r="O555" s="196">
        <f>VLOOKUP(N555,'Supporting Documentation'!$A$4:$J$568,10,FALSE)</f>
        <v>0</v>
      </c>
      <c r="P555" s="51"/>
      <c r="Q555" s="50"/>
      <c r="R555" s="157">
        <f>IF(P555="",0,(P555/'PPF Application'!$T$7))</f>
        <v>0</v>
      </c>
      <c r="S555" s="52">
        <f>IF(N555="", 0, (O555/'PPF Application'!$T$7)*P555)</f>
        <v>0</v>
      </c>
      <c r="T555" s="135"/>
      <c r="V555" s="159">
        <f t="shared" si="81"/>
        <v>0</v>
      </c>
      <c r="W555" s="159">
        <f t="shared" si="73"/>
        <v>0</v>
      </c>
      <c r="X555" s="159">
        <f t="shared" si="74"/>
        <v>0</v>
      </c>
      <c r="Y555" s="201">
        <f t="shared" si="75"/>
        <v>0</v>
      </c>
      <c r="Z555" s="201">
        <f t="shared" si="76"/>
        <v>0</v>
      </c>
      <c r="AA555" s="159">
        <f t="shared" si="77"/>
        <v>0</v>
      </c>
      <c r="AB555" s="11">
        <f t="shared" si="78"/>
        <v>0</v>
      </c>
      <c r="AD555" s="23">
        <f t="shared" si="79"/>
        <v>0</v>
      </c>
      <c r="AE555" s="23">
        <f t="shared" si="80"/>
        <v>0</v>
      </c>
    </row>
    <row r="556" spans="1:31" x14ac:dyDescent="0.2">
      <c r="A556" s="365"/>
      <c r="B556" s="365"/>
      <c r="C556" s="165"/>
      <c r="D556" s="165"/>
      <c r="E556" s="202"/>
      <c r="F556" s="165"/>
      <c r="G556" s="195"/>
      <c r="H556" s="165"/>
      <c r="I556" s="165"/>
      <c r="J556" s="165"/>
      <c r="K556" s="165"/>
      <c r="L556" s="77"/>
      <c r="M556" s="77"/>
      <c r="N556" s="82"/>
      <c r="O556" s="196">
        <f>VLOOKUP(N556,'Supporting Documentation'!$A$4:$J$568,10,FALSE)</f>
        <v>0</v>
      </c>
      <c r="P556" s="51"/>
      <c r="Q556" s="50"/>
      <c r="R556" s="157">
        <f>IF(P556="",0,(P556/'PPF Application'!$T$7))</f>
        <v>0</v>
      </c>
      <c r="S556" s="52">
        <f>IF(N556="", 0, (O556/'PPF Application'!$T$7)*P556)</f>
        <v>0</v>
      </c>
      <c r="T556" s="135"/>
      <c r="V556" s="159">
        <f t="shared" si="81"/>
        <v>0</v>
      </c>
      <c r="W556" s="159">
        <f t="shared" si="73"/>
        <v>0</v>
      </c>
      <c r="X556" s="159">
        <f t="shared" si="74"/>
        <v>0</v>
      </c>
      <c r="Y556" s="201">
        <f t="shared" si="75"/>
        <v>0</v>
      </c>
      <c r="Z556" s="201">
        <f t="shared" si="76"/>
        <v>0</v>
      </c>
      <c r="AA556" s="159">
        <f t="shared" si="77"/>
        <v>0</v>
      </c>
      <c r="AB556" s="11">
        <f t="shared" si="78"/>
        <v>0</v>
      </c>
      <c r="AD556" s="23">
        <f t="shared" si="79"/>
        <v>0</v>
      </c>
      <c r="AE556" s="23">
        <f t="shared" si="80"/>
        <v>0</v>
      </c>
    </row>
    <row r="557" spans="1:31" x14ac:dyDescent="0.2">
      <c r="A557" s="365"/>
      <c r="B557" s="365"/>
      <c r="C557" s="165"/>
      <c r="D557" s="165"/>
      <c r="E557" s="202"/>
      <c r="F557" s="165"/>
      <c r="G557" s="195"/>
      <c r="H557" s="165"/>
      <c r="I557" s="165"/>
      <c r="J557" s="165"/>
      <c r="K557" s="165"/>
      <c r="L557" s="77"/>
      <c r="M557" s="77"/>
      <c r="N557" s="82"/>
      <c r="O557" s="196">
        <f>VLOOKUP(N557,'Supporting Documentation'!$A$4:$J$568,10,FALSE)</f>
        <v>0</v>
      </c>
      <c r="P557" s="51"/>
      <c r="Q557" s="50"/>
      <c r="R557" s="157">
        <f>IF(P557="",0,(P557/'PPF Application'!$T$7))</f>
        <v>0</v>
      </c>
      <c r="S557" s="52">
        <f>IF(N557="", 0, (O557/'PPF Application'!$T$7)*P557)</f>
        <v>0</v>
      </c>
      <c r="T557" s="135"/>
      <c r="V557" s="159">
        <f t="shared" si="81"/>
        <v>0</v>
      </c>
      <c r="W557" s="159">
        <f t="shared" si="73"/>
        <v>0</v>
      </c>
      <c r="X557" s="159">
        <f t="shared" si="74"/>
        <v>0</v>
      </c>
      <c r="Y557" s="201">
        <f t="shared" si="75"/>
        <v>0</v>
      </c>
      <c r="Z557" s="201">
        <f t="shared" si="76"/>
        <v>0</v>
      </c>
      <c r="AA557" s="159">
        <f t="shared" si="77"/>
        <v>0</v>
      </c>
      <c r="AB557" s="11">
        <f t="shared" si="78"/>
        <v>0</v>
      </c>
      <c r="AD557" s="23">
        <f t="shared" si="79"/>
        <v>0</v>
      </c>
      <c r="AE557" s="23">
        <f t="shared" si="80"/>
        <v>0</v>
      </c>
    </row>
    <row r="558" spans="1:31" x14ac:dyDescent="0.2">
      <c r="A558" s="365"/>
      <c r="B558" s="365"/>
      <c r="C558" s="165"/>
      <c r="D558" s="165"/>
      <c r="E558" s="202"/>
      <c r="F558" s="165"/>
      <c r="G558" s="195"/>
      <c r="H558" s="165"/>
      <c r="I558" s="165"/>
      <c r="J558" s="165"/>
      <c r="K558" s="165"/>
      <c r="L558" s="77"/>
      <c r="M558" s="77"/>
      <c r="N558" s="82"/>
      <c r="O558" s="196">
        <f>VLOOKUP(N558,'Supporting Documentation'!$A$4:$J$568,10,FALSE)</f>
        <v>0</v>
      </c>
      <c r="P558" s="51"/>
      <c r="Q558" s="50"/>
      <c r="R558" s="157">
        <f>IF(P558="",0,(P558/'PPF Application'!$T$7))</f>
        <v>0</v>
      </c>
      <c r="S558" s="52">
        <f>IF(N558="", 0, (O558/'PPF Application'!$T$7)*P558)</f>
        <v>0</v>
      </c>
      <c r="T558" s="135"/>
      <c r="V558" s="159">
        <f t="shared" si="81"/>
        <v>0</v>
      </c>
      <c r="W558" s="159">
        <f t="shared" si="73"/>
        <v>0</v>
      </c>
      <c r="X558" s="159">
        <f t="shared" si="74"/>
        <v>0</v>
      </c>
      <c r="Y558" s="201">
        <f t="shared" si="75"/>
        <v>0</v>
      </c>
      <c r="Z558" s="201">
        <f t="shared" si="76"/>
        <v>0</v>
      </c>
      <c r="AA558" s="159">
        <f t="shared" si="77"/>
        <v>0</v>
      </c>
      <c r="AB558" s="11">
        <f t="shared" si="78"/>
        <v>0</v>
      </c>
      <c r="AD558" s="23">
        <f t="shared" si="79"/>
        <v>0</v>
      </c>
      <c r="AE558" s="23">
        <f t="shared" si="80"/>
        <v>0</v>
      </c>
    </row>
    <row r="559" spans="1:31" x14ac:dyDescent="0.2">
      <c r="A559" s="365"/>
      <c r="B559" s="365"/>
      <c r="C559" s="165"/>
      <c r="D559" s="165"/>
      <c r="E559" s="202"/>
      <c r="F559" s="165"/>
      <c r="G559" s="195"/>
      <c r="H559" s="165"/>
      <c r="I559" s="165"/>
      <c r="J559" s="165"/>
      <c r="K559" s="165"/>
      <c r="L559" s="77"/>
      <c r="M559" s="77"/>
      <c r="N559" s="82"/>
      <c r="O559" s="196">
        <f>VLOOKUP(N559,'Supporting Documentation'!$A$4:$J$568,10,FALSE)</f>
        <v>0</v>
      </c>
      <c r="P559" s="51"/>
      <c r="Q559" s="50"/>
      <c r="R559" s="157">
        <f>IF(P559="",0,(P559/'PPF Application'!$T$7))</f>
        <v>0</v>
      </c>
      <c r="S559" s="52">
        <f>IF(N559="", 0, (O559/'PPF Application'!$T$7)*P559)</f>
        <v>0</v>
      </c>
      <c r="T559" s="135"/>
      <c r="V559" s="159">
        <f t="shared" si="81"/>
        <v>0</v>
      </c>
      <c r="W559" s="159">
        <f t="shared" si="73"/>
        <v>0</v>
      </c>
      <c r="X559" s="159">
        <f t="shared" si="74"/>
        <v>0</v>
      </c>
      <c r="Y559" s="201">
        <f t="shared" si="75"/>
        <v>0</v>
      </c>
      <c r="Z559" s="201">
        <f t="shared" si="76"/>
        <v>0</v>
      </c>
      <c r="AA559" s="159">
        <f t="shared" si="77"/>
        <v>0</v>
      </c>
      <c r="AB559" s="11">
        <f t="shared" si="78"/>
        <v>0</v>
      </c>
      <c r="AD559" s="23">
        <f t="shared" si="79"/>
        <v>0</v>
      </c>
      <c r="AE559" s="23">
        <f t="shared" si="80"/>
        <v>0</v>
      </c>
    </row>
    <row r="560" spans="1:31" x14ac:dyDescent="0.2">
      <c r="A560" s="365"/>
      <c r="B560" s="365"/>
      <c r="C560" s="165"/>
      <c r="D560" s="165"/>
      <c r="E560" s="202"/>
      <c r="F560" s="165"/>
      <c r="G560" s="195"/>
      <c r="H560" s="165"/>
      <c r="I560" s="165"/>
      <c r="J560" s="165"/>
      <c r="K560" s="165"/>
      <c r="L560" s="77"/>
      <c r="M560" s="77"/>
      <c r="N560" s="82"/>
      <c r="O560" s="196">
        <f>VLOOKUP(N560,'Supporting Documentation'!$A$4:$J$568,10,FALSE)</f>
        <v>0</v>
      </c>
      <c r="P560" s="51"/>
      <c r="Q560" s="50"/>
      <c r="R560" s="157">
        <f>IF(P560="",0,(P560/'PPF Application'!$T$7))</f>
        <v>0</v>
      </c>
      <c r="S560" s="52">
        <f>IF(N560="", 0, (O560/'PPF Application'!$T$7)*P560)</f>
        <v>0</v>
      </c>
      <c r="T560" s="135"/>
      <c r="V560" s="159">
        <f t="shared" si="81"/>
        <v>0</v>
      </c>
      <c r="W560" s="159">
        <f t="shared" si="73"/>
        <v>0</v>
      </c>
      <c r="X560" s="159">
        <f t="shared" si="74"/>
        <v>0</v>
      </c>
      <c r="Y560" s="201">
        <f t="shared" si="75"/>
        <v>0</v>
      </c>
      <c r="Z560" s="201">
        <f t="shared" si="76"/>
        <v>0</v>
      </c>
      <c r="AA560" s="159">
        <f t="shared" si="77"/>
        <v>0</v>
      </c>
      <c r="AB560" s="11">
        <f t="shared" si="78"/>
        <v>0</v>
      </c>
      <c r="AD560" s="23">
        <f t="shared" si="79"/>
        <v>0</v>
      </c>
      <c r="AE560" s="23">
        <f t="shared" si="80"/>
        <v>0</v>
      </c>
    </row>
    <row r="561" spans="1:31" x14ac:dyDescent="0.2">
      <c r="A561" s="365"/>
      <c r="B561" s="365"/>
      <c r="C561" s="165"/>
      <c r="D561" s="165"/>
      <c r="E561" s="202"/>
      <c r="F561" s="165"/>
      <c r="G561" s="195"/>
      <c r="H561" s="165"/>
      <c r="I561" s="165"/>
      <c r="J561" s="165"/>
      <c r="K561" s="165"/>
      <c r="L561" s="77"/>
      <c r="M561" s="77"/>
      <c r="N561" s="82"/>
      <c r="O561" s="196">
        <f>VLOOKUP(N561,'Supporting Documentation'!$A$4:$J$568,10,FALSE)</f>
        <v>0</v>
      </c>
      <c r="P561" s="51"/>
      <c r="Q561" s="50"/>
      <c r="R561" s="157">
        <f>IF(P561="",0,(P561/'PPF Application'!$T$7))</f>
        <v>0</v>
      </c>
      <c r="S561" s="52">
        <f>IF(N561="", 0, (O561/'PPF Application'!$T$7)*P561)</f>
        <v>0</v>
      </c>
      <c r="T561" s="135"/>
      <c r="V561" s="159">
        <f t="shared" si="81"/>
        <v>0</v>
      </c>
      <c r="W561" s="159">
        <f t="shared" si="73"/>
        <v>0</v>
      </c>
      <c r="X561" s="159">
        <f t="shared" si="74"/>
        <v>0</v>
      </c>
      <c r="Y561" s="201">
        <f t="shared" si="75"/>
        <v>0</v>
      </c>
      <c r="Z561" s="201">
        <f t="shared" si="76"/>
        <v>0</v>
      </c>
      <c r="AA561" s="159">
        <f t="shared" si="77"/>
        <v>0</v>
      </c>
      <c r="AB561" s="11">
        <f t="shared" si="78"/>
        <v>0</v>
      </c>
      <c r="AD561" s="23">
        <f t="shared" si="79"/>
        <v>0</v>
      </c>
      <c r="AE561" s="23">
        <f t="shared" si="80"/>
        <v>0</v>
      </c>
    </row>
    <row r="562" spans="1:31" x14ac:dyDescent="0.2">
      <c r="A562" s="365"/>
      <c r="B562" s="365"/>
      <c r="C562" s="165"/>
      <c r="D562" s="165"/>
      <c r="E562" s="202"/>
      <c r="F562" s="165"/>
      <c r="G562" s="195"/>
      <c r="H562" s="165"/>
      <c r="I562" s="165"/>
      <c r="J562" s="165"/>
      <c r="K562" s="165"/>
      <c r="L562" s="77"/>
      <c r="M562" s="77"/>
      <c r="N562" s="82"/>
      <c r="O562" s="196">
        <f>VLOOKUP(N562,'Supporting Documentation'!$A$4:$J$568,10,FALSE)</f>
        <v>0</v>
      </c>
      <c r="P562" s="51"/>
      <c r="Q562" s="50"/>
      <c r="R562" s="157">
        <f>IF(P562="",0,(P562/'PPF Application'!$T$7))</f>
        <v>0</v>
      </c>
      <c r="S562" s="52">
        <f>IF(N562="", 0, (O562/'PPF Application'!$T$7)*P562)</f>
        <v>0</v>
      </c>
      <c r="T562" s="135"/>
      <c r="V562" s="159">
        <f t="shared" si="81"/>
        <v>0</v>
      </c>
      <c r="W562" s="159">
        <f t="shared" si="73"/>
        <v>0</v>
      </c>
      <c r="X562" s="159">
        <f t="shared" si="74"/>
        <v>0</v>
      </c>
      <c r="Y562" s="201">
        <f t="shared" si="75"/>
        <v>0</v>
      </c>
      <c r="Z562" s="201">
        <f t="shared" si="76"/>
        <v>0</v>
      </c>
      <c r="AA562" s="159">
        <f t="shared" si="77"/>
        <v>0</v>
      </c>
      <c r="AB562" s="11">
        <f t="shared" si="78"/>
        <v>0</v>
      </c>
      <c r="AD562" s="23">
        <f t="shared" si="79"/>
        <v>0</v>
      </c>
      <c r="AE562" s="23">
        <f t="shared" si="80"/>
        <v>0</v>
      </c>
    </row>
    <row r="563" spans="1:31" x14ac:dyDescent="0.2">
      <c r="A563" s="365"/>
      <c r="B563" s="365"/>
      <c r="C563" s="165"/>
      <c r="D563" s="165"/>
      <c r="E563" s="202"/>
      <c r="F563" s="165"/>
      <c r="G563" s="195"/>
      <c r="H563" s="165"/>
      <c r="I563" s="165"/>
      <c r="J563" s="165"/>
      <c r="K563" s="165"/>
      <c r="L563" s="77"/>
      <c r="M563" s="77"/>
      <c r="N563" s="82"/>
      <c r="O563" s="196">
        <f>VLOOKUP(N563,'Supporting Documentation'!$A$4:$J$568,10,FALSE)</f>
        <v>0</v>
      </c>
      <c r="P563" s="51"/>
      <c r="Q563" s="50"/>
      <c r="R563" s="157">
        <f>IF(P563="",0,(P563/'PPF Application'!$T$7))</f>
        <v>0</v>
      </c>
      <c r="S563" s="52">
        <f>IF(N563="", 0, (O563/'PPF Application'!$T$7)*P563)</f>
        <v>0</v>
      </c>
      <c r="T563" s="135"/>
      <c r="V563" s="159">
        <f t="shared" si="81"/>
        <v>0</v>
      </c>
      <c r="W563" s="159">
        <f t="shared" si="73"/>
        <v>0</v>
      </c>
      <c r="X563" s="159">
        <f t="shared" si="74"/>
        <v>0</v>
      </c>
      <c r="Y563" s="201">
        <f t="shared" si="75"/>
        <v>0</v>
      </c>
      <c r="Z563" s="201">
        <f t="shared" si="76"/>
        <v>0</v>
      </c>
      <c r="AA563" s="159">
        <f t="shared" si="77"/>
        <v>0</v>
      </c>
      <c r="AB563" s="11">
        <f t="shared" si="78"/>
        <v>0</v>
      </c>
      <c r="AD563" s="23">
        <f t="shared" si="79"/>
        <v>0</v>
      </c>
      <c r="AE563" s="23">
        <f t="shared" si="80"/>
        <v>0</v>
      </c>
    </row>
    <row r="564" spans="1:31" x14ac:dyDescent="0.2">
      <c r="A564" s="365"/>
      <c r="B564" s="365"/>
      <c r="C564" s="165"/>
      <c r="D564" s="165"/>
      <c r="E564" s="202"/>
      <c r="F564" s="165"/>
      <c r="G564" s="195"/>
      <c r="H564" s="165"/>
      <c r="I564" s="165"/>
      <c r="J564" s="165"/>
      <c r="K564" s="165"/>
      <c r="L564" s="77"/>
      <c r="M564" s="77"/>
      <c r="N564" s="82"/>
      <c r="O564" s="196">
        <f>VLOOKUP(N564,'Supporting Documentation'!$A$4:$J$568,10,FALSE)</f>
        <v>0</v>
      </c>
      <c r="P564" s="51"/>
      <c r="Q564" s="50"/>
      <c r="R564" s="157">
        <f>IF(P564="",0,(P564/'PPF Application'!$T$7))</f>
        <v>0</v>
      </c>
      <c r="S564" s="52">
        <f>IF(N564="", 0, (O564/'PPF Application'!$T$7)*P564)</f>
        <v>0</v>
      </c>
      <c r="T564" s="135"/>
      <c r="V564" s="159">
        <f t="shared" si="81"/>
        <v>0</v>
      </c>
      <c r="W564" s="159">
        <f t="shared" si="73"/>
        <v>0</v>
      </c>
      <c r="X564" s="159">
        <f t="shared" si="74"/>
        <v>0</v>
      </c>
      <c r="Y564" s="201">
        <f t="shared" si="75"/>
        <v>0</v>
      </c>
      <c r="Z564" s="201">
        <f t="shared" si="76"/>
        <v>0</v>
      </c>
      <c r="AA564" s="159">
        <f t="shared" si="77"/>
        <v>0</v>
      </c>
      <c r="AB564" s="11">
        <f t="shared" si="78"/>
        <v>0</v>
      </c>
      <c r="AD564" s="23">
        <f t="shared" si="79"/>
        <v>0</v>
      </c>
      <c r="AE564" s="23">
        <f t="shared" si="80"/>
        <v>0</v>
      </c>
    </row>
    <row r="565" spans="1:31" x14ac:dyDescent="0.2">
      <c r="A565" s="365"/>
      <c r="B565" s="365"/>
      <c r="C565" s="165"/>
      <c r="D565" s="165"/>
      <c r="E565" s="202"/>
      <c r="F565" s="165"/>
      <c r="G565" s="195"/>
      <c r="H565" s="165"/>
      <c r="I565" s="165"/>
      <c r="J565" s="165"/>
      <c r="K565" s="165"/>
      <c r="L565" s="77"/>
      <c r="M565" s="77"/>
      <c r="N565" s="82"/>
      <c r="O565" s="196">
        <f>VLOOKUP(N565,'Supporting Documentation'!$A$4:$J$568,10,FALSE)</f>
        <v>0</v>
      </c>
      <c r="P565" s="51"/>
      <c r="Q565" s="50"/>
      <c r="R565" s="157">
        <f>IF(P565="",0,(P565/'PPF Application'!$T$7))</f>
        <v>0</v>
      </c>
      <c r="S565" s="52">
        <f>IF(N565="", 0, (O565/'PPF Application'!$T$7)*P565)</f>
        <v>0</v>
      </c>
      <c r="T565" s="135"/>
      <c r="V565" s="159">
        <f t="shared" si="81"/>
        <v>0</v>
      </c>
      <c r="W565" s="159">
        <f t="shared" si="73"/>
        <v>0</v>
      </c>
      <c r="X565" s="159">
        <f t="shared" si="74"/>
        <v>0</v>
      </c>
      <c r="Y565" s="201">
        <f t="shared" si="75"/>
        <v>0</v>
      </c>
      <c r="Z565" s="201">
        <f t="shared" si="76"/>
        <v>0</v>
      </c>
      <c r="AA565" s="159">
        <f t="shared" si="77"/>
        <v>0</v>
      </c>
      <c r="AB565" s="11">
        <f t="shared" si="78"/>
        <v>0</v>
      </c>
      <c r="AD565" s="23">
        <f t="shared" si="79"/>
        <v>0</v>
      </c>
      <c r="AE565" s="23">
        <f t="shared" si="80"/>
        <v>0</v>
      </c>
    </row>
    <row r="566" spans="1:31" x14ac:dyDescent="0.2">
      <c r="A566" s="365"/>
      <c r="B566" s="365"/>
      <c r="C566" s="165"/>
      <c r="D566" s="165"/>
      <c r="E566" s="202"/>
      <c r="F566" s="165"/>
      <c r="G566" s="195"/>
      <c r="H566" s="165"/>
      <c r="I566" s="165"/>
      <c r="J566" s="165"/>
      <c r="K566" s="165"/>
      <c r="L566" s="77"/>
      <c r="M566" s="77"/>
      <c r="N566" s="82"/>
      <c r="O566" s="196">
        <f>VLOOKUP(N566,'Supporting Documentation'!$A$4:$J$568,10,FALSE)</f>
        <v>0</v>
      </c>
      <c r="P566" s="51"/>
      <c r="Q566" s="50"/>
      <c r="R566" s="157">
        <f>IF(P566="",0,(P566/'PPF Application'!$T$7))</f>
        <v>0</v>
      </c>
      <c r="S566" s="52">
        <f>IF(N566="", 0, (O566/'PPF Application'!$T$7)*P566)</f>
        <v>0</v>
      </c>
      <c r="T566" s="135"/>
      <c r="V566" s="159">
        <f t="shared" si="81"/>
        <v>0</v>
      </c>
      <c r="W566" s="159">
        <f t="shared" si="73"/>
        <v>0</v>
      </c>
      <c r="X566" s="159">
        <f t="shared" si="74"/>
        <v>0</v>
      </c>
      <c r="Y566" s="201">
        <f t="shared" si="75"/>
        <v>0</v>
      </c>
      <c r="Z566" s="201">
        <f t="shared" si="76"/>
        <v>0</v>
      </c>
      <c r="AA566" s="159">
        <f t="shared" si="77"/>
        <v>0</v>
      </c>
      <c r="AB566" s="11">
        <f t="shared" si="78"/>
        <v>0</v>
      </c>
      <c r="AD566" s="23">
        <f t="shared" si="79"/>
        <v>0</v>
      </c>
      <c r="AE566" s="23">
        <f t="shared" si="80"/>
        <v>0</v>
      </c>
    </row>
    <row r="567" spans="1:31" x14ac:dyDescent="0.2">
      <c r="A567" s="365"/>
      <c r="B567" s="365"/>
      <c r="C567" s="165"/>
      <c r="D567" s="165"/>
      <c r="E567" s="202"/>
      <c r="F567" s="165"/>
      <c r="G567" s="195"/>
      <c r="H567" s="165"/>
      <c r="I567" s="165"/>
      <c r="J567" s="165"/>
      <c r="K567" s="165"/>
      <c r="L567" s="77"/>
      <c r="M567" s="77"/>
      <c r="N567" s="82"/>
      <c r="O567" s="196">
        <f>VLOOKUP(N567,'Supporting Documentation'!$A$4:$J$568,10,FALSE)</f>
        <v>0</v>
      </c>
      <c r="P567" s="51"/>
      <c r="Q567" s="50"/>
      <c r="R567" s="157">
        <f>IF(P567="",0,(P567/'PPF Application'!$T$7))</f>
        <v>0</v>
      </c>
      <c r="S567" s="52">
        <f>IF(N567="", 0, (O567/'PPF Application'!$T$7)*P567)</f>
        <v>0</v>
      </c>
      <c r="T567" s="135"/>
      <c r="V567" s="159">
        <f t="shared" si="81"/>
        <v>0</v>
      </c>
      <c r="W567" s="159">
        <f t="shared" si="73"/>
        <v>0</v>
      </c>
      <c r="X567" s="159">
        <f t="shared" si="74"/>
        <v>0</v>
      </c>
      <c r="Y567" s="201">
        <f t="shared" si="75"/>
        <v>0</v>
      </c>
      <c r="Z567" s="201">
        <f t="shared" si="76"/>
        <v>0</v>
      </c>
      <c r="AA567" s="159">
        <f t="shared" si="77"/>
        <v>0</v>
      </c>
      <c r="AB567" s="11">
        <f t="shared" si="78"/>
        <v>0</v>
      </c>
      <c r="AD567" s="23">
        <f t="shared" si="79"/>
        <v>0</v>
      </c>
      <c r="AE567" s="23">
        <f t="shared" si="80"/>
        <v>0</v>
      </c>
    </row>
    <row r="568" spans="1:31" x14ac:dyDescent="0.2">
      <c r="A568" s="365"/>
      <c r="B568" s="365"/>
      <c r="C568" s="165"/>
      <c r="D568" s="165"/>
      <c r="E568" s="202"/>
      <c r="F568" s="165"/>
      <c r="G568" s="195"/>
      <c r="H568" s="165"/>
      <c r="I568" s="165"/>
      <c r="J568" s="165"/>
      <c r="K568" s="165"/>
      <c r="L568" s="77"/>
      <c r="M568" s="77"/>
      <c r="N568" s="82"/>
      <c r="O568" s="196">
        <f>VLOOKUP(N568,'Supporting Documentation'!$A$4:$J$568,10,FALSE)</f>
        <v>0</v>
      </c>
      <c r="P568" s="51"/>
      <c r="Q568" s="50"/>
      <c r="R568" s="157">
        <f>IF(P568="",0,(P568/'PPF Application'!$T$7))</f>
        <v>0</v>
      </c>
      <c r="S568" s="52">
        <f>IF(N568="", 0, (O568/'PPF Application'!$T$7)*P568)</f>
        <v>0</v>
      </c>
      <c r="T568" s="135"/>
      <c r="V568" s="159">
        <f t="shared" si="81"/>
        <v>0</v>
      </c>
      <c r="W568" s="159">
        <f t="shared" si="73"/>
        <v>0</v>
      </c>
      <c r="X568" s="159">
        <f t="shared" si="74"/>
        <v>0</v>
      </c>
      <c r="Y568" s="201">
        <f t="shared" si="75"/>
        <v>0</v>
      </c>
      <c r="Z568" s="201">
        <f t="shared" si="76"/>
        <v>0</v>
      </c>
      <c r="AA568" s="159">
        <f t="shared" si="77"/>
        <v>0</v>
      </c>
      <c r="AB568" s="11">
        <f t="shared" si="78"/>
        <v>0</v>
      </c>
      <c r="AD568" s="23">
        <f t="shared" si="79"/>
        <v>0</v>
      </c>
      <c r="AE568" s="23">
        <f t="shared" si="80"/>
        <v>0</v>
      </c>
    </row>
    <row r="569" spans="1:31" x14ac:dyDescent="0.2">
      <c r="A569" s="365"/>
      <c r="B569" s="365"/>
      <c r="C569" s="165"/>
      <c r="D569" s="165"/>
      <c r="E569" s="202"/>
      <c r="F569" s="165"/>
      <c r="G569" s="195"/>
      <c r="H569" s="165"/>
      <c r="I569" s="165"/>
      <c r="J569" s="165"/>
      <c r="K569" s="165"/>
      <c r="L569" s="77"/>
      <c r="M569" s="77"/>
      <c r="N569" s="82"/>
      <c r="O569" s="196">
        <f>VLOOKUP(N569,'Supporting Documentation'!$A$4:$J$568,10,FALSE)</f>
        <v>0</v>
      </c>
      <c r="P569" s="51"/>
      <c r="Q569" s="50"/>
      <c r="R569" s="157">
        <f>IF(P569="",0,(P569/'PPF Application'!$T$7))</f>
        <v>0</v>
      </c>
      <c r="S569" s="52">
        <f>IF(N569="", 0, (O569/'PPF Application'!$T$7)*P569)</f>
        <v>0</v>
      </c>
      <c r="T569" s="135"/>
      <c r="V569" s="159">
        <f t="shared" si="81"/>
        <v>0</v>
      </c>
      <c r="W569" s="159">
        <f t="shared" si="73"/>
        <v>0</v>
      </c>
      <c r="X569" s="159">
        <f t="shared" si="74"/>
        <v>0</v>
      </c>
      <c r="Y569" s="201">
        <f t="shared" si="75"/>
        <v>0</v>
      </c>
      <c r="Z569" s="201">
        <f t="shared" si="76"/>
        <v>0</v>
      </c>
      <c r="AA569" s="159">
        <f t="shared" si="77"/>
        <v>0</v>
      </c>
      <c r="AB569" s="11">
        <f t="shared" si="78"/>
        <v>0</v>
      </c>
      <c r="AD569" s="23">
        <f t="shared" si="79"/>
        <v>0</v>
      </c>
      <c r="AE569" s="23">
        <f t="shared" si="80"/>
        <v>0</v>
      </c>
    </row>
    <row r="570" spans="1:31" x14ac:dyDescent="0.2">
      <c r="A570" s="365"/>
      <c r="B570" s="365"/>
      <c r="C570" s="165"/>
      <c r="D570" s="165"/>
      <c r="E570" s="202"/>
      <c r="F570" s="165"/>
      <c r="G570" s="195"/>
      <c r="H570" s="165"/>
      <c r="I570" s="165"/>
      <c r="J570" s="165"/>
      <c r="K570" s="165"/>
      <c r="L570" s="77"/>
      <c r="M570" s="77"/>
      <c r="N570" s="82"/>
      <c r="O570" s="196">
        <f>VLOOKUP(N570,'Supporting Documentation'!$A$4:$J$568,10,FALSE)</f>
        <v>0</v>
      </c>
      <c r="P570" s="51"/>
      <c r="Q570" s="50"/>
      <c r="R570" s="157">
        <f>IF(P570="",0,(P570/'PPF Application'!$T$7))</f>
        <v>0</v>
      </c>
      <c r="S570" s="52">
        <f>IF(N570="", 0, (O570/'PPF Application'!$T$7)*P570)</f>
        <v>0</v>
      </c>
      <c r="T570" s="135"/>
      <c r="V570" s="159">
        <f t="shared" si="81"/>
        <v>0</v>
      </c>
      <c r="W570" s="159">
        <f t="shared" si="73"/>
        <v>0</v>
      </c>
      <c r="X570" s="159">
        <f t="shared" si="74"/>
        <v>0</v>
      </c>
      <c r="Y570" s="201">
        <f t="shared" si="75"/>
        <v>0</v>
      </c>
      <c r="Z570" s="201">
        <f t="shared" si="76"/>
        <v>0</v>
      </c>
      <c r="AA570" s="159">
        <f t="shared" si="77"/>
        <v>0</v>
      </c>
      <c r="AB570" s="11">
        <f t="shared" si="78"/>
        <v>0</v>
      </c>
      <c r="AD570" s="23">
        <f t="shared" si="79"/>
        <v>0</v>
      </c>
      <c r="AE570" s="23">
        <f t="shared" si="80"/>
        <v>0</v>
      </c>
    </row>
    <row r="571" spans="1:31" x14ac:dyDescent="0.2">
      <c r="A571" s="365"/>
      <c r="B571" s="365"/>
      <c r="C571" s="165"/>
      <c r="D571" s="165"/>
      <c r="E571" s="202"/>
      <c r="F571" s="165"/>
      <c r="G571" s="195"/>
      <c r="H571" s="165"/>
      <c r="I571" s="165"/>
      <c r="J571" s="165"/>
      <c r="K571" s="165"/>
      <c r="L571" s="77"/>
      <c r="M571" s="77"/>
      <c r="N571" s="82"/>
      <c r="O571" s="196">
        <f>VLOOKUP(N571,'Supporting Documentation'!$A$4:$J$568,10,FALSE)</f>
        <v>0</v>
      </c>
      <c r="P571" s="51"/>
      <c r="Q571" s="50"/>
      <c r="R571" s="157">
        <f>IF(P571="",0,(P571/'PPF Application'!$T$7))</f>
        <v>0</v>
      </c>
      <c r="S571" s="52">
        <f>IF(N571="", 0, (O571/'PPF Application'!$T$7)*P571)</f>
        <v>0</v>
      </c>
      <c r="T571" s="135"/>
      <c r="V571" s="159">
        <f t="shared" si="81"/>
        <v>0</v>
      </c>
      <c r="W571" s="159">
        <f t="shared" si="73"/>
        <v>0</v>
      </c>
      <c r="X571" s="159">
        <f t="shared" si="74"/>
        <v>0</v>
      </c>
      <c r="Y571" s="201">
        <f t="shared" si="75"/>
        <v>0</v>
      </c>
      <c r="Z571" s="201">
        <f t="shared" si="76"/>
        <v>0</v>
      </c>
      <c r="AA571" s="159">
        <f t="shared" si="77"/>
        <v>0</v>
      </c>
      <c r="AB571" s="11">
        <f t="shared" si="78"/>
        <v>0</v>
      </c>
      <c r="AD571" s="23">
        <f t="shared" si="79"/>
        <v>0</v>
      </c>
      <c r="AE571" s="23">
        <f t="shared" si="80"/>
        <v>0</v>
      </c>
    </row>
    <row r="572" spans="1:31" x14ac:dyDescent="0.2">
      <c r="A572" s="365"/>
      <c r="B572" s="365"/>
      <c r="C572" s="165"/>
      <c r="D572" s="165"/>
      <c r="E572" s="202"/>
      <c r="F572" s="165"/>
      <c r="G572" s="195"/>
      <c r="H572" s="165"/>
      <c r="I572" s="165"/>
      <c r="J572" s="165"/>
      <c r="K572" s="165"/>
      <c r="L572" s="77"/>
      <c r="M572" s="77"/>
      <c r="N572" s="82"/>
      <c r="O572" s="196">
        <f>VLOOKUP(N572,'Supporting Documentation'!$A$4:$J$568,10,FALSE)</f>
        <v>0</v>
      </c>
      <c r="P572" s="51"/>
      <c r="Q572" s="50"/>
      <c r="R572" s="157">
        <f>IF(P572="",0,(P572/'PPF Application'!$T$7))</f>
        <v>0</v>
      </c>
      <c r="S572" s="52">
        <f>IF(N572="", 0, (O572/'PPF Application'!$T$7)*P572)</f>
        <v>0</v>
      </c>
      <c r="T572" s="135"/>
      <c r="V572" s="159">
        <f t="shared" si="81"/>
        <v>0</v>
      </c>
      <c r="W572" s="159">
        <f t="shared" si="73"/>
        <v>0</v>
      </c>
      <c r="X572" s="159">
        <f t="shared" si="74"/>
        <v>0</v>
      </c>
      <c r="Y572" s="201">
        <f t="shared" si="75"/>
        <v>0</v>
      </c>
      <c r="Z572" s="201">
        <f t="shared" si="76"/>
        <v>0</v>
      </c>
      <c r="AA572" s="159">
        <f t="shared" si="77"/>
        <v>0</v>
      </c>
      <c r="AB572" s="11">
        <f t="shared" si="78"/>
        <v>0</v>
      </c>
      <c r="AD572" s="23">
        <f t="shared" si="79"/>
        <v>0</v>
      </c>
      <c r="AE572" s="23">
        <f t="shared" si="80"/>
        <v>0</v>
      </c>
    </row>
    <row r="573" spans="1:31" x14ac:dyDescent="0.2">
      <c r="A573" s="365"/>
      <c r="B573" s="365"/>
      <c r="C573" s="165"/>
      <c r="D573" s="165"/>
      <c r="E573" s="202"/>
      <c r="F573" s="165"/>
      <c r="G573" s="195"/>
      <c r="H573" s="165"/>
      <c r="I573" s="165"/>
      <c r="J573" s="165"/>
      <c r="K573" s="165"/>
      <c r="L573" s="77"/>
      <c r="M573" s="77"/>
      <c r="N573" s="82"/>
      <c r="O573" s="196">
        <f>VLOOKUP(N573,'Supporting Documentation'!$A$4:$J$568,10,FALSE)</f>
        <v>0</v>
      </c>
      <c r="P573" s="51"/>
      <c r="Q573" s="50"/>
      <c r="R573" s="157">
        <f>IF(P573="",0,(P573/'PPF Application'!$T$7))</f>
        <v>0</v>
      </c>
      <c r="S573" s="52">
        <f>IF(N573="", 0, (O573/'PPF Application'!$T$7)*P573)</f>
        <v>0</v>
      </c>
      <c r="T573" s="135"/>
      <c r="V573" s="159">
        <f t="shared" si="81"/>
        <v>0</v>
      </c>
      <c r="W573" s="159">
        <f t="shared" si="73"/>
        <v>0</v>
      </c>
      <c r="X573" s="159">
        <f t="shared" si="74"/>
        <v>0</v>
      </c>
      <c r="Y573" s="201">
        <f t="shared" si="75"/>
        <v>0</v>
      </c>
      <c r="Z573" s="201">
        <f t="shared" si="76"/>
        <v>0</v>
      </c>
      <c r="AA573" s="159">
        <f t="shared" si="77"/>
        <v>0</v>
      </c>
      <c r="AB573" s="11">
        <f t="shared" si="78"/>
        <v>0</v>
      </c>
      <c r="AD573" s="23">
        <f t="shared" si="79"/>
        <v>0</v>
      </c>
      <c r="AE573" s="23">
        <f t="shared" si="80"/>
        <v>0</v>
      </c>
    </row>
    <row r="574" spans="1:31" x14ac:dyDescent="0.2">
      <c r="A574" s="365"/>
      <c r="B574" s="365"/>
      <c r="C574" s="165"/>
      <c r="D574" s="165"/>
      <c r="E574" s="202"/>
      <c r="F574" s="165"/>
      <c r="G574" s="195"/>
      <c r="H574" s="165"/>
      <c r="I574" s="165"/>
      <c r="J574" s="165"/>
      <c r="K574" s="165"/>
      <c r="L574" s="77"/>
      <c r="M574" s="77"/>
      <c r="N574" s="82"/>
      <c r="O574" s="196">
        <f>VLOOKUP(N574,'Supporting Documentation'!$A$4:$J$568,10,FALSE)</f>
        <v>0</v>
      </c>
      <c r="P574" s="51"/>
      <c r="Q574" s="50"/>
      <c r="R574" s="157">
        <f>IF(P574="",0,(P574/'PPF Application'!$T$7))</f>
        <v>0</v>
      </c>
      <c r="S574" s="52">
        <f>IF(N574="", 0, (O574/'PPF Application'!$T$7)*P574)</f>
        <v>0</v>
      </c>
      <c r="T574" s="135"/>
      <c r="V574" s="159">
        <f t="shared" si="81"/>
        <v>0</v>
      </c>
      <c r="W574" s="159">
        <f t="shared" si="73"/>
        <v>0</v>
      </c>
      <c r="X574" s="159">
        <f t="shared" si="74"/>
        <v>0</v>
      </c>
      <c r="Y574" s="201">
        <f t="shared" si="75"/>
        <v>0</v>
      </c>
      <c r="Z574" s="201">
        <f t="shared" si="76"/>
        <v>0</v>
      </c>
      <c r="AA574" s="159">
        <f t="shared" si="77"/>
        <v>0</v>
      </c>
      <c r="AB574" s="11">
        <f t="shared" si="78"/>
        <v>0</v>
      </c>
      <c r="AD574" s="23">
        <f t="shared" si="79"/>
        <v>0</v>
      </c>
      <c r="AE574" s="23">
        <f t="shared" si="80"/>
        <v>0</v>
      </c>
    </row>
    <row r="575" spans="1:31" x14ac:dyDescent="0.2">
      <c r="A575" s="365"/>
      <c r="B575" s="365"/>
      <c r="C575" s="165"/>
      <c r="D575" s="165"/>
      <c r="E575" s="202"/>
      <c r="F575" s="165"/>
      <c r="G575" s="195"/>
      <c r="H575" s="165"/>
      <c r="I575" s="165"/>
      <c r="J575" s="165"/>
      <c r="K575" s="165"/>
      <c r="L575" s="77"/>
      <c r="M575" s="77"/>
      <c r="N575" s="82"/>
      <c r="O575" s="196">
        <f>VLOOKUP(N575,'Supporting Documentation'!$A$4:$J$568,10,FALSE)</f>
        <v>0</v>
      </c>
      <c r="P575" s="51"/>
      <c r="Q575" s="50"/>
      <c r="R575" s="157">
        <f>IF(P575="",0,(P575/'PPF Application'!$T$7))</f>
        <v>0</v>
      </c>
      <c r="S575" s="52">
        <f>IF(N575="", 0, (O575/'PPF Application'!$T$7)*P575)</f>
        <v>0</v>
      </c>
      <c r="T575" s="135"/>
      <c r="V575" s="159">
        <f t="shared" si="81"/>
        <v>0</v>
      </c>
      <c r="W575" s="159">
        <f t="shared" si="73"/>
        <v>0</v>
      </c>
      <c r="X575" s="159">
        <f t="shared" si="74"/>
        <v>0</v>
      </c>
      <c r="Y575" s="201">
        <f t="shared" si="75"/>
        <v>0</v>
      </c>
      <c r="Z575" s="201">
        <f t="shared" si="76"/>
        <v>0</v>
      </c>
      <c r="AA575" s="159">
        <f t="shared" si="77"/>
        <v>0</v>
      </c>
      <c r="AB575" s="11">
        <f t="shared" si="78"/>
        <v>0</v>
      </c>
      <c r="AD575" s="23">
        <f t="shared" si="79"/>
        <v>0</v>
      </c>
      <c r="AE575" s="23">
        <f t="shared" si="80"/>
        <v>0</v>
      </c>
    </row>
    <row r="576" spans="1:31" x14ac:dyDescent="0.2">
      <c r="A576" s="365"/>
      <c r="B576" s="365"/>
      <c r="C576" s="165"/>
      <c r="D576" s="165"/>
      <c r="E576" s="202"/>
      <c r="F576" s="165"/>
      <c r="G576" s="195"/>
      <c r="H576" s="165"/>
      <c r="I576" s="165"/>
      <c r="J576" s="165"/>
      <c r="K576" s="165"/>
      <c r="L576" s="77"/>
      <c r="M576" s="77"/>
      <c r="N576" s="82"/>
      <c r="O576" s="196">
        <f>VLOOKUP(N576,'Supporting Documentation'!$A$4:$J$568,10,FALSE)</f>
        <v>0</v>
      </c>
      <c r="P576" s="51"/>
      <c r="Q576" s="50"/>
      <c r="R576" s="157">
        <f>IF(P576="",0,(P576/'PPF Application'!$T$7))</f>
        <v>0</v>
      </c>
      <c r="S576" s="52">
        <f>IF(N576="", 0, (O576/'PPF Application'!$T$7)*P576)</f>
        <v>0</v>
      </c>
      <c r="T576" s="135"/>
      <c r="V576" s="159">
        <f t="shared" si="81"/>
        <v>0</v>
      </c>
      <c r="W576" s="159">
        <f t="shared" si="73"/>
        <v>0</v>
      </c>
      <c r="X576" s="159">
        <f t="shared" si="74"/>
        <v>0</v>
      </c>
      <c r="Y576" s="201">
        <f t="shared" si="75"/>
        <v>0</v>
      </c>
      <c r="Z576" s="201">
        <f t="shared" si="76"/>
        <v>0</v>
      </c>
      <c r="AA576" s="159">
        <f t="shared" si="77"/>
        <v>0</v>
      </c>
      <c r="AB576" s="11">
        <f t="shared" si="78"/>
        <v>0</v>
      </c>
      <c r="AD576" s="23">
        <f t="shared" si="79"/>
        <v>0</v>
      </c>
      <c r="AE576" s="23">
        <f t="shared" si="80"/>
        <v>0</v>
      </c>
    </row>
    <row r="577" spans="1:31" x14ac:dyDescent="0.2">
      <c r="A577" s="365"/>
      <c r="B577" s="365"/>
      <c r="C577" s="165"/>
      <c r="D577" s="165"/>
      <c r="E577" s="202"/>
      <c r="F577" s="165"/>
      <c r="G577" s="195"/>
      <c r="H577" s="165"/>
      <c r="I577" s="165"/>
      <c r="J577" s="165"/>
      <c r="K577" s="165"/>
      <c r="L577" s="77"/>
      <c r="M577" s="77"/>
      <c r="N577" s="82"/>
      <c r="O577" s="196">
        <f>VLOOKUP(N577,'Supporting Documentation'!$A$4:$J$568,10,FALSE)</f>
        <v>0</v>
      </c>
      <c r="P577" s="51"/>
      <c r="Q577" s="50"/>
      <c r="R577" s="157">
        <f>IF(P577="",0,(P577/'PPF Application'!$T$7))</f>
        <v>0</v>
      </c>
      <c r="S577" s="52">
        <f>IF(N577="", 0, (O577/'PPF Application'!$T$7)*P577)</f>
        <v>0</v>
      </c>
      <c r="T577" s="135"/>
      <c r="V577" s="159">
        <f t="shared" si="81"/>
        <v>0</v>
      </c>
      <c r="W577" s="159">
        <f t="shared" si="73"/>
        <v>0</v>
      </c>
      <c r="X577" s="159">
        <f t="shared" si="74"/>
        <v>0</v>
      </c>
      <c r="Y577" s="201">
        <f t="shared" si="75"/>
        <v>0</v>
      </c>
      <c r="Z577" s="201">
        <f t="shared" si="76"/>
        <v>0</v>
      </c>
      <c r="AA577" s="159">
        <f t="shared" si="77"/>
        <v>0</v>
      </c>
      <c r="AB577" s="11">
        <f t="shared" si="78"/>
        <v>0</v>
      </c>
      <c r="AD577" s="23">
        <f t="shared" si="79"/>
        <v>0</v>
      </c>
      <c r="AE577" s="23">
        <f t="shared" si="80"/>
        <v>0</v>
      </c>
    </row>
    <row r="578" spans="1:31" x14ac:dyDescent="0.2">
      <c r="A578" s="365"/>
      <c r="B578" s="365"/>
      <c r="C578" s="165"/>
      <c r="D578" s="165"/>
      <c r="E578" s="202"/>
      <c r="F578" s="165"/>
      <c r="G578" s="195"/>
      <c r="H578" s="165"/>
      <c r="I578" s="165"/>
      <c r="J578" s="165"/>
      <c r="K578" s="165"/>
      <c r="L578" s="77"/>
      <c r="M578" s="77"/>
      <c r="N578" s="82"/>
      <c r="O578" s="196">
        <f>VLOOKUP(N578,'Supporting Documentation'!$A$4:$J$568,10,FALSE)</f>
        <v>0</v>
      </c>
      <c r="P578" s="51"/>
      <c r="Q578" s="50"/>
      <c r="R578" s="157">
        <f>IF(P578="",0,(P578/'PPF Application'!$T$7))</f>
        <v>0</v>
      </c>
      <c r="S578" s="52">
        <f>IF(N578="", 0, (O578/'PPF Application'!$T$7)*P578)</f>
        <v>0</v>
      </c>
      <c r="T578" s="135"/>
      <c r="V578" s="159">
        <f t="shared" si="81"/>
        <v>0</v>
      </c>
      <c r="W578" s="159">
        <f t="shared" si="73"/>
        <v>0</v>
      </c>
      <c r="X578" s="159">
        <f t="shared" si="74"/>
        <v>0</v>
      </c>
      <c r="Y578" s="201">
        <f t="shared" si="75"/>
        <v>0</v>
      </c>
      <c r="Z578" s="201">
        <f t="shared" si="76"/>
        <v>0</v>
      </c>
      <c r="AA578" s="159">
        <f t="shared" si="77"/>
        <v>0</v>
      </c>
      <c r="AB578" s="11">
        <f t="shared" si="78"/>
        <v>0</v>
      </c>
      <c r="AD578" s="23">
        <f t="shared" si="79"/>
        <v>0</v>
      </c>
      <c r="AE578" s="23">
        <f t="shared" si="80"/>
        <v>0</v>
      </c>
    </row>
    <row r="579" spans="1:31" x14ac:dyDescent="0.2">
      <c r="A579" s="365"/>
      <c r="B579" s="365"/>
      <c r="C579" s="165"/>
      <c r="D579" s="165"/>
      <c r="E579" s="202"/>
      <c r="F579" s="165"/>
      <c r="G579" s="195"/>
      <c r="H579" s="165"/>
      <c r="I579" s="165"/>
      <c r="J579" s="165"/>
      <c r="K579" s="165"/>
      <c r="L579" s="77"/>
      <c r="M579" s="77"/>
      <c r="N579" s="82"/>
      <c r="O579" s="196">
        <f>VLOOKUP(N579,'Supporting Documentation'!$A$4:$J$568,10,FALSE)</f>
        <v>0</v>
      </c>
      <c r="P579" s="51"/>
      <c r="Q579" s="50"/>
      <c r="R579" s="157">
        <f>IF(P579="",0,(P579/'PPF Application'!$T$7))</f>
        <v>0</v>
      </c>
      <c r="S579" s="52">
        <f>IF(N579="", 0, (O579/'PPF Application'!$T$7)*P579)</f>
        <v>0</v>
      </c>
      <c r="T579" s="135"/>
      <c r="V579" s="159">
        <f t="shared" si="81"/>
        <v>0</v>
      </c>
      <c r="W579" s="159">
        <f t="shared" si="73"/>
        <v>0</v>
      </c>
      <c r="X579" s="159">
        <f t="shared" si="74"/>
        <v>0</v>
      </c>
      <c r="Y579" s="201">
        <f t="shared" si="75"/>
        <v>0</v>
      </c>
      <c r="Z579" s="201">
        <f t="shared" si="76"/>
        <v>0</v>
      </c>
      <c r="AA579" s="159">
        <f t="shared" si="77"/>
        <v>0</v>
      </c>
      <c r="AB579" s="11">
        <f t="shared" si="78"/>
        <v>0</v>
      </c>
      <c r="AD579" s="23">
        <f t="shared" si="79"/>
        <v>0</v>
      </c>
      <c r="AE579" s="23">
        <f t="shared" si="80"/>
        <v>0</v>
      </c>
    </row>
    <row r="580" spans="1:31" x14ac:dyDescent="0.2">
      <c r="A580" s="365"/>
      <c r="B580" s="365"/>
      <c r="C580" s="165"/>
      <c r="D580" s="165"/>
      <c r="E580" s="202"/>
      <c r="F580" s="165"/>
      <c r="G580" s="195"/>
      <c r="H580" s="165"/>
      <c r="I580" s="165"/>
      <c r="J580" s="165"/>
      <c r="K580" s="165"/>
      <c r="L580" s="77"/>
      <c r="M580" s="77"/>
      <c r="N580" s="82"/>
      <c r="O580" s="196">
        <f>VLOOKUP(N580,'Supporting Documentation'!$A$4:$J$568,10,FALSE)</f>
        <v>0</v>
      </c>
      <c r="P580" s="51"/>
      <c r="Q580" s="50"/>
      <c r="R580" s="157">
        <f>IF(P580="",0,(P580/'PPF Application'!$T$7))</f>
        <v>0</v>
      </c>
      <c r="S580" s="52">
        <f>IF(N580="", 0, (O580/'PPF Application'!$T$7)*P580)</f>
        <v>0</v>
      </c>
      <c r="T580" s="135"/>
      <c r="V580" s="159">
        <f t="shared" si="81"/>
        <v>0</v>
      </c>
      <c r="W580" s="159">
        <f t="shared" si="73"/>
        <v>0</v>
      </c>
      <c r="X580" s="159">
        <f t="shared" si="74"/>
        <v>0</v>
      </c>
      <c r="Y580" s="201">
        <f t="shared" si="75"/>
        <v>0</v>
      </c>
      <c r="Z580" s="201">
        <f t="shared" si="76"/>
        <v>0</v>
      </c>
      <c r="AA580" s="159">
        <f t="shared" si="77"/>
        <v>0</v>
      </c>
      <c r="AB580" s="11">
        <f t="shared" si="78"/>
        <v>0</v>
      </c>
      <c r="AD580" s="23">
        <f t="shared" si="79"/>
        <v>0</v>
      </c>
      <c r="AE580" s="23">
        <f t="shared" si="80"/>
        <v>0</v>
      </c>
    </row>
    <row r="581" spans="1:31" x14ac:dyDescent="0.2">
      <c r="A581" s="365"/>
      <c r="B581" s="365"/>
      <c r="C581" s="165"/>
      <c r="D581" s="165"/>
      <c r="E581" s="202"/>
      <c r="F581" s="165"/>
      <c r="G581" s="195"/>
      <c r="H581" s="165"/>
      <c r="I581" s="165"/>
      <c r="J581" s="165"/>
      <c r="K581" s="165"/>
      <c r="L581" s="77"/>
      <c r="M581" s="77"/>
      <c r="N581" s="82"/>
      <c r="O581" s="196">
        <f>VLOOKUP(N581,'Supporting Documentation'!$A$4:$J$568,10,FALSE)</f>
        <v>0</v>
      </c>
      <c r="P581" s="51"/>
      <c r="Q581" s="50"/>
      <c r="R581" s="157">
        <f>IF(P581="",0,(P581/'PPF Application'!$T$7))</f>
        <v>0</v>
      </c>
      <c r="S581" s="52">
        <f>IF(N581="", 0, (O581/'PPF Application'!$T$7)*P581)</f>
        <v>0</v>
      </c>
      <c r="T581" s="135"/>
      <c r="V581" s="159">
        <f t="shared" si="81"/>
        <v>0</v>
      </c>
      <c r="W581" s="159">
        <f t="shared" si="73"/>
        <v>0</v>
      </c>
      <c r="X581" s="159">
        <f t="shared" si="74"/>
        <v>0</v>
      </c>
      <c r="Y581" s="201">
        <f t="shared" si="75"/>
        <v>0</v>
      </c>
      <c r="Z581" s="201">
        <f t="shared" si="76"/>
        <v>0</v>
      </c>
      <c r="AA581" s="159">
        <f t="shared" si="77"/>
        <v>0</v>
      </c>
      <c r="AB581" s="11">
        <f t="shared" si="78"/>
        <v>0</v>
      </c>
      <c r="AD581" s="23">
        <f t="shared" si="79"/>
        <v>0</v>
      </c>
      <c r="AE581" s="23">
        <f t="shared" si="80"/>
        <v>0</v>
      </c>
    </row>
    <row r="582" spans="1:31" x14ac:dyDescent="0.2">
      <c r="A582" s="365"/>
      <c r="B582" s="365"/>
      <c r="C582" s="165"/>
      <c r="D582" s="165"/>
      <c r="E582" s="202"/>
      <c r="F582" s="165"/>
      <c r="G582" s="195"/>
      <c r="H582" s="165"/>
      <c r="I582" s="165"/>
      <c r="J582" s="165"/>
      <c r="K582" s="165"/>
      <c r="L582" s="77"/>
      <c r="M582" s="77"/>
      <c r="N582" s="82"/>
      <c r="O582" s="196">
        <f>VLOOKUP(N582,'Supporting Documentation'!$A$4:$J$568,10,FALSE)</f>
        <v>0</v>
      </c>
      <c r="P582" s="51"/>
      <c r="Q582" s="50"/>
      <c r="R582" s="157">
        <f>IF(P582="",0,(P582/'PPF Application'!$T$7))</f>
        <v>0</v>
      </c>
      <c r="S582" s="52">
        <f>IF(N582="", 0, (O582/'PPF Application'!$T$7)*P582)</f>
        <v>0</v>
      </c>
      <c r="T582" s="135"/>
      <c r="V582" s="159">
        <f t="shared" si="81"/>
        <v>0</v>
      </c>
      <c r="W582" s="159">
        <f t="shared" ref="W582:W645" si="82">IF(AND(C582="x",H582="x"),1,0)</f>
        <v>0</v>
      </c>
      <c r="X582" s="159">
        <f t="shared" ref="X582:X645" si="83">IF(AND(D582="x",H582="x"),1,0)</f>
        <v>0</v>
      </c>
      <c r="Y582" s="201">
        <f t="shared" ref="Y582:Y645" si="84">IF(AND(E582="x",H582="x"),1,0)</f>
        <v>0</v>
      </c>
      <c r="Z582" s="201">
        <f t="shared" ref="Z582:Z645" si="85">IF(AND(F582="x",H582="x"),1,0)</f>
        <v>0</v>
      </c>
      <c r="AA582" s="159">
        <f t="shared" ref="AA582:AA645" si="86">IF(OR(N582="UNK",N582="TPR",N582="ORP",N582="INC",N582="OTS"),1,0)</f>
        <v>0</v>
      </c>
      <c r="AB582" s="11">
        <f t="shared" ref="AB582:AB645" si="87">IF((AND(AND(AND(L582&lt;=$AC$5,M582&gt;=$AC$5,L582&lt;&gt;"",H582&lt;&gt;"")))),1,0)</f>
        <v>0</v>
      </c>
      <c r="AD582" s="23">
        <f t="shared" ref="AD582:AD645" si="88">IF(I582="x",R582,0)</f>
        <v>0</v>
      </c>
      <c r="AE582" s="23">
        <f t="shared" ref="AE582:AE645" si="89">IF(Q582="x", R582, 0)</f>
        <v>0</v>
      </c>
    </row>
    <row r="583" spans="1:31" x14ac:dyDescent="0.2">
      <c r="A583" s="365"/>
      <c r="B583" s="365"/>
      <c r="C583" s="165"/>
      <c r="D583" s="165"/>
      <c r="E583" s="202"/>
      <c r="F583" s="165"/>
      <c r="G583" s="195"/>
      <c r="H583" s="165"/>
      <c r="I583" s="165"/>
      <c r="J583" s="165"/>
      <c r="K583" s="165"/>
      <c r="L583" s="77"/>
      <c r="M583" s="77"/>
      <c r="N583" s="82"/>
      <c r="O583" s="196">
        <f>VLOOKUP(N583,'Supporting Documentation'!$A$4:$J$568,10,FALSE)</f>
        <v>0</v>
      </c>
      <c r="P583" s="51"/>
      <c r="Q583" s="50"/>
      <c r="R583" s="157">
        <f>IF(P583="",0,(P583/'PPF Application'!$T$7))</f>
        <v>0</v>
      </c>
      <c r="S583" s="52">
        <f>IF(N583="", 0, (O583/'PPF Application'!$T$7)*P583)</f>
        <v>0</v>
      </c>
      <c r="T583" s="135"/>
      <c r="V583" s="159">
        <f t="shared" ref="V583:V646" si="90">IF(AND(A583="x",H583="x"),1,0)</f>
        <v>0</v>
      </c>
      <c r="W583" s="159">
        <f t="shared" si="82"/>
        <v>0</v>
      </c>
      <c r="X583" s="159">
        <f t="shared" si="83"/>
        <v>0</v>
      </c>
      <c r="Y583" s="201">
        <f t="shared" si="84"/>
        <v>0</v>
      </c>
      <c r="Z583" s="201">
        <f t="shared" si="85"/>
        <v>0</v>
      </c>
      <c r="AA583" s="159">
        <f t="shared" si="86"/>
        <v>0</v>
      </c>
      <c r="AB583" s="11">
        <f t="shared" si="87"/>
        <v>0</v>
      </c>
      <c r="AD583" s="23">
        <f t="shared" si="88"/>
        <v>0</v>
      </c>
      <c r="AE583" s="23">
        <f t="shared" si="89"/>
        <v>0</v>
      </c>
    </row>
    <row r="584" spans="1:31" x14ac:dyDescent="0.2">
      <c r="A584" s="365"/>
      <c r="B584" s="365"/>
      <c r="C584" s="165"/>
      <c r="D584" s="165"/>
      <c r="E584" s="202"/>
      <c r="F584" s="165"/>
      <c r="G584" s="195"/>
      <c r="H584" s="165"/>
      <c r="I584" s="165"/>
      <c r="J584" s="165"/>
      <c r="K584" s="165"/>
      <c r="L584" s="77"/>
      <c r="M584" s="77"/>
      <c r="N584" s="82"/>
      <c r="O584" s="196">
        <f>VLOOKUP(N584,'Supporting Documentation'!$A$4:$J$568,10,FALSE)</f>
        <v>0</v>
      </c>
      <c r="P584" s="51"/>
      <c r="Q584" s="50"/>
      <c r="R584" s="157">
        <f>IF(P584="",0,(P584/'PPF Application'!$T$7))</f>
        <v>0</v>
      </c>
      <c r="S584" s="52">
        <f>IF(N584="", 0, (O584/'PPF Application'!$T$7)*P584)</f>
        <v>0</v>
      </c>
      <c r="T584" s="135"/>
      <c r="V584" s="159">
        <f t="shared" si="90"/>
        <v>0</v>
      </c>
      <c r="W584" s="159">
        <f t="shared" si="82"/>
        <v>0</v>
      </c>
      <c r="X584" s="159">
        <f t="shared" si="83"/>
        <v>0</v>
      </c>
      <c r="Y584" s="201">
        <f t="shared" si="84"/>
        <v>0</v>
      </c>
      <c r="Z584" s="201">
        <f t="shared" si="85"/>
        <v>0</v>
      </c>
      <c r="AA584" s="159">
        <f t="shared" si="86"/>
        <v>0</v>
      </c>
      <c r="AB584" s="11">
        <f t="shared" si="87"/>
        <v>0</v>
      </c>
      <c r="AD584" s="23">
        <f t="shared" si="88"/>
        <v>0</v>
      </c>
      <c r="AE584" s="23">
        <f t="shared" si="89"/>
        <v>0</v>
      </c>
    </row>
    <row r="585" spans="1:31" x14ac:dyDescent="0.2">
      <c r="A585" s="365"/>
      <c r="B585" s="365"/>
      <c r="C585" s="165"/>
      <c r="D585" s="165"/>
      <c r="E585" s="202"/>
      <c r="F585" s="165"/>
      <c r="G585" s="195"/>
      <c r="H585" s="165"/>
      <c r="I585" s="165"/>
      <c r="J585" s="165"/>
      <c r="K585" s="165"/>
      <c r="L585" s="77"/>
      <c r="M585" s="77"/>
      <c r="N585" s="82"/>
      <c r="O585" s="196">
        <f>VLOOKUP(N585,'Supporting Documentation'!$A$4:$J$568,10,FALSE)</f>
        <v>0</v>
      </c>
      <c r="P585" s="51"/>
      <c r="Q585" s="50"/>
      <c r="R585" s="157">
        <f>IF(P585="",0,(P585/'PPF Application'!$T$7))</f>
        <v>0</v>
      </c>
      <c r="S585" s="52">
        <f>IF(N585="", 0, (O585/'PPF Application'!$T$7)*P585)</f>
        <v>0</v>
      </c>
      <c r="T585" s="135"/>
      <c r="V585" s="159">
        <f t="shared" si="90"/>
        <v>0</v>
      </c>
      <c r="W585" s="159">
        <f t="shared" si="82"/>
        <v>0</v>
      </c>
      <c r="X585" s="159">
        <f t="shared" si="83"/>
        <v>0</v>
      </c>
      <c r="Y585" s="201">
        <f t="shared" si="84"/>
        <v>0</v>
      </c>
      <c r="Z585" s="201">
        <f t="shared" si="85"/>
        <v>0</v>
      </c>
      <c r="AA585" s="159">
        <f t="shared" si="86"/>
        <v>0</v>
      </c>
      <c r="AB585" s="11">
        <f t="shared" si="87"/>
        <v>0</v>
      </c>
      <c r="AD585" s="23">
        <f t="shared" si="88"/>
        <v>0</v>
      </c>
      <c r="AE585" s="23">
        <f t="shared" si="89"/>
        <v>0</v>
      </c>
    </row>
    <row r="586" spans="1:31" x14ac:dyDescent="0.2">
      <c r="A586" s="365"/>
      <c r="B586" s="365"/>
      <c r="C586" s="165"/>
      <c r="D586" s="165"/>
      <c r="E586" s="202"/>
      <c r="F586" s="165"/>
      <c r="G586" s="195"/>
      <c r="H586" s="165"/>
      <c r="I586" s="165"/>
      <c r="J586" s="165"/>
      <c r="K586" s="165"/>
      <c r="L586" s="77"/>
      <c r="M586" s="77"/>
      <c r="N586" s="82"/>
      <c r="O586" s="196">
        <f>VLOOKUP(N586,'Supporting Documentation'!$A$4:$J$568,10,FALSE)</f>
        <v>0</v>
      </c>
      <c r="P586" s="51"/>
      <c r="Q586" s="50"/>
      <c r="R586" s="157">
        <f>IF(P586="",0,(P586/'PPF Application'!$T$7))</f>
        <v>0</v>
      </c>
      <c r="S586" s="52">
        <f>IF(N586="", 0, (O586/'PPF Application'!$T$7)*P586)</f>
        <v>0</v>
      </c>
      <c r="T586" s="135"/>
      <c r="V586" s="159">
        <f t="shared" si="90"/>
        <v>0</v>
      </c>
      <c r="W586" s="159">
        <f t="shared" si="82"/>
        <v>0</v>
      </c>
      <c r="X586" s="159">
        <f t="shared" si="83"/>
        <v>0</v>
      </c>
      <c r="Y586" s="201">
        <f t="shared" si="84"/>
        <v>0</v>
      </c>
      <c r="Z586" s="201">
        <f t="shared" si="85"/>
        <v>0</v>
      </c>
      <c r="AA586" s="159">
        <f t="shared" si="86"/>
        <v>0</v>
      </c>
      <c r="AB586" s="11">
        <f t="shared" si="87"/>
        <v>0</v>
      </c>
      <c r="AD586" s="23">
        <f t="shared" si="88"/>
        <v>0</v>
      </c>
      <c r="AE586" s="23">
        <f t="shared" si="89"/>
        <v>0</v>
      </c>
    </row>
    <row r="587" spans="1:31" x14ac:dyDescent="0.2">
      <c r="A587" s="365"/>
      <c r="B587" s="365"/>
      <c r="C587" s="165"/>
      <c r="D587" s="165"/>
      <c r="E587" s="202"/>
      <c r="F587" s="165"/>
      <c r="G587" s="195"/>
      <c r="H587" s="165"/>
      <c r="I587" s="165"/>
      <c r="J587" s="165"/>
      <c r="K587" s="165"/>
      <c r="L587" s="77"/>
      <c r="M587" s="77"/>
      <c r="N587" s="82"/>
      <c r="O587" s="196">
        <f>VLOOKUP(N587,'Supporting Documentation'!$A$4:$J$568,10,FALSE)</f>
        <v>0</v>
      </c>
      <c r="P587" s="51"/>
      <c r="Q587" s="50"/>
      <c r="R587" s="157">
        <f>IF(P587="",0,(P587/'PPF Application'!$T$7))</f>
        <v>0</v>
      </c>
      <c r="S587" s="52">
        <f>IF(N587="", 0, (O587/'PPF Application'!$T$7)*P587)</f>
        <v>0</v>
      </c>
      <c r="T587" s="135"/>
      <c r="V587" s="159">
        <f t="shared" si="90"/>
        <v>0</v>
      </c>
      <c r="W587" s="159">
        <f t="shared" si="82"/>
        <v>0</v>
      </c>
      <c r="X587" s="159">
        <f t="shared" si="83"/>
        <v>0</v>
      </c>
      <c r="Y587" s="201">
        <f t="shared" si="84"/>
        <v>0</v>
      </c>
      <c r="Z587" s="201">
        <f t="shared" si="85"/>
        <v>0</v>
      </c>
      <c r="AA587" s="159">
        <f t="shared" si="86"/>
        <v>0</v>
      </c>
      <c r="AB587" s="11">
        <f t="shared" si="87"/>
        <v>0</v>
      </c>
      <c r="AD587" s="23">
        <f t="shared" si="88"/>
        <v>0</v>
      </c>
      <c r="AE587" s="23">
        <f t="shared" si="89"/>
        <v>0</v>
      </c>
    </row>
    <row r="588" spans="1:31" x14ac:dyDescent="0.2">
      <c r="A588" s="365"/>
      <c r="B588" s="365"/>
      <c r="C588" s="165"/>
      <c r="D588" s="165"/>
      <c r="E588" s="202"/>
      <c r="F588" s="165"/>
      <c r="G588" s="195"/>
      <c r="H588" s="165"/>
      <c r="I588" s="165"/>
      <c r="J588" s="165"/>
      <c r="K588" s="165"/>
      <c r="L588" s="77"/>
      <c r="M588" s="77"/>
      <c r="N588" s="82"/>
      <c r="O588" s="196">
        <f>VLOOKUP(N588,'Supporting Documentation'!$A$4:$J$568,10,FALSE)</f>
        <v>0</v>
      </c>
      <c r="P588" s="51"/>
      <c r="Q588" s="50"/>
      <c r="R588" s="157">
        <f>IF(P588="",0,(P588/'PPF Application'!$T$7))</f>
        <v>0</v>
      </c>
      <c r="S588" s="52">
        <f>IF(N588="", 0, (O588/'PPF Application'!$T$7)*P588)</f>
        <v>0</v>
      </c>
      <c r="T588" s="135"/>
      <c r="V588" s="159">
        <f t="shared" si="90"/>
        <v>0</v>
      </c>
      <c r="W588" s="159">
        <f t="shared" si="82"/>
        <v>0</v>
      </c>
      <c r="X588" s="159">
        <f t="shared" si="83"/>
        <v>0</v>
      </c>
      <c r="Y588" s="201">
        <f t="shared" si="84"/>
        <v>0</v>
      </c>
      <c r="Z588" s="201">
        <f t="shared" si="85"/>
        <v>0</v>
      </c>
      <c r="AA588" s="159">
        <f t="shared" si="86"/>
        <v>0</v>
      </c>
      <c r="AB588" s="11">
        <f t="shared" si="87"/>
        <v>0</v>
      </c>
      <c r="AD588" s="23">
        <f t="shared" si="88"/>
        <v>0</v>
      </c>
      <c r="AE588" s="23">
        <f t="shared" si="89"/>
        <v>0</v>
      </c>
    </row>
    <row r="589" spans="1:31" x14ac:dyDescent="0.2">
      <c r="A589" s="365"/>
      <c r="B589" s="365"/>
      <c r="C589" s="165"/>
      <c r="D589" s="165"/>
      <c r="E589" s="202"/>
      <c r="F589" s="165"/>
      <c r="G589" s="195"/>
      <c r="H589" s="165"/>
      <c r="I589" s="165"/>
      <c r="J589" s="165"/>
      <c r="K589" s="165"/>
      <c r="L589" s="77"/>
      <c r="M589" s="77"/>
      <c r="N589" s="82"/>
      <c r="O589" s="196">
        <f>VLOOKUP(N589,'Supporting Documentation'!$A$4:$J$568,10,FALSE)</f>
        <v>0</v>
      </c>
      <c r="P589" s="51"/>
      <c r="Q589" s="50"/>
      <c r="R589" s="157">
        <f>IF(P589="",0,(P589/'PPF Application'!$T$7))</f>
        <v>0</v>
      </c>
      <c r="S589" s="52">
        <f>IF(N589="", 0, (O589/'PPF Application'!$T$7)*P589)</f>
        <v>0</v>
      </c>
      <c r="T589" s="135"/>
      <c r="V589" s="159">
        <f t="shared" si="90"/>
        <v>0</v>
      </c>
      <c r="W589" s="159">
        <f t="shared" si="82"/>
        <v>0</v>
      </c>
      <c r="X589" s="159">
        <f t="shared" si="83"/>
        <v>0</v>
      </c>
      <c r="Y589" s="201">
        <f t="shared" si="84"/>
        <v>0</v>
      </c>
      <c r="Z589" s="201">
        <f t="shared" si="85"/>
        <v>0</v>
      </c>
      <c r="AA589" s="159">
        <f t="shared" si="86"/>
        <v>0</v>
      </c>
      <c r="AB589" s="11">
        <f t="shared" si="87"/>
        <v>0</v>
      </c>
      <c r="AD589" s="23">
        <f t="shared" si="88"/>
        <v>0</v>
      </c>
      <c r="AE589" s="23">
        <f t="shared" si="89"/>
        <v>0</v>
      </c>
    </row>
    <row r="590" spans="1:31" x14ac:dyDescent="0.2">
      <c r="A590" s="365"/>
      <c r="B590" s="365"/>
      <c r="C590" s="165"/>
      <c r="D590" s="165"/>
      <c r="E590" s="202"/>
      <c r="F590" s="165"/>
      <c r="G590" s="195"/>
      <c r="H590" s="165"/>
      <c r="I590" s="165"/>
      <c r="J590" s="165"/>
      <c r="K590" s="165"/>
      <c r="L590" s="77"/>
      <c r="M590" s="77"/>
      <c r="N590" s="82"/>
      <c r="O590" s="196">
        <f>VLOOKUP(N590,'Supporting Documentation'!$A$4:$J$568,10,FALSE)</f>
        <v>0</v>
      </c>
      <c r="P590" s="51"/>
      <c r="Q590" s="50"/>
      <c r="R590" s="157">
        <f>IF(P590="",0,(P590/'PPF Application'!$T$7))</f>
        <v>0</v>
      </c>
      <c r="S590" s="52">
        <f>IF(N590="", 0, (O590/'PPF Application'!$T$7)*P590)</f>
        <v>0</v>
      </c>
      <c r="T590" s="135"/>
      <c r="V590" s="159">
        <f t="shared" si="90"/>
        <v>0</v>
      </c>
      <c r="W590" s="159">
        <f t="shared" si="82"/>
        <v>0</v>
      </c>
      <c r="X590" s="159">
        <f t="shared" si="83"/>
        <v>0</v>
      </c>
      <c r="Y590" s="201">
        <f t="shared" si="84"/>
        <v>0</v>
      </c>
      <c r="Z590" s="201">
        <f t="shared" si="85"/>
        <v>0</v>
      </c>
      <c r="AA590" s="159">
        <f t="shared" si="86"/>
        <v>0</v>
      </c>
      <c r="AB590" s="11">
        <f t="shared" si="87"/>
        <v>0</v>
      </c>
      <c r="AD590" s="23">
        <f t="shared" si="88"/>
        <v>0</v>
      </c>
      <c r="AE590" s="23">
        <f t="shared" si="89"/>
        <v>0</v>
      </c>
    </row>
    <row r="591" spans="1:31" x14ac:dyDescent="0.2">
      <c r="A591" s="365"/>
      <c r="B591" s="365"/>
      <c r="C591" s="165"/>
      <c r="D591" s="165"/>
      <c r="E591" s="202"/>
      <c r="F591" s="165"/>
      <c r="G591" s="195"/>
      <c r="H591" s="165"/>
      <c r="I591" s="165"/>
      <c r="J591" s="165"/>
      <c r="K591" s="165"/>
      <c r="L591" s="77"/>
      <c r="M591" s="77"/>
      <c r="N591" s="82"/>
      <c r="O591" s="196">
        <f>VLOOKUP(N591,'Supporting Documentation'!$A$4:$J$568,10,FALSE)</f>
        <v>0</v>
      </c>
      <c r="P591" s="51"/>
      <c r="Q591" s="50"/>
      <c r="R591" s="157">
        <f>IF(P591="",0,(P591/'PPF Application'!$T$7))</f>
        <v>0</v>
      </c>
      <c r="S591" s="52">
        <f>IF(N591="", 0, (O591/'PPF Application'!$T$7)*P591)</f>
        <v>0</v>
      </c>
      <c r="T591" s="135"/>
      <c r="V591" s="159">
        <f t="shared" si="90"/>
        <v>0</v>
      </c>
      <c r="W591" s="159">
        <f t="shared" si="82"/>
        <v>0</v>
      </c>
      <c r="X591" s="159">
        <f t="shared" si="83"/>
        <v>0</v>
      </c>
      <c r="Y591" s="201">
        <f t="shared" si="84"/>
        <v>0</v>
      </c>
      <c r="Z591" s="201">
        <f t="shared" si="85"/>
        <v>0</v>
      </c>
      <c r="AA591" s="159">
        <f t="shared" si="86"/>
        <v>0</v>
      </c>
      <c r="AB591" s="11">
        <f t="shared" si="87"/>
        <v>0</v>
      </c>
      <c r="AD591" s="23">
        <f t="shared" si="88"/>
        <v>0</v>
      </c>
      <c r="AE591" s="23">
        <f t="shared" si="89"/>
        <v>0</v>
      </c>
    </row>
    <row r="592" spans="1:31" x14ac:dyDescent="0.2">
      <c r="A592" s="365"/>
      <c r="B592" s="365"/>
      <c r="C592" s="165"/>
      <c r="D592" s="165"/>
      <c r="E592" s="202"/>
      <c r="F592" s="165"/>
      <c r="G592" s="195"/>
      <c r="H592" s="165"/>
      <c r="I592" s="165"/>
      <c r="J592" s="165"/>
      <c r="K592" s="165"/>
      <c r="L592" s="77"/>
      <c r="M592" s="77"/>
      <c r="N592" s="82"/>
      <c r="O592" s="196">
        <f>VLOOKUP(N592,'Supporting Documentation'!$A$4:$J$568,10,FALSE)</f>
        <v>0</v>
      </c>
      <c r="P592" s="51"/>
      <c r="Q592" s="50"/>
      <c r="R592" s="157">
        <f>IF(P592="",0,(P592/'PPF Application'!$T$7))</f>
        <v>0</v>
      </c>
      <c r="S592" s="52">
        <f>IF(N592="", 0, (O592/'PPF Application'!$T$7)*P592)</f>
        <v>0</v>
      </c>
      <c r="T592" s="135"/>
      <c r="V592" s="159">
        <f t="shared" si="90"/>
        <v>0</v>
      </c>
      <c r="W592" s="159">
        <f t="shared" si="82"/>
        <v>0</v>
      </c>
      <c r="X592" s="159">
        <f t="shared" si="83"/>
        <v>0</v>
      </c>
      <c r="Y592" s="201">
        <f t="shared" si="84"/>
        <v>0</v>
      </c>
      <c r="Z592" s="201">
        <f t="shared" si="85"/>
        <v>0</v>
      </c>
      <c r="AA592" s="159">
        <f t="shared" si="86"/>
        <v>0</v>
      </c>
      <c r="AB592" s="11">
        <f t="shared" si="87"/>
        <v>0</v>
      </c>
      <c r="AD592" s="23">
        <f t="shared" si="88"/>
        <v>0</v>
      </c>
      <c r="AE592" s="23">
        <f t="shared" si="89"/>
        <v>0</v>
      </c>
    </row>
    <row r="593" spans="1:31" x14ac:dyDescent="0.2">
      <c r="A593" s="365"/>
      <c r="B593" s="365"/>
      <c r="C593" s="165"/>
      <c r="D593" s="165"/>
      <c r="E593" s="202"/>
      <c r="F593" s="165"/>
      <c r="G593" s="195"/>
      <c r="H593" s="165"/>
      <c r="I593" s="165"/>
      <c r="J593" s="165"/>
      <c r="K593" s="165"/>
      <c r="L593" s="77"/>
      <c r="M593" s="77"/>
      <c r="N593" s="82"/>
      <c r="O593" s="196">
        <f>VLOOKUP(N593,'Supporting Documentation'!$A$4:$J$568,10,FALSE)</f>
        <v>0</v>
      </c>
      <c r="P593" s="51"/>
      <c r="Q593" s="50"/>
      <c r="R593" s="157">
        <f>IF(P593="",0,(P593/'PPF Application'!$T$7))</f>
        <v>0</v>
      </c>
      <c r="S593" s="52">
        <f>IF(N593="", 0, (O593/'PPF Application'!$T$7)*P593)</f>
        <v>0</v>
      </c>
      <c r="T593" s="135"/>
      <c r="V593" s="159">
        <f t="shared" si="90"/>
        <v>0</v>
      </c>
      <c r="W593" s="159">
        <f t="shared" si="82"/>
        <v>0</v>
      </c>
      <c r="X593" s="159">
        <f t="shared" si="83"/>
        <v>0</v>
      </c>
      <c r="Y593" s="201">
        <f t="shared" si="84"/>
        <v>0</v>
      </c>
      <c r="Z593" s="201">
        <f t="shared" si="85"/>
        <v>0</v>
      </c>
      <c r="AA593" s="159">
        <f t="shared" si="86"/>
        <v>0</v>
      </c>
      <c r="AB593" s="11">
        <f t="shared" si="87"/>
        <v>0</v>
      </c>
      <c r="AD593" s="23">
        <f t="shared" si="88"/>
        <v>0</v>
      </c>
      <c r="AE593" s="23">
        <f t="shared" si="89"/>
        <v>0</v>
      </c>
    </row>
    <row r="594" spans="1:31" x14ac:dyDescent="0.2">
      <c r="A594" s="365"/>
      <c r="B594" s="365"/>
      <c r="C594" s="165"/>
      <c r="D594" s="165"/>
      <c r="E594" s="202"/>
      <c r="F594" s="165"/>
      <c r="G594" s="195"/>
      <c r="H594" s="165"/>
      <c r="I594" s="165"/>
      <c r="J594" s="165"/>
      <c r="K594" s="165"/>
      <c r="L594" s="77"/>
      <c r="M594" s="77"/>
      <c r="N594" s="82"/>
      <c r="O594" s="196">
        <f>VLOOKUP(N594,'Supporting Documentation'!$A$4:$J$568,10,FALSE)</f>
        <v>0</v>
      </c>
      <c r="P594" s="51"/>
      <c r="Q594" s="50"/>
      <c r="R594" s="157">
        <f>IF(P594="",0,(P594/'PPF Application'!$T$7))</f>
        <v>0</v>
      </c>
      <c r="S594" s="52">
        <f>IF(N594="", 0, (O594/'PPF Application'!$T$7)*P594)</f>
        <v>0</v>
      </c>
      <c r="T594" s="135"/>
      <c r="V594" s="159">
        <f t="shared" si="90"/>
        <v>0</v>
      </c>
      <c r="W594" s="159">
        <f t="shared" si="82"/>
        <v>0</v>
      </c>
      <c r="X594" s="159">
        <f t="shared" si="83"/>
        <v>0</v>
      </c>
      <c r="Y594" s="201">
        <f t="shared" si="84"/>
        <v>0</v>
      </c>
      <c r="Z594" s="201">
        <f t="shared" si="85"/>
        <v>0</v>
      </c>
      <c r="AA594" s="159">
        <f t="shared" si="86"/>
        <v>0</v>
      </c>
      <c r="AB594" s="11">
        <f t="shared" si="87"/>
        <v>0</v>
      </c>
      <c r="AD594" s="23">
        <f t="shared" si="88"/>
        <v>0</v>
      </c>
      <c r="AE594" s="23">
        <f t="shared" si="89"/>
        <v>0</v>
      </c>
    </row>
    <row r="595" spans="1:31" x14ac:dyDescent="0.2">
      <c r="A595" s="365"/>
      <c r="B595" s="365"/>
      <c r="C595" s="165"/>
      <c r="D595" s="165"/>
      <c r="E595" s="202"/>
      <c r="F595" s="165"/>
      <c r="G595" s="195"/>
      <c r="H595" s="165"/>
      <c r="I595" s="165"/>
      <c r="J595" s="165"/>
      <c r="K595" s="165"/>
      <c r="L595" s="77"/>
      <c r="M595" s="77"/>
      <c r="N595" s="82"/>
      <c r="O595" s="196">
        <f>VLOOKUP(N595,'Supporting Documentation'!$A$4:$J$568,10,FALSE)</f>
        <v>0</v>
      </c>
      <c r="P595" s="51"/>
      <c r="Q595" s="50"/>
      <c r="R595" s="157">
        <f>IF(P595="",0,(P595/'PPF Application'!$T$7))</f>
        <v>0</v>
      </c>
      <c r="S595" s="52">
        <f>IF(N595="", 0, (O595/'PPF Application'!$T$7)*P595)</f>
        <v>0</v>
      </c>
      <c r="T595" s="135"/>
      <c r="V595" s="159">
        <f t="shared" si="90"/>
        <v>0</v>
      </c>
      <c r="W595" s="159">
        <f t="shared" si="82"/>
        <v>0</v>
      </c>
      <c r="X595" s="159">
        <f t="shared" si="83"/>
        <v>0</v>
      </c>
      <c r="Y595" s="201">
        <f t="shared" si="84"/>
        <v>0</v>
      </c>
      <c r="Z595" s="201">
        <f t="shared" si="85"/>
        <v>0</v>
      </c>
      <c r="AA595" s="159">
        <f t="shared" si="86"/>
        <v>0</v>
      </c>
      <c r="AB595" s="11">
        <f t="shared" si="87"/>
        <v>0</v>
      </c>
      <c r="AD595" s="23">
        <f t="shared" si="88"/>
        <v>0</v>
      </c>
      <c r="AE595" s="23">
        <f t="shared" si="89"/>
        <v>0</v>
      </c>
    </row>
    <row r="596" spans="1:31" x14ac:dyDescent="0.2">
      <c r="A596" s="365"/>
      <c r="B596" s="365"/>
      <c r="C596" s="165"/>
      <c r="D596" s="165"/>
      <c r="E596" s="202"/>
      <c r="F596" s="165"/>
      <c r="G596" s="195"/>
      <c r="H596" s="165"/>
      <c r="I596" s="165"/>
      <c r="J596" s="165"/>
      <c r="K596" s="165"/>
      <c r="L596" s="77"/>
      <c r="M596" s="77"/>
      <c r="N596" s="82"/>
      <c r="O596" s="196">
        <f>VLOOKUP(N596,'Supporting Documentation'!$A$4:$J$568,10,FALSE)</f>
        <v>0</v>
      </c>
      <c r="P596" s="51"/>
      <c r="Q596" s="50"/>
      <c r="R596" s="157">
        <f>IF(P596="",0,(P596/'PPF Application'!$T$7))</f>
        <v>0</v>
      </c>
      <c r="S596" s="52">
        <f>IF(N596="", 0, (O596/'PPF Application'!$T$7)*P596)</f>
        <v>0</v>
      </c>
      <c r="T596" s="135"/>
      <c r="V596" s="159">
        <f t="shared" si="90"/>
        <v>0</v>
      </c>
      <c r="W596" s="159">
        <f t="shared" si="82"/>
        <v>0</v>
      </c>
      <c r="X596" s="159">
        <f t="shared" si="83"/>
        <v>0</v>
      </c>
      <c r="Y596" s="201">
        <f t="shared" si="84"/>
        <v>0</v>
      </c>
      <c r="Z596" s="201">
        <f t="shared" si="85"/>
        <v>0</v>
      </c>
      <c r="AA596" s="159">
        <f t="shared" si="86"/>
        <v>0</v>
      </c>
      <c r="AB596" s="11">
        <f t="shared" si="87"/>
        <v>0</v>
      </c>
      <c r="AD596" s="23">
        <f t="shared" si="88"/>
        <v>0</v>
      </c>
      <c r="AE596" s="23">
        <f t="shared" si="89"/>
        <v>0</v>
      </c>
    </row>
    <row r="597" spans="1:31" x14ac:dyDescent="0.2">
      <c r="A597" s="365"/>
      <c r="B597" s="365"/>
      <c r="C597" s="165"/>
      <c r="D597" s="165"/>
      <c r="E597" s="202"/>
      <c r="F597" s="165"/>
      <c r="G597" s="195"/>
      <c r="H597" s="165"/>
      <c r="I597" s="165"/>
      <c r="J597" s="165"/>
      <c r="K597" s="165"/>
      <c r="L597" s="77"/>
      <c r="M597" s="77"/>
      <c r="N597" s="82"/>
      <c r="O597" s="196">
        <f>VLOOKUP(N597,'Supporting Documentation'!$A$4:$J$568,10,FALSE)</f>
        <v>0</v>
      </c>
      <c r="P597" s="51"/>
      <c r="Q597" s="50"/>
      <c r="R597" s="157">
        <f>IF(P597="",0,(P597/'PPF Application'!$T$7))</f>
        <v>0</v>
      </c>
      <c r="S597" s="52">
        <f>IF(N597="", 0, (O597/'PPF Application'!$T$7)*P597)</f>
        <v>0</v>
      </c>
      <c r="T597" s="135"/>
      <c r="V597" s="159">
        <f t="shared" si="90"/>
        <v>0</v>
      </c>
      <c r="W597" s="159">
        <f t="shared" si="82"/>
        <v>0</v>
      </c>
      <c r="X597" s="159">
        <f t="shared" si="83"/>
        <v>0</v>
      </c>
      <c r="Y597" s="201">
        <f t="shared" si="84"/>
        <v>0</v>
      </c>
      <c r="Z597" s="201">
        <f t="shared" si="85"/>
        <v>0</v>
      </c>
      <c r="AA597" s="159">
        <f t="shared" si="86"/>
        <v>0</v>
      </c>
      <c r="AB597" s="11">
        <f t="shared" si="87"/>
        <v>0</v>
      </c>
      <c r="AD597" s="23">
        <f t="shared" si="88"/>
        <v>0</v>
      </c>
      <c r="AE597" s="23">
        <f t="shared" si="89"/>
        <v>0</v>
      </c>
    </row>
    <row r="598" spans="1:31" x14ac:dyDescent="0.2">
      <c r="A598" s="365"/>
      <c r="B598" s="365"/>
      <c r="C598" s="165"/>
      <c r="D598" s="165"/>
      <c r="E598" s="202"/>
      <c r="F598" s="165"/>
      <c r="G598" s="195"/>
      <c r="H598" s="165"/>
      <c r="I598" s="165"/>
      <c r="J598" s="165"/>
      <c r="K598" s="165"/>
      <c r="L598" s="77"/>
      <c r="M598" s="77"/>
      <c r="N598" s="82"/>
      <c r="O598" s="196">
        <f>VLOOKUP(N598,'Supporting Documentation'!$A$4:$J$568,10,FALSE)</f>
        <v>0</v>
      </c>
      <c r="P598" s="51"/>
      <c r="Q598" s="50"/>
      <c r="R598" s="157">
        <f>IF(P598="",0,(P598/'PPF Application'!$T$7))</f>
        <v>0</v>
      </c>
      <c r="S598" s="52">
        <f>IF(N598="", 0, (O598/'PPF Application'!$T$7)*P598)</f>
        <v>0</v>
      </c>
      <c r="T598" s="135"/>
      <c r="V598" s="159">
        <f t="shared" si="90"/>
        <v>0</v>
      </c>
      <c r="W598" s="159">
        <f t="shared" si="82"/>
        <v>0</v>
      </c>
      <c r="X598" s="159">
        <f t="shared" si="83"/>
        <v>0</v>
      </c>
      <c r="Y598" s="201">
        <f t="shared" si="84"/>
        <v>0</v>
      </c>
      <c r="Z598" s="201">
        <f t="shared" si="85"/>
        <v>0</v>
      </c>
      <c r="AA598" s="159">
        <f t="shared" si="86"/>
        <v>0</v>
      </c>
      <c r="AB598" s="11">
        <f t="shared" si="87"/>
        <v>0</v>
      </c>
      <c r="AD598" s="23">
        <f t="shared" si="88"/>
        <v>0</v>
      </c>
      <c r="AE598" s="23">
        <f t="shared" si="89"/>
        <v>0</v>
      </c>
    </row>
    <row r="599" spans="1:31" x14ac:dyDescent="0.2">
      <c r="A599" s="365"/>
      <c r="B599" s="365"/>
      <c r="C599" s="165"/>
      <c r="D599" s="165"/>
      <c r="E599" s="202"/>
      <c r="F599" s="165"/>
      <c r="G599" s="195"/>
      <c r="H599" s="165"/>
      <c r="I599" s="165"/>
      <c r="J599" s="165"/>
      <c r="K599" s="165"/>
      <c r="L599" s="77"/>
      <c r="M599" s="77"/>
      <c r="N599" s="82"/>
      <c r="O599" s="196">
        <f>VLOOKUP(N599,'Supporting Documentation'!$A$4:$J$568,10,FALSE)</f>
        <v>0</v>
      </c>
      <c r="P599" s="51"/>
      <c r="Q599" s="50"/>
      <c r="R599" s="157">
        <f>IF(P599="",0,(P599/'PPF Application'!$T$7))</f>
        <v>0</v>
      </c>
      <c r="S599" s="52">
        <f>IF(N599="", 0, (O599/'PPF Application'!$T$7)*P599)</f>
        <v>0</v>
      </c>
      <c r="T599" s="135"/>
      <c r="V599" s="159">
        <f t="shared" si="90"/>
        <v>0</v>
      </c>
      <c r="W599" s="159">
        <f t="shared" si="82"/>
        <v>0</v>
      </c>
      <c r="X599" s="159">
        <f t="shared" si="83"/>
        <v>0</v>
      </c>
      <c r="Y599" s="201">
        <f t="shared" si="84"/>
        <v>0</v>
      </c>
      <c r="Z599" s="201">
        <f t="shared" si="85"/>
        <v>0</v>
      </c>
      <c r="AA599" s="159">
        <f t="shared" si="86"/>
        <v>0</v>
      </c>
      <c r="AB599" s="11">
        <f t="shared" si="87"/>
        <v>0</v>
      </c>
      <c r="AD599" s="23">
        <f t="shared" si="88"/>
        <v>0</v>
      </c>
      <c r="AE599" s="23">
        <f t="shared" si="89"/>
        <v>0</v>
      </c>
    </row>
    <row r="600" spans="1:31" x14ac:dyDescent="0.2">
      <c r="A600" s="365"/>
      <c r="B600" s="365"/>
      <c r="C600" s="165"/>
      <c r="D600" s="165"/>
      <c r="E600" s="202"/>
      <c r="F600" s="165"/>
      <c r="G600" s="195"/>
      <c r="H600" s="165"/>
      <c r="I600" s="165"/>
      <c r="J600" s="165"/>
      <c r="K600" s="165"/>
      <c r="L600" s="77"/>
      <c r="M600" s="77"/>
      <c r="N600" s="82"/>
      <c r="O600" s="196">
        <f>VLOOKUP(N600,'Supporting Documentation'!$A$4:$J$568,10,FALSE)</f>
        <v>0</v>
      </c>
      <c r="P600" s="51"/>
      <c r="Q600" s="50"/>
      <c r="R600" s="157">
        <f>IF(P600="",0,(P600/'PPF Application'!$T$7))</f>
        <v>0</v>
      </c>
      <c r="S600" s="52">
        <f>IF(N600="", 0, (O600/'PPF Application'!$T$7)*P600)</f>
        <v>0</v>
      </c>
      <c r="T600" s="135"/>
      <c r="V600" s="159">
        <f t="shared" si="90"/>
        <v>0</v>
      </c>
      <c r="W600" s="159">
        <f t="shared" si="82"/>
        <v>0</v>
      </c>
      <c r="X600" s="159">
        <f t="shared" si="83"/>
        <v>0</v>
      </c>
      <c r="Y600" s="201">
        <f t="shared" si="84"/>
        <v>0</v>
      </c>
      <c r="Z600" s="201">
        <f t="shared" si="85"/>
        <v>0</v>
      </c>
      <c r="AA600" s="159">
        <f t="shared" si="86"/>
        <v>0</v>
      </c>
      <c r="AB600" s="11">
        <f t="shared" si="87"/>
        <v>0</v>
      </c>
      <c r="AD600" s="23">
        <f t="shared" si="88"/>
        <v>0</v>
      </c>
      <c r="AE600" s="23">
        <f t="shared" si="89"/>
        <v>0</v>
      </c>
    </row>
    <row r="601" spans="1:31" x14ac:dyDescent="0.2">
      <c r="A601" s="365"/>
      <c r="B601" s="365"/>
      <c r="C601" s="165"/>
      <c r="D601" s="165"/>
      <c r="E601" s="202"/>
      <c r="F601" s="165"/>
      <c r="G601" s="195"/>
      <c r="H601" s="165"/>
      <c r="I601" s="165"/>
      <c r="J601" s="165"/>
      <c r="K601" s="165"/>
      <c r="L601" s="77"/>
      <c r="M601" s="77"/>
      <c r="N601" s="82"/>
      <c r="O601" s="196">
        <f>VLOOKUP(N601,'Supporting Documentation'!$A$4:$J$568,10,FALSE)</f>
        <v>0</v>
      </c>
      <c r="P601" s="51"/>
      <c r="Q601" s="50"/>
      <c r="R601" s="157">
        <f>IF(P601="",0,(P601/'PPF Application'!$T$7))</f>
        <v>0</v>
      </c>
      <c r="S601" s="52">
        <f>IF(N601="", 0, (O601/'PPF Application'!$T$7)*P601)</f>
        <v>0</v>
      </c>
      <c r="T601" s="135"/>
      <c r="V601" s="159">
        <f t="shared" si="90"/>
        <v>0</v>
      </c>
      <c r="W601" s="159">
        <f t="shared" si="82"/>
        <v>0</v>
      </c>
      <c r="X601" s="159">
        <f t="shared" si="83"/>
        <v>0</v>
      </c>
      <c r="Y601" s="201">
        <f t="shared" si="84"/>
        <v>0</v>
      </c>
      <c r="Z601" s="201">
        <f t="shared" si="85"/>
        <v>0</v>
      </c>
      <c r="AA601" s="159">
        <f t="shared" si="86"/>
        <v>0</v>
      </c>
      <c r="AB601" s="11">
        <f t="shared" si="87"/>
        <v>0</v>
      </c>
      <c r="AD601" s="23">
        <f t="shared" si="88"/>
        <v>0</v>
      </c>
      <c r="AE601" s="23">
        <f t="shared" si="89"/>
        <v>0</v>
      </c>
    </row>
    <row r="602" spans="1:31" x14ac:dyDescent="0.2">
      <c r="A602" s="365"/>
      <c r="B602" s="365"/>
      <c r="C602" s="165"/>
      <c r="D602" s="165"/>
      <c r="E602" s="202"/>
      <c r="F602" s="165"/>
      <c r="G602" s="195"/>
      <c r="H602" s="165"/>
      <c r="I602" s="165"/>
      <c r="J602" s="165"/>
      <c r="K602" s="165"/>
      <c r="L602" s="77"/>
      <c r="M602" s="77"/>
      <c r="N602" s="82"/>
      <c r="O602" s="196">
        <f>VLOOKUP(N602,'Supporting Documentation'!$A$4:$J$568,10,FALSE)</f>
        <v>0</v>
      </c>
      <c r="P602" s="51"/>
      <c r="Q602" s="50"/>
      <c r="R602" s="157">
        <f>IF(P602="",0,(P602/'PPF Application'!$T$7))</f>
        <v>0</v>
      </c>
      <c r="S602" s="52">
        <f>IF(N602="", 0, (O602/'PPF Application'!$T$7)*P602)</f>
        <v>0</v>
      </c>
      <c r="T602" s="135"/>
      <c r="V602" s="159">
        <f t="shared" si="90"/>
        <v>0</v>
      </c>
      <c r="W602" s="159">
        <f t="shared" si="82"/>
        <v>0</v>
      </c>
      <c r="X602" s="159">
        <f t="shared" si="83"/>
        <v>0</v>
      </c>
      <c r="Y602" s="201">
        <f t="shared" si="84"/>
        <v>0</v>
      </c>
      <c r="Z602" s="201">
        <f t="shared" si="85"/>
        <v>0</v>
      </c>
      <c r="AA602" s="159">
        <f t="shared" si="86"/>
        <v>0</v>
      </c>
      <c r="AB602" s="11">
        <f t="shared" si="87"/>
        <v>0</v>
      </c>
      <c r="AD602" s="23">
        <f t="shared" si="88"/>
        <v>0</v>
      </c>
      <c r="AE602" s="23">
        <f t="shared" si="89"/>
        <v>0</v>
      </c>
    </row>
    <row r="603" spans="1:31" x14ac:dyDescent="0.2">
      <c r="A603" s="365"/>
      <c r="B603" s="365"/>
      <c r="C603" s="165"/>
      <c r="D603" s="165"/>
      <c r="E603" s="202"/>
      <c r="F603" s="165"/>
      <c r="G603" s="195"/>
      <c r="H603" s="165"/>
      <c r="I603" s="165"/>
      <c r="J603" s="165"/>
      <c r="K603" s="165"/>
      <c r="L603" s="77"/>
      <c r="M603" s="77"/>
      <c r="N603" s="82"/>
      <c r="O603" s="196">
        <f>VLOOKUP(N603,'Supporting Documentation'!$A$4:$J$568,10,FALSE)</f>
        <v>0</v>
      </c>
      <c r="P603" s="51"/>
      <c r="Q603" s="50"/>
      <c r="R603" s="157">
        <f>IF(P603="",0,(P603/'PPF Application'!$T$7))</f>
        <v>0</v>
      </c>
      <c r="S603" s="52">
        <f>IF(N603="", 0, (O603/'PPF Application'!$T$7)*P603)</f>
        <v>0</v>
      </c>
      <c r="T603" s="135"/>
      <c r="V603" s="159">
        <f t="shared" si="90"/>
        <v>0</v>
      </c>
      <c r="W603" s="159">
        <f t="shared" si="82"/>
        <v>0</v>
      </c>
      <c r="X603" s="159">
        <f t="shared" si="83"/>
        <v>0</v>
      </c>
      <c r="Y603" s="201">
        <f t="shared" si="84"/>
        <v>0</v>
      </c>
      <c r="Z603" s="201">
        <f t="shared" si="85"/>
        <v>0</v>
      </c>
      <c r="AA603" s="159">
        <f t="shared" si="86"/>
        <v>0</v>
      </c>
      <c r="AB603" s="11">
        <f t="shared" si="87"/>
        <v>0</v>
      </c>
      <c r="AD603" s="23">
        <f t="shared" si="88"/>
        <v>0</v>
      </c>
      <c r="AE603" s="23">
        <f t="shared" si="89"/>
        <v>0</v>
      </c>
    </row>
    <row r="604" spans="1:31" x14ac:dyDescent="0.2">
      <c r="A604" s="365"/>
      <c r="B604" s="365"/>
      <c r="C604" s="165"/>
      <c r="D604" s="165"/>
      <c r="E604" s="202"/>
      <c r="F604" s="165"/>
      <c r="G604" s="195"/>
      <c r="H604" s="165"/>
      <c r="I604" s="165"/>
      <c r="J604" s="165"/>
      <c r="K604" s="165"/>
      <c r="L604" s="77"/>
      <c r="M604" s="77"/>
      <c r="N604" s="82"/>
      <c r="O604" s="196">
        <f>VLOOKUP(N604,'Supporting Documentation'!$A$4:$J$568,10,FALSE)</f>
        <v>0</v>
      </c>
      <c r="P604" s="51"/>
      <c r="Q604" s="50"/>
      <c r="R604" s="157">
        <f>IF(P604="",0,(P604/'PPF Application'!$T$7))</f>
        <v>0</v>
      </c>
      <c r="S604" s="52">
        <f>IF(N604="", 0, (O604/'PPF Application'!$T$7)*P604)</f>
        <v>0</v>
      </c>
      <c r="T604" s="135"/>
      <c r="V604" s="159">
        <f t="shared" si="90"/>
        <v>0</v>
      </c>
      <c r="W604" s="159">
        <f t="shared" si="82"/>
        <v>0</v>
      </c>
      <c r="X604" s="159">
        <f t="shared" si="83"/>
        <v>0</v>
      </c>
      <c r="Y604" s="201">
        <f t="shared" si="84"/>
        <v>0</v>
      </c>
      <c r="Z604" s="201">
        <f t="shared" si="85"/>
        <v>0</v>
      </c>
      <c r="AA604" s="159">
        <f t="shared" si="86"/>
        <v>0</v>
      </c>
      <c r="AB604" s="11">
        <f t="shared" si="87"/>
        <v>0</v>
      </c>
      <c r="AD604" s="23">
        <f t="shared" si="88"/>
        <v>0</v>
      </c>
      <c r="AE604" s="23">
        <f t="shared" si="89"/>
        <v>0</v>
      </c>
    </row>
    <row r="605" spans="1:31" x14ac:dyDescent="0.2">
      <c r="A605" s="365"/>
      <c r="B605" s="365"/>
      <c r="C605" s="165"/>
      <c r="D605" s="165"/>
      <c r="E605" s="202"/>
      <c r="F605" s="165"/>
      <c r="G605" s="195"/>
      <c r="H605" s="165"/>
      <c r="I605" s="165"/>
      <c r="J605" s="165"/>
      <c r="K605" s="165"/>
      <c r="L605" s="77"/>
      <c r="M605" s="77"/>
      <c r="N605" s="82"/>
      <c r="O605" s="196">
        <f>VLOOKUP(N605,'Supporting Documentation'!$A$4:$J$568,10,FALSE)</f>
        <v>0</v>
      </c>
      <c r="P605" s="51"/>
      <c r="Q605" s="50"/>
      <c r="R605" s="157">
        <f>IF(P605="",0,(P605/'PPF Application'!$T$7))</f>
        <v>0</v>
      </c>
      <c r="S605" s="52">
        <f>IF(N605="", 0, (O605/'PPF Application'!$T$7)*P605)</f>
        <v>0</v>
      </c>
      <c r="T605" s="135"/>
      <c r="V605" s="159">
        <f t="shared" si="90"/>
        <v>0</v>
      </c>
      <c r="W605" s="159">
        <f t="shared" si="82"/>
        <v>0</v>
      </c>
      <c r="X605" s="159">
        <f t="shared" si="83"/>
        <v>0</v>
      </c>
      <c r="Y605" s="201">
        <f t="shared" si="84"/>
        <v>0</v>
      </c>
      <c r="Z605" s="201">
        <f t="shared" si="85"/>
        <v>0</v>
      </c>
      <c r="AA605" s="159">
        <f t="shared" si="86"/>
        <v>0</v>
      </c>
      <c r="AB605" s="11">
        <f t="shared" si="87"/>
        <v>0</v>
      </c>
      <c r="AD605" s="23">
        <f t="shared" si="88"/>
        <v>0</v>
      </c>
      <c r="AE605" s="23">
        <f t="shared" si="89"/>
        <v>0</v>
      </c>
    </row>
    <row r="606" spans="1:31" x14ac:dyDescent="0.2">
      <c r="A606" s="365"/>
      <c r="B606" s="365"/>
      <c r="C606" s="165"/>
      <c r="D606" s="165"/>
      <c r="E606" s="202"/>
      <c r="F606" s="165"/>
      <c r="G606" s="195"/>
      <c r="H606" s="165"/>
      <c r="I606" s="165"/>
      <c r="J606" s="165"/>
      <c r="K606" s="165"/>
      <c r="L606" s="77"/>
      <c r="M606" s="77"/>
      <c r="N606" s="82"/>
      <c r="O606" s="196">
        <f>VLOOKUP(N606,'Supporting Documentation'!$A$4:$J$568,10,FALSE)</f>
        <v>0</v>
      </c>
      <c r="P606" s="51"/>
      <c r="Q606" s="50"/>
      <c r="R606" s="157">
        <f>IF(P606="",0,(P606/'PPF Application'!$T$7))</f>
        <v>0</v>
      </c>
      <c r="S606" s="52">
        <f>IF(N606="", 0, (O606/'PPF Application'!$T$7)*P606)</f>
        <v>0</v>
      </c>
      <c r="T606" s="135"/>
      <c r="V606" s="159">
        <f t="shared" si="90"/>
        <v>0</v>
      </c>
      <c r="W606" s="159">
        <f t="shared" si="82"/>
        <v>0</v>
      </c>
      <c r="X606" s="159">
        <f t="shared" si="83"/>
        <v>0</v>
      </c>
      <c r="Y606" s="201">
        <f t="shared" si="84"/>
        <v>0</v>
      </c>
      <c r="Z606" s="201">
        <f t="shared" si="85"/>
        <v>0</v>
      </c>
      <c r="AA606" s="159">
        <f t="shared" si="86"/>
        <v>0</v>
      </c>
      <c r="AB606" s="11">
        <f t="shared" si="87"/>
        <v>0</v>
      </c>
      <c r="AD606" s="23">
        <f t="shared" si="88"/>
        <v>0</v>
      </c>
      <c r="AE606" s="23">
        <f t="shared" si="89"/>
        <v>0</v>
      </c>
    </row>
    <row r="607" spans="1:31" x14ac:dyDescent="0.2">
      <c r="A607" s="365"/>
      <c r="B607" s="365"/>
      <c r="C607" s="165"/>
      <c r="D607" s="165"/>
      <c r="E607" s="202"/>
      <c r="F607" s="165"/>
      <c r="G607" s="195"/>
      <c r="H607" s="165"/>
      <c r="I607" s="165"/>
      <c r="J607" s="165"/>
      <c r="K607" s="165"/>
      <c r="L607" s="77"/>
      <c r="M607" s="77"/>
      <c r="N607" s="82"/>
      <c r="O607" s="196">
        <f>VLOOKUP(N607,'Supporting Documentation'!$A$4:$J$568,10,FALSE)</f>
        <v>0</v>
      </c>
      <c r="P607" s="51"/>
      <c r="Q607" s="50"/>
      <c r="R607" s="157">
        <f>IF(P607="",0,(P607/'PPF Application'!$T$7))</f>
        <v>0</v>
      </c>
      <c r="S607" s="52">
        <f>IF(N607="", 0, (O607/'PPF Application'!$T$7)*P607)</f>
        <v>0</v>
      </c>
      <c r="T607" s="135"/>
      <c r="V607" s="159">
        <f t="shared" si="90"/>
        <v>0</v>
      </c>
      <c r="W607" s="159">
        <f t="shared" si="82"/>
        <v>0</v>
      </c>
      <c r="X607" s="159">
        <f t="shared" si="83"/>
        <v>0</v>
      </c>
      <c r="Y607" s="201">
        <f t="shared" si="84"/>
        <v>0</v>
      </c>
      <c r="Z607" s="201">
        <f t="shared" si="85"/>
        <v>0</v>
      </c>
      <c r="AA607" s="159">
        <f t="shared" si="86"/>
        <v>0</v>
      </c>
      <c r="AB607" s="11">
        <f t="shared" si="87"/>
        <v>0</v>
      </c>
      <c r="AD607" s="23">
        <f t="shared" si="88"/>
        <v>0</v>
      </c>
      <c r="AE607" s="23">
        <f t="shared" si="89"/>
        <v>0</v>
      </c>
    </row>
    <row r="608" spans="1:31" x14ac:dyDescent="0.2">
      <c r="A608" s="365"/>
      <c r="B608" s="365"/>
      <c r="C608" s="165"/>
      <c r="D608" s="165"/>
      <c r="E608" s="202"/>
      <c r="F608" s="165"/>
      <c r="G608" s="195"/>
      <c r="H608" s="165"/>
      <c r="I608" s="165"/>
      <c r="J608" s="165"/>
      <c r="K608" s="165"/>
      <c r="L608" s="77"/>
      <c r="M608" s="77"/>
      <c r="N608" s="82"/>
      <c r="O608" s="196">
        <f>VLOOKUP(N608,'Supporting Documentation'!$A$4:$J$568,10,FALSE)</f>
        <v>0</v>
      </c>
      <c r="P608" s="51"/>
      <c r="Q608" s="50"/>
      <c r="R608" s="157">
        <f>IF(P608="",0,(P608/'PPF Application'!$T$7))</f>
        <v>0</v>
      </c>
      <c r="S608" s="52">
        <f>IF(N608="", 0, (O608/'PPF Application'!$T$7)*P608)</f>
        <v>0</v>
      </c>
      <c r="T608" s="135"/>
      <c r="V608" s="159">
        <f t="shared" si="90"/>
        <v>0</v>
      </c>
      <c r="W608" s="159">
        <f t="shared" si="82"/>
        <v>0</v>
      </c>
      <c r="X608" s="159">
        <f t="shared" si="83"/>
        <v>0</v>
      </c>
      <c r="Y608" s="201">
        <f t="shared" si="84"/>
        <v>0</v>
      </c>
      <c r="Z608" s="201">
        <f t="shared" si="85"/>
        <v>0</v>
      </c>
      <c r="AA608" s="159">
        <f t="shared" si="86"/>
        <v>0</v>
      </c>
      <c r="AB608" s="11">
        <f t="shared" si="87"/>
        <v>0</v>
      </c>
      <c r="AD608" s="23">
        <f t="shared" si="88"/>
        <v>0</v>
      </c>
      <c r="AE608" s="23">
        <f t="shared" si="89"/>
        <v>0</v>
      </c>
    </row>
    <row r="609" spans="1:31" x14ac:dyDescent="0.2">
      <c r="A609" s="365"/>
      <c r="B609" s="365"/>
      <c r="C609" s="165"/>
      <c r="D609" s="165"/>
      <c r="E609" s="202"/>
      <c r="F609" s="165"/>
      <c r="G609" s="195"/>
      <c r="H609" s="165"/>
      <c r="I609" s="165"/>
      <c r="J609" s="165"/>
      <c r="K609" s="165"/>
      <c r="L609" s="77"/>
      <c r="M609" s="77"/>
      <c r="N609" s="82"/>
      <c r="O609" s="196">
        <f>VLOOKUP(N609,'Supporting Documentation'!$A$4:$J$568,10,FALSE)</f>
        <v>0</v>
      </c>
      <c r="P609" s="51"/>
      <c r="Q609" s="50"/>
      <c r="R609" s="157">
        <f>IF(P609="",0,(P609/'PPF Application'!$T$7))</f>
        <v>0</v>
      </c>
      <c r="S609" s="52">
        <f>IF(N609="", 0, (O609/'PPF Application'!$T$7)*P609)</f>
        <v>0</v>
      </c>
      <c r="T609" s="135"/>
      <c r="V609" s="159">
        <f t="shared" si="90"/>
        <v>0</v>
      </c>
      <c r="W609" s="159">
        <f t="shared" si="82"/>
        <v>0</v>
      </c>
      <c r="X609" s="159">
        <f t="shared" si="83"/>
        <v>0</v>
      </c>
      <c r="Y609" s="201">
        <f t="shared" si="84"/>
        <v>0</v>
      </c>
      <c r="Z609" s="201">
        <f t="shared" si="85"/>
        <v>0</v>
      </c>
      <c r="AA609" s="159">
        <f t="shared" si="86"/>
        <v>0</v>
      </c>
      <c r="AB609" s="11">
        <f t="shared" si="87"/>
        <v>0</v>
      </c>
      <c r="AD609" s="23">
        <f t="shared" si="88"/>
        <v>0</v>
      </c>
      <c r="AE609" s="23">
        <f t="shared" si="89"/>
        <v>0</v>
      </c>
    </row>
    <row r="610" spans="1:31" x14ac:dyDescent="0.2">
      <c r="A610" s="365"/>
      <c r="B610" s="365"/>
      <c r="C610" s="165"/>
      <c r="D610" s="165"/>
      <c r="E610" s="202"/>
      <c r="F610" s="165"/>
      <c r="G610" s="195"/>
      <c r="H610" s="165"/>
      <c r="I610" s="165"/>
      <c r="J610" s="165"/>
      <c r="K610" s="165"/>
      <c r="L610" s="77"/>
      <c r="M610" s="77"/>
      <c r="N610" s="82"/>
      <c r="O610" s="196">
        <f>VLOOKUP(N610,'Supporting Documentation'!$A$4:$J$568,10,FALSE)</f>
        <v>0</v>
      </c>
      <c r="P610" s="51"/>
      <c r="Q610" s="50"/>
      <c r="R610" s="157">
        <f>IF(P610="",0,(P610/'PPF Application'!$T$7))</f>
        <v>0</v>
      </c>
      <c r="S610" s="52">
        <f>IF(N610="", 0, (O610/'PPF Application'!$T$7)*P610)</f>
        <v>0</v>
      </c>
      <c r="T610" s="135"/>
      <c r="V610" s="159">
        <f t="shared" si="90"/>
        <v>0</v>
      </c>
      <c r="W610" s="159">
        <f t="shared" si="82"/>
        <v>0</v>
      </c>
      <c r="X610" s="159">
        <f t="shared" si="83"/>
        <v>0</v>
      </c>
      <c r="Y610" s="201">
        <f t="shared" si="84"/>
        <v>0</v>
      </c>
      <c r="Z610" s="201">
        <f t="shared" si="85"/>
        <v>0</v>
      </c>
      <c r="AA610" s="159">
        <f t="shared" si="86"/>
        <v>0</v>
      </c>
      <c r="AB610" s="11">
        <f t="shared" si="87"/>
        <v>0</v>
      </c>
      <c r="AD610" s="23">
        <f t="shared" si="88"/>
        <v>0</v>
      </c>
      <c r="AE610" s="23">
        <f t="shared" si="89"/>
        <v>0</v>
      </c>
    </row>
    <row r="611" spans="1:31" x14ac:dyDescent="0.2">
      <c r="A611" s="365"/>
      <c r="B611" s="365"/>
      <c r="C611" s="165"/>
      <c r="D611" s="165"/>
      <c r="E611" s="202"/>
      <c r="F611" s="165"/>
      <c r="G611" s="195"/>
      <c r="H611" s="165"/>
      <c r="I611" s="165"/>
      <c r="J611" s="165"/>
      <c r="K611" s="165"/>
      <c r="L611" s="77"/>
      <c r="M611" s="77"/>
      <c r="N611" s="82"/>
      <c r="O611" s="196">
        <f>VLOOKUP(N611,'Supporting Documentation'!$A$4:$J$568,10,FALSE)</f>
        <v>0</v>
      </c>
      <c r="P611" s="51"/>
      <c r="Q611" s="50"/>
      <c r="R611" s="157">
        <f>IF(P611="",0,(P611/'PPF Application'!$T$7))</f>
        <v>0</v>
      </c>
      <c r="S611" s="52">
        <f>IF(N611="", 0, (O611/'PPF Application'!$T$7)*P611)</f>
        <v>0</v>
      </c>
      <c r="T611" s="135"/>
      <c r="V611" s="159">
        <f t="shared" si="90"/>
        <v>0</v>
      </c>
      <c r="W611" s="159">
        <f t="shared" si="82"/>
        <v>0</v>
      </c>
      <c r="X611" s="159">
        <f t="shared" si="83"/>
        <v>0</v>
      </c>
      <c r="Y611" s="201">
        <f t="shared" si="84"/>
        <v>0</v>
      </c>
      <c r="Z611" s="201">
        <f t="shared" si="85"/>
        <v>0</v>
      </c>
      <c r="AA611" s="159">
        <f t="shared" si="86"/>
        <v>0</v>
      </c>
      <c r="AB611" s="11">
        <f t="shared" si="87"/>
        <v>0</v>
      </c>
      <c r="AD611" s="23">
        <f t="shared" si="88"/>
        <v>0</v>
      </c>
      <c r="AE611" s="23">
        <f t="shared" si="89"/>
        <v>0</v>
      </c>
    </row>
    <row r="612" spans="1:31" x14ac:dyDescent="0.2">
      <c r="A612" s="365"/>
      <c r="B612" s="365"/>
      <c r="C612" s="165"/>
      <c r="D612" s="165"/>
      <c r="E612" s="202"/>
      <c r="F612" s="165"/>
      <c r="G612" s="195"/>
      <c r="H612" s="165"/>
      <c r="I612" s="165"/>
      <c r="J612" s="165"/>
      <c r="K612" s="165"/>
      <c r="L612" s="77"/>
      <c r="M612" s="77"/>
      <c r="N612" s="82"/>
      <c r="O612" s="196">
        <f>VLOOKUP(N612,'Supporting Documentation'!$A$4:$J$568,10,FALSE)</f>
        <v>0</v>
      </c>
      <c r="P612" s="51"/>
      <c r="Q612" s="50"/>
      <c r="R612" s="157">
        <f>IF(P612="",0,(P612/'PPF Application'!$T$7))</f>
        <v>0</v>
      </c>
      <c r="S612" s="52">
        <f>IF(N612="", 0, (O612/'PPF Application'!$T$7)*P612)</f>
        <v>0</v>
      </c>
      <c r="T612" s="135"/>
      <c r="V612" s="159">
        <f t="shared" si="90"/>
        <v>0</v>
      </c>
      <c r="W612" s="159">
        <f t="shared" si="82"/>
        <v>0</v>
      </c>
      <c r="X612" s="159">
        <f t="shared" si="83"/>
        <v>0</v>
      </c>
      <c r="Y612" s="201">
        <f t="shared" si="84"/>
        <v>0</v>
      </c>
      <c r="Z612" s="201">
        <f t="shared" si="85"/>
        <v>0</v>
      </c>
      <c r="AA612" s="159">
        <f t="shared" si="86"/>
        <v>0</v>
      </c>
      <c r="AB612" s="11">
        <f t="shared" si="87"/>
        <v>0</v>
      </c>
      <c r="AD612" s="23">
        <f t="shared" si="88"/>
        <v>0</v>
      </c>
      <c r="AE612" s="23">
        <f t="shared" si="89"/>
        <v>0</v>
      </c>
    </row>
    <row r="613" spans="1:31" x14ac:dyDescent="0.2">
      <c r="A613" s="365"/>
      <c r="B613" s="365"/>
      <c r="C613" s="165"/>
      <c r="D613" s="165"/>
      <c r="E613" s="202"/>
      <c r="F613" s="165"/>
      <c r="G613" s="195"/>
      <c r="H613" s="165"/>
      <c r="I613" s="165"/>
      <c r="J613" s="165"/>
      <c r="K613" s="165"/>
      <c r="L613" s="77"/>
      <c r="M613" s="77"/>
      <c r="N613" s="82"/>
      <c r="O613" s="196">
        <f>VLOOKUP(N613,'Supporting Documentation'!$A$4:$J$568,10,FALSE)</f>
        <v>0</v>
      </c>
      <c r="P613" s="51"/>
      <c r="Q613" s="50"/>
      <c r="R613" s="157">
        <f>IF(P613="",0,(P613/'PPF Application'!$T$7))</f>
        <v>0</v>
      </c>
      <c r="S613" s="52">
        <f>IF(N613="", 0, (O613/'PPF Application'!$T$7)*P613)</f>
        <v>0</v>
      </c>
      <c r="T613" s="135"/>
      <c r="V613" s="159">
        <f t="shared" si="90"/>
        <v>0</v>
      </c>
      <c r="W613" s="159">
        <f t="shared" si="82"/>
        <v>0</v>
      </c>
      <c r="X613" s="159">
        <f t="shared" si="83"/>
        <v>0</v>
      </c>
      <c r="Y613" s="201">
        <f t="shared" si="84"/>
        <v>0</v>
      </c>
      <c r="Z613" s="201">
        <f t="shared" si="85"/>
        <v>0</v>
      </c>
      <c r="AA613" s="159">
        <f t="shared" si="86"/>
        <v>0</v>
      </c>
      <c r="AB613" s="11">
        <f t="shared" si="87"/>
        <v>0</v>
      </c>
      <c r="AD613" s="23">
        <f t="shared" si="88"/>
        <v>0</v>
      </c>
      <c r="AE613" s="23">
        <f t="shared" si="89"/>
        <v>0</v>
      </c>
    </row>
    <row r="614" spans="1:31" x14ac:dyDescent="0.2">
      <c r="A614" s="365"/>
      <c r="B614" s="365"/>
      <c r="C614" s="165"/>
      <c r="D614" s="165"/>
      <c r="E614" s="202"/>
      <c r="F614" s="165"/>
      <c r="G614" s="195"/>
      <c r="H614" s="165"/>
      <c r="I614" s="165"/>
      <c r="J614" s="165"/>
      <c r="K614" s="165"/>
      <c r="L614" s="77"/>
      <c r="M614" s="77"/>
      <c r="N614" s="82"/>
      <c r="O614" s="196">
        <f>VLOOKUP(N614,'Supporting Documentation'!$A$4:$J$568,10,FALSE)</f>
        <v>0</v>
      </c>
      <c r="P614" s="51"/>
      <c r="Q614" s="50"/>
      <c r="R614" s="157">
        <f>IF(P614="",0,(P614/'PPF Application'!$T$7))</f>
        <v>0</v>
      </c>
      <c r="S614" s="52">
        <f>IF(N614="", 0, (O614/'PPF Application'!$T$7)*P614)</f>
        <v>0</v>
      </c>
      <c r="T614" s="135"/>
      <c r="V614" s="159">
        <f t="shared" si="90"/>
        <v>0</v>
      </c>
      <c r="W614" s="159">
        <f t="shared" si="82"/>
        <v>0</v>
      </c>
      <c r="X614" s="159">
        <f t="shared" si="83"/>
        <v>0</v>
      </c>
      <c r="Y614" s="201">
        <f t="shared" si="84"/>
        <v>0</v>
      </c>
      <c r="Z614" s="201">
        <f t="shared" si="85"/>
        <v>0</v>
      </c>
      <c r="AA614" s="159">
        <f t="shared" si="86"/>
        <v>0</v>
      </c>
      <c r="AB614" s="11">
        <f t="shared" si="87"/>
        <v>0</v>
      </c>
      <c r="AD614" s="23">
        <f t="shared" si="88"/>
        <v>0</v>
      </c>
      <c r="AE614" s="23">
        <f t="shared" si="89"/>
        <v>0</v>
      </c>
    </row>
    <row r="615" spans="1:31" x14ac:dyDescent="0.2">
      <c r="A615" s="365"/>
      <c r="B615" s="365"/>
      <c r="C615" s="165"/>
      <c r="D615" s="165"/>
      <c r="E615" s="202"/>
      <c r="F615" s="165"/>
      <c r="G615" s="195"/>
      <c r="H615" s="165"/>
      <c r="I615" s="165"/>
      <c r="J615" s="165"/>
      <c r="K615" s="165"/>
      <c r="L615" s="77"/>
      <c r="M615" s="77"/>
      <c r="N615" s="82"/>
      <c r="O615" s="196">
        <f>VLOOKUP(N615,'Supporting Documentation'!$A$4:$J$568,10,FALSE)</f>
        <v>0</v>
      </c>
      <c r="P615" s="51"/>
      <c r="Q615" s="50"/>
      <c r="R615" s="157">
        <f>IF(P615="",0,(P615/'PPF Application'!$T$7))</f>
        <v>0</v>
      </c>
      <c r="S615" s="52">
        <f>IF(N615="", 0, (O615/'PPF Application'!$T$7)*P615)</f>
        <v>0</v>
      </c>
      <c r="T615" s="135"/>
      <c r="V615" s="159">
        <f t="shared" si="90"/>
        <v>0</v>
      </c>
      <c r="W615" s="159">
        <f t="shared" si="82"/>
        <v>0</v>
      </c>
      <c r="X615" s="159">
        <f t="shared" si="83"/>
        <v>0</v>
      </c>
      <c r="Y615" s="201">
        <f t="shared" si="84"/>
        <v>0</v>
      </c>
      <c r="Z615" s="201">
        <f t="shared" si="85"/>
        <v>0</v>
      </c>
      <c r="AA615" s="159">
        <f t="shared" si="86"/>
        <v>0</v>
      </c>
      <c r="AB615" s="11">
        <f t="shared" si="87"/>
        <v>0</v>
      </c>
      <c r="AD615" s="23">
        <f t="shared" si="88"/>
        <v>0</v>
      </c>
      <c r="AE615" s="23">
        <f t="shared" si="89"/>
        <v>0</v>
      </c>
    </row>
    <row r="616" spans="1:31" x14ac:dyDescent="0.2">
      <c r="A616" s="365"/>
      <c r="B616" s="365"/>
      <c r="C616" s="165"/>
      <c r="D616" s="165"/>
      <c r="E616" s="202"/>
      <c r="F616" s="165"/>
      <c r="G616" s="195"/>
      <c r="H616" s="165"/>
      <c r="I616" s="165"/>
      <c r="J616" s="165"/>
      <c r="K616" s="165"/>
      <c r="L616" s="77"/>
      <c r="M616" s="77"/>
      <c r="N616" s="82"/>
      <c r="O616" s="196">
        <f>VLOOKUP(N616,'Supporting Documentation'!$A$4:$J$568,10,FALSE)</f>
        <v>0</v>
      </c>
      <c r="P616" s="51"/>
      <c r="Q616" s="50"/>
      <c r="R616" s="157">
        <f>IF(P616="",0,(P616/'PPF Application'!$T$7))</f>
        <v>0</v>
      </c>
      <c r="S616" s="52">
        <f>IF(N616="", 0, (O616/'PPF Application'!$T$7)*P616)</f>
        <v>0</v>
      </c>
      <c r="T616" s="135"/>
      <c r="V616" s="159">
        <f t="shared" si="90"/>
        <v>0</v>
      </c>
      <c r="W616" s="159">
        <f t="shared" si="82"/>
        <v>0</v>
      </c>
      <c r="X616" s="159">
        <f t="shared" si="83"/>
        <v>0</v>
      </c>
      <c r="Y616" s="201">
        <f t="shared" si="84"/>
        <v>0</v>
      </c>
      <c r="Z616" s="201">
        <f t="shared" si="85"/>
        <v>0</v>
      </c>
      <c r="AA616" s="159">
        <f t="shared" si="86"/>
        <v>0</v>
      </c>
      <c r="AB616" s="11">
        <f t="shared" si="87"/>
        <v>0</v>
      </c>
      <c r="AD616" s="23">
        <f t="shared" si="88"/>
        <v>0</v>
      </c>
      <c r="AE616" s="23">
        <f t="shared" si="89"/>
        <v>0</v>
      </c>
    </row>
    <row r="617" spans="1:31" x14ac:dyDescent="0.2">
      <c r="A617" s="365"/>
      <c r="B617" s="365"/>
      <c r="C617" s="165"/>
      <c r="D617" s="165"/>
      <c r="E617" s="202"/>
      <c r="F617" s="165"/>
      <c r="G617" s="195"/>
      <c r="H617" s="165"/>
      <c r="I617" s="165"/>
      <c r="J617" s="165"/>
      <c r="K617" s="165"/>
      <c r="L617" s="77"/>
      <c r="M617" s="77"/>
      <c r="N617" s="82"/>
      <c r="O617" s="196">
        <f>VLOOKUP(N617,'Supporting Documentation'!$A$4:$J$568,10,FALSE)</f>
        <v>0</v>
      </c>
      <c r="P617" s="51"/>
      <c r="Q617" s="50"/>
      <c r="R617" s="157">
        <f>IF(P617="",0,(P617/'PPF Application'!$T$7))</f>
        <v>0</v>
      </c>
      <c r="S617" s="52">
        <f>IF(N617="", 0, (O617/'PPF Application'!$T$7)*P617)</f>
        <v>0</v>
      </c>
      <c r="T617" s="135"/>
      <c r="V617" s="159">
        <f t="shared" si="90"/>
        <v>0</v>
      </c>
      <c r="W617" s="159">
        <f t="shared" si="82"/>
        <v>0</v>
      </c>
      <c r="X617" s="159">
        <f t="shared" si="83"/>
        <v>0</v>
      </c>
      <c r="Y617" s="201">
        <f t="shared" si="84"/>
        <v>0</v>
      </c>
      <c r="Z617" s="201">
        <f t="shared" si="85"/>
        <v>0</v>
      </c>
      <c r="AA617" s="159">
        <f t="shared" si="86"/>
        <v>0</v>
      </c>
      <c r="AB617" s="11">
        <f t="shared" si="87"/>
        <v>0</v>
      </c>
      <c r="AD617" s="23">
        <f t="shared" si="88"/>
        <v>0</v>
      </c>
      <c r="AE617" s="23">
        <f t="shared" si="89"/>
        <v>0</v>
      </c>
    </row>
    <row r="618" spans="1:31" x14ac:dyDescent="0.2">
      <c r="A618" s="365"/>
      <c r="B618" s="365"/>
      <c r="C618" s="165"/>
      <c r="D618" s="165"/>
      <c r="E618" s="202"/>
      <c r="F618" s="165"/>
      <c r="G618" s="195"/>
      <c r="H618" s="165"/>
      <c r="I618" s="165"/>
      <c r="J618" s="165"/>
      <c r="K618" s="165"/>
      <c r="L618" s="77"/>
      <c r="M618" s="77"/>
      <c r="N618" s="82"/>
      <c r="O618" s="196">
        <f>VLOOKUP(N618,'Supporting Documentation'!$A$4:$J$568,10,FALSE)</f>
        <v>0</v>
      </c>
      <c r="P618" s="51"/>
      <c r="Q618" s="50"/>
      <c r="R618" s="157">
        <f>IF(P618="",0,(P618/'PPF Application'!$T$7))</f>
        <v>0</v>
      </c>
      <c r="S618" s="52">
        <f>IF(N618="", 0, (O618/'PPF Application'!$T$7)*P618)</f>
        <v>0</v>
      </c>
      <c r="T618" s="135"/>
      <c r="V618" s="159">
        <f t="shared" si="90"/>
        <v>0</v>
      </c>
      <c r="W618" s="159">
        <f t="shared" si="82"/>
        <v>0</v>
      </c>
      <c r="X618" s="159">
        <f t="shared" si="83"/>
        <v>0</v>
      </c>
      <c r="Y618" s="201">
        <f t="shared" si="84"/>
        <v>0</v>
      </c>
      <c r="Z618" s="201">
        <f t="shared" si="85"/>
        <v>0</v>
      </c>
      <c r="AA618" s="159">
        <f t="shared" si="86"/>
        <v>0</v>
      </c>
      <c r="AB618" s="11">
        <f t="shared" si="87"/>
        <v>0</v>
      </c>
      <c r="AD618" s="23">
        <f t="shared" si="88"/>
        <v>0</v>
      </c>
      <c r="AE618" s="23">
        <f t="shared" si="89"/>
        <v>0</v>
      </c>
    </row>
    <row r="619" spans="1:31" x14ac:dyDescent="0.2">
      <c r="A619" s="365"/>
      <c r="B619" s="365"/>
      <c r="C619" s="165"/>
      <c r="D619" s="165"/>
      <c r="E619" s="202"/>
      <c r="F619" s="165"/>
      <c r="G619" s="195"/>
      <c r="H619" s="165"/>
      <c r="I619" s="165"/>
      <c r="J619" s="165"/>
      <c r="K619" s="165"/>
      <c r="L619" s="77"/>
      <c r="M619" s="77"/>
      <c r="N619" s="82"/>
      <c r="O619" s="196">
        <f>VLOOKUP(N619,'Supporting Documentation'!$A$4:$J$568,10,FALSE)</f>
        <v>0</v>
      </c>
      <c r="P619" s="51"/>
      <c r="Q619" s="50"/>
      <c r="R619" s="157">
        <f>IF(P619="",0,(P619/'PPF Application'!$T$7))</f>
        <v>0</v>
      </c>
      <c r="S619" s="52">
        <f>IF(N619="", 0, (O619/'PPF Application'!$T$7)*P619)</f>
        <v>0</v>
      </c>
      <c r="T619" s="135"/>
      <c r="V619" s="159">
        <f t="shared" si="90"/>
        <v>0</v>
      </c>
      <c r="W619" s="159">
        <f t="shared" si="82"/>
        <v>0</v>
      </c>
      <c r="X619" s="159">
        <f t="shared" si="83"/>
        <v>0</v>
      </c>
      <c r="Y619" s="201">
        <f t="shared" si="84"/>
        <v>0</v>
      </c>
      <c r="Z619" s="201">
        <f t="shared" si="85"/>
        <v>0</v>
      </c>
      <c r="AA619" s="159">
        <f t="shared" si="86"/>
        <v>0</v>
      </c>
      <c r="AB619" s="11">
        <f t="shared" si="87"/>
        <v>0</v>
      </c>
      <c r="AD619" s="23">
        <f t="shared" si="88"/>
        <v>0</v>
      </c>
      <c r="AE619" s="23">
        <f t="shared" si="89"/>
        <v>0</v>
      </c>
    </row>
    <row r="620" spans="1:31" x14ac:dyDescent="0.2">
      <c r="A620" s="365"/>
      <c r="B620" s="365"/>
      <c r="C620" s="165"/>
      <c r="D620" s="165"/>
      <c r="E620" s="202"/>
      <c r="F620" s="165"/>
      <c r="G620" s="195"/>
      <c r="H620" s="165"/>
      <c r="I620" s="165"/>
      <c r="J620" s="165"/>
      <c r="K620" s="165"/>
      <c r="L620" s="77"/>
      <c r="M620" s="77"/>
      <c r="N620" s="82"/>
      <c r="O620" s="196">
        <f>VLOOKUP(N620,'Supporting Documentation'!$A$4:$J$568,10,FALSE)</f>
        <v>0</v>
      </c>
      <c r="P620" s="51"/>
      <c r="Q620" s="50"/>
      <c r="R620" s="157">
        <f>IF(P620="",0,(P620/'PPF Application'!$T$7))</f>
        <v>0</v>
      </c>
      <c r="S620" s="52">
        <f>IF(N620="", 0, (O620/'PPF Application'!$T$7)*P620)</f>
        <v>0</v>
      </c>
      <c r="T620" s="135"/>
      <c r="V620" s="159">
        <f t="shared" si="90"/>
        <v>0</v>
      </c>
      <c r="W620" s="159">
        <f t="shared" si="82"/>
        <v>0</v>
      </c>
      <c r="X620" s="159">
        <f t="shared" si="83"/>
        <v>0</v>
      </c>
      <c r="Y620" s="201">
        <f t="shared" si="84"/>
        <v>0</v>
      </c>
      <c r="Z620" s="201">
        <f t="shared" si="85"/>
        <v>0</v>
      </c>
      <c r="AA620" s="159">
        <f t="shared" si="86"/>
        <v>0</v>
      </c>
      <c r="AB620" s="11">
        <f t="shared" si="87"/>
        <v>0</v>
      </c>
      <c r="AD620" s="23">
        <f t="shared" si="88"/>
        <v>0</v>
      </c>
      <c r="AE620" s="23">
        <f t="shared" si="89"/>
        <v>0</v>
      </c>
    </row>
    <row r="621" spans="1:31" x14ac:dyDescent="0.2">
      <c r="A621" s="365"/>
      <c r="B621" s="365"/>
      <c r="C621" s="165"/>
      <c r="D621" s="165"/>
      <c r="E621" s="202"/>
      <c r="F621" s="165"/>
      <c r="G621" s="195"/>
      <c r="H621" s="165"/>
      <c r="I621" s="165"/>
      <c r="J621" s="165"/>
      <c r="K621" s="165"/>
      <c r="L621" s="77"/>
      <c r="M621" s="77"/>
      <c r="N621" s="82"/>
      <c r="O621" s="196">
        <f>VLOOKUP(N621,'Supporting Documentation'!$A$4:$J$568,10,FALSE)</f>
        <v>0</v>
      </c>
      <c r="P621" s="51"/>
      <c r="Q621" s="50"/>
      <c r="R621" s="157">
        <f>IF(P621="",0,(P621/'PPF Application'!$T$7))</f>
        <v>0</v>
      </c>
      <c r="S621" s="52">
        <f>IF(N621="", 0, (O621/'PPF Application'!$T$7)*P621)</f>
        <v>0</v>
      </c>
      <c r="T621" s="135"/>
      <c r="V621" s="159">
        <f t="shared" si="90"/>
        <v>0</v>
      </c>
      <c r="W621" s="159">
        <f t="shared" si="82"/>
        <v>0</v>
      </c>
      <c r="X621" s="159">
        <f t="shared" si="83"/>
        <v>0</v>
      </c>
      <c r="Y621" s="201">
        <f t="shared" si="84"/>
        <v>0</v>
      </c>
      <c r="Z621" s="201">
        <f t="shared" si="85"/>
        <v>0</v>
      </c>
      <c r="AA621" s="159">
        <f t="shared" si="86"/>
        <v>0</v>
      </c>
      <c r="AB621" s="11">
        <f t="shared" si="87"/>
        <v>0</v>
      </c>
      <c r="AD621" s="23">
        <f t="shared" si="88"/>
        <v>0</v>
      </c>
      <c r="AE621" s="23">
        <f t="shared" si="89"/>
        <v>0</v>
      </c>
    </row>
    <row r="622" spans="1:31" x14ac:dyDescent="0.2">
      <c r="A622" s="365"/>
      <c r="B622" s="365"/>
      <c r="C622" s="165"/>
      <c r="D622" s="165"/>
      <c r="E622" s="202"/>
      <c r="F622" s="165"/>
      <c r="G622" s="195"/>
      <c r="H622" s="165"/>
      <c r="I622" s="165"/>
      <c r="J622" s="165"/>
      <c r="K622" s="165"/>
      <c r="L622" s="77"/>
      <c r="M622" s="77"/>
      <c r="N622" s="82"/>
      <c r="O622" s="196">
        <f>VLOOKUP(N622,'Supporting Documentation'!$A$4:$J$568,10,FALSE)</f>
        <v>0</v>
      </c>
      <c r="P622" s="51"/>
      <c r="Q622" s="50"/>
      <c r="R622" s="157">
        <f>IF(P622="",0,(P622/'PPF Application'!$T$7))</f>
        <v>0</v>
      </c>
      <c r="S622" s="52">
        <f>IF(N622="", 0, (O622/'PPF Application'!$T$7)*P622)</f>
        <v>0</v>
      </c>
      <c r="T622" s="135"/>
      <c r="V622" s="159">
        <f t="shared" si="90"/>
        <v>0</v>
      </c>
      <c r="W622" s="159">
        <f t="shared" si="82"/>
        <v>0</v>
      </c>
      <c r="X622" s="159">
        <f t="shared" si="83"/>
        <v>0</v>
      </c>
      <c r="Y622" s="201">
        <f t="shared" si="84"/>
        <v>0</v>
      </c>
      <c r="Z622" s="201">
        <f t="shared" si="85"/>
        <v>0</v>
      </c>
      <c r="AA622" s="159">
        <f t="shared" si="86"/>
        <v>0</v>
      </c>
      <c r="AB622" s="11">
        <f t="shared" si="87"/>
        <v>0</v>
      </c>
      <c r="AD622" s="23">
        <f t="shared" si="88"/>
        <v>0</v>
      </c>
      <c r="AE622" s="23">
        <f t="shared" si="89"/>
        <v>0</v>
      </c>
    </row>
    <row r="623" spans="1:31" x14ac:dyDescent="0.2">
      <c r="A623" s="365"/>
      <c r="B623" s="365"/>
      <c r="C623" s="165"/>
      <c r="D623" s="165"/>
      <c r="E623" s="202"/>
      <c r="F623" s="165"/>
      <c r="G623" s="195"/>
      <c r="H623" s="165"/>
      <c r="I623" s="165"/>
      <c r="J623" s="165"/>
      <c r="K623" s="165"/>
      <c r="L623" s="77"/>
      <c r="M623" s="77"/>
      <c r="N623" s="82"/>
      <c r="O623" s="196">
        <f>VLOOKUP(N623,'Supporting Documentation'!$A$4:$J$568,10,FALSE)</f>
        <v>0</v>
      </c>
      <c r="P623" s="51"/>
      <c r="Q623" s="50"/>
      <c r="R623" s="157">
        <f>IF(P623="",0,(P623/'PPF Application'!$T$7))</f>
        <v>0</v>
      </c>
      <c r="S623" s="52">
        <f>IF(N623="", 0, (O623/'PPF Application'!$T$7)*P623)</f>
        <v>0</v>
      </c>
      <c r="T623" s="135"/>
      <c r="V623" s="159">
        <f t="shared" si="90"/>
        <v>0</v>
      </c>
      <c r="W623" s="159">
        <f t="shared" si="82"/>
        <v>0</v>
      </c>
      <c r="X623" s="159">
        <f t="shared" si="83"/>
        <v>0</v>
      </c>
      <c r="Y623" s="201">
        <f t="shared" si="84"/>
        <v>0</v>
      </c>
      <c r="Z623" s="201">
        <f t="shared" si="85"/>
        <v>0</v>
      </c>
      <c r="AA623" s="159">
        <f t="shared" si="86"/>
        <v>0</v>
      </c>
      <c r="AB623" s="11">
        <f t="shared" si="87"/>
        <v>0</v>
      </c>
      <c r="AD623" s="23">
        <f t="shared" si="88"/>
        <v>0</v>
      </c>
      <c r="AE623" s="23">
        <f t="shared" si="89"/>
        <v>0</v>
      </c>
    </row>
    <row r="624" spans="1:31" x14ac:dyDescent="0.2">
      <c r="A624" s="365"/>
      <c r="B624" s="365"/>
      <c r="C624" s="165"/>
      <c r="D624" s="165"/>
      <c r="E624" s="202"/>
      <c r="F624" s="165"/>
      <c r="G624" s="195"/>
      <c r="H624" s="165"/>
      <c r="I624" s="165"/>
      <c r="J624" s="165"/>
      <c r="K624" s="165"/>
      <c r="L624" s="77"/>
      <c r="M624" s="77"/>
      <c r="N624" s="82"/>
      <c r="O624" s="196">
        <f>VLOOKUP(N624,'Supporting Documentation'!$A$4:$J$568,10,FALSE)</f>
        <v>0</v>
      </c>
      <c r="P624" s="51"/>
      <c r="Q624" s="50"/>
      <c r="R624" s="157">
        <f>IF(P624="",0,(P624/'PPF Application'!$T$7))</f>
        <v>0</v>
      </c>
      <c r="S624" s="52">
        <f>IF(N624="", 0, (O624/'PPF Application'!$T$7)*P624)</f>
        <v>0</v>
      </c>
      <c r="T624" s="135"/>
      <c r="V624" s="159">
        <f t="shared" si="90"/>
        <v>0</v>
      </c>
      <c r="W624" s="159">
        <f t="shared" si="82"/>
        <v>0</v>
      </c>
      <c r="X624" s="159">
        <f t="shared" si="83"/>
        <v>0</v>
      </c>
      <c r="Y624" s="201">
        <f t="shared" si="84"/>
        <v>0</v>
      </c>
      <c r="Z624" s="201">
        <f t="shared" si="85"/>
        <v>0</v>
      </c>
      <c r="AA624" s="159">
        <f t="shared" si="86"/>
        <v>0</v>
      </c>
      <c r="AB624" s="11">
        <f t="shared" si="87"/>
        <v>0</v>
      </c>
      <c r="AD624" s="23">
        <f t="shared" si="88"/>
        <v>0</v>
      </c>
      <c r="AE624" s="23">
        <f t="shared" si="89"/>
        <v>0</v>
      </c>
    </row>
    <row r="625" spans="1:31" x14ac:dyDescent="0.2">
      <c r="A625" s="365"/>
      <c r="B625" s="365"/>
      <c r="C625" s="165"/>
      <c r="D625" s="165"/>
      <c r="E625" s="202"/>
      <c r="F625" s="165"/>
      <c r="G625" s="195"/>
      <c r="H625" s="165"/>
      <c r="I625" s="165"/>
      <c r="J625" s="165"/>
      <c r="K625" s="165"/>
      <c r="L625" s="77"/>
      <c r="M625" s="77"/>
      <c r="N625" s="82"/>
      <c r="O625" s="196">
        <f>VLOOKUP(N625,'Supporting Documentation'!$A$4:$J$568,10,FALSE)</f>
        <v>0</v>
      </c>
      <c r="P625" s="51"/>
      <c r="Q625" s="50"/>
      <c r="R625" s="157">
        <f>IF(P625="",0,(P625/'PPF Application'!$T$7))</f>
        <v>0</v>
      </c>
      <c r="S625" s="52">
        <f>IF(N625="", 0, (O625/'PPF Application'!$T$7)*P625)</f>
        <v>0</v>
      </c>
      <c r="T625" s="135"/>
      <c r="V625" s="159">
        <f t="shared" si="90"/>
        <v>0</v>
      </c>
      <c r="W625" s="159">
        <f t="shared" si="82"/>
        <v>0</v>
      </c>
      <c r="X625" s="159">
        <f t="shared" si="83"/>
        <v>0</v>
      </c>
      <c r="Y625" s="201">
        <f t="shared" si="84"/>
        <v>0</v>
      </c>
      <c r="Z625" s="201">
        <f t="shared" si="85"/>
        <v>0</v>
      </c>
      <c r="AA625" s="159">
        <f t="shared" si="86"/>
        <v>0</v>
      </c>
      <c r="AB625" s="11">
        <f t="shared" si="87"/>
        <v>0</v>
      </c>
      <c r="AD625" s="23">
        <f t="shared" si="88"/>
        <v>0</v>
      </c>
      <c r="AE625" s="23">
        <f t="shared" si="89"/>
        <v>0</v>
      </c>
    </row>
    <row r="626" spans="1:31" x14ac:dyDescent="0.2">
      <c r="A626" s="365"/>
      <c r="B626" s="365"/>
      <c r="C626" s="165"/>
      <c r="D626" s="165"/>
      <c r="E626" s="202"/>
      <c r="F626" s="165"/>
      <c r="G626" s="195"/>
      <c r="H626" s="165"/>
      <c r="I626" s="165"/>
      <c r="J626" s="165"/>
      <c r="K626" s="165"/>
      <c r="L626" s="77"/>
      <c r="M626" s="77"/>
      <c r="N626" s="82"/>
      <c r="O626" s="196">
        <f>VLOOKUP(N626,'Supporting Documentation'!$A$4:$J$568,10,FALSE)</f>
        <v>0</v>
      </c>
      <c r="P626" s="51"/>
      <c r="Q626" s="50"/>
      <c r="R626" s="157">
        <f>IF(P626="",0,(P626/'PPF Application'!$T$7))</f>
        <v>0</v>
      </c>
      <c r="S626" s="52">
        <f>IF(N626="", 0, (O626/'PPF Application'!$T$7)*P626)</f>
        <v>0</v>
      </c>
      <c r="T626" s="135"/>
      <c r="V626" s="159">
        <f t="shared" si="90"/>
        <v>0</v>
      </c>
      <c r="W626" s="159">
        <f t="shared" si="82"/>
        <v>0</v>
      </c>
      <c r="X626" s="159">
        <f t="shared" si="83"/>
        <v>0</v>
      </c>
      <c r="Y626" s="201">
        <f t="shared" si="84"/>
        <v>0</v>
      </c>
      <c r="Z626" s="201">
        <f t="shared" si="85"/>
        <v>0</v>
      </c>
      <c r="AA626" s="159">
        <f t="shared" si="86"/>
        <v>0</v>
      </c>
      <c r="AB626" s="11">
        <f t="shared" si="87"/>
        <v>0</v>
      </c>
      <c r="AD626" s="23">
        <f t="shared" si="88"/>
        <v>0</v>
      </c>
      <c r="AE626" s="23">
        <f t="shared" si="89"/>
        <v>0</v>
      </c>
    </row>
    <row r="627" spans="1:31" x14ac:dyDescent="0.2">
      <c r="A627" s="365"/>
      <c r="B627" s="365"/>
      <c r="C627" s="165"/>
      <c r="D627" s="165"/>
      <c r="E627" s="202"/>
      <c r="F627" s="165"/>
      <c r="G627" s="195"/>
      <c r="H627" s="165"/>
      <c r="I627" s="165"/>
      <c r="J627" s="165"/>
      <c r="K627" s="165"/>
      <c r="L627" s="77"/>
      <c r="M627" s="77"/>
      <c r="N627" s="82"/>
      <c r="O627" s="196">
        <f>VLOOKUP(N627,'Supporting Documentation'!$A$4:$J$568,10,FALSE)</f>
        <v>0</v>
      </c>
      <c r="P627" s="51"/>
      <c r="Q627" s="50"/>
      <c r="R627" s="157">
        <f>IF(P627="",0,(P627/'PPF Application'!$T$7))</f>
        <v>0</v>
      </c>
      <c r="S627" s="52">
        <f>IF(N627="", 0, (O627/'PPF Application'!$T$7)*P627)</f>
        <v>0</v>
      </c>
      <c r="T627" s="135"/>
      <c r="V627" s="159">
        <f t="shared" si="90"/>
        <v>0</v>
      </c>
      <c r="W627" s="159">
        <f t="shared" si="82"/>
        <v>0</v>
      </c>
      <c r="X627" s="159">
        <f t="shared" si="83"/>
        <v>0</v>
      </c>
      <c r="Y627" s="201">
        <f t="shared" si="84"/>
        <v>0</v>
      </c>
      <c r="Z627" s="201">
        <f t="shared" si="85"/>
        <v>0</v>
      </c>
      <c r="AA627" s="159">
        <f t="shared" si="86"/>
        <v>0</v>
      </c>
      <c r="AB627" s="11">
        <f t="shared" si="87"/>
        <v>0</v>
      </c>
      <c r="AD627" s="23">
        <f t="shared" si="88"/>
        <v>0</v>
      </c>
      <c r="AE627" s="23">
        <f t="shared" si="89"/>
        <v>0</v>
      </c>
    </row>
    <row r="628" spans="1:31" x14ac:dyDescent="0.2">
      <c r="A628" s="365"/>
      <c r="B628" s="365"/>
      <c r="C628" s="165"/>
      <c r="D628" s="165"/>
      <c r="E628" s="202"/>
      <c r="F628" s="165"/>
      <c r="G628" s="195"/>
      <c r="H628" s="165"/>
      <c r="I628" s="165"/>
      <c r="J628" s="165"/>
      <c r="K628" s="165"/>
      <c r="L628" s="77"/>
      <c r="M628" s="77"/>
      <c r="N628" s="82"/>
      <c r="O628" s="196">
        <f>VLOOKUP(N628,'Supporting Documentation'!$A$4:$J$568,10,FALSE)</f>
        <v>0</v>
      </c>
      <c r="P628" s="51"/>
      <c r="Q628" s="50"/>
      <c r="R628" s="157">
        <f>IF(P628="",0,(P628/'PPF Application'!$T$7))</f>
        <v>0</v>
      </c>
      <c r="S628" s="52">
        <f>IF(N628="", 0, (O628/'PPF Application'!$T$7)*P628)</f>
        <v>0</v>
      </c>
      <c r="T628" s="135"/>
      <c r="V628" s="159">
        <f t="shared" si="90"/>
        <v>0</v>
      </c>
      <c r="W628" s="159">
        <f t="shared" si="82"/>
        <v>0</v>
      </c>
      <c r="X628" s="159">
        <f t="shared" si="83"/>
        <v>0</v>
      </c>
      <c r="Y628" s="201">
        <f t="shared" si="84"/>
        <v>0</v>
      </c>
      <c r="Z628" s="201">
        <f t="shared" si="85"/>
        <v>0</v>
      </c>
      <c r="AA628" s="159">
        <f t="shared" si="86"/>
        <v>0</v>
      </c>
      <c r="AB628" s="11">
        <f t="shared" si="87"/>
        <v>0</v>
      </c>
      <c r="AD628" s="23">
        <f t="shared" si="88"/>
        <v>0</v>
      </c>
      <c r="AE628" s="23">
        <f t="shared" si="89"/>
        <v>0</v>
      </c>
    </row>
    <row r="629" spans="1:31" x14ac:dyDescent="0.2">
      <c r="A629" s="365"/>
      <c r="B629" s="365"/>
      <c r="C629" s="165"/>
      <c r="D629" s="165"/>
      <c r="E629" s="202"/>
      <c r="F629" s="165"/>
      <c r="G629" s="195"/>
      <c r="H629" s="165"/>
      <c r="I629" s="165"/>
      <c r="J629" s="165"/>
      <c r="K629" s="165"/>
      <c r="L629" s="77"/>
      <c r="M629" s="77"/>
      <c r="N629" s="82"/>
      <c r="O629" s="196">
        <f>VLOOKUP(N629,'Supporting Documentation'!$A$4:$J$568,10,FALSE)</f>
        <v>0</v>
      </c>
      <c r="P629" s="51"/>
      <c r="Q629" s="50"/>
      <c r="R629" s="157">
        <f>IF(P629="",0,(P629/'PPF Application'!$T$7))</f>
        <v>0</v>
      </c>
      <c r="S629" s="52">
        <f>IF(N629="", 0, (O629/'PPF Application'!$T$7)*P629)</f>
        <v>0</v>
      </c>
      <c r="T629" s="135"/>
      <c r="V629" s="159">
        <f t="shared" si="90"/>
        <v>0</v>
      </c>
      <c r="W629" s="159">
        <f t="shared" si="82"/>
        <v>0</v>
      </c>
      <c r="X629" s="159">
        <f t="shared" si="83"/>
        <v>0</v>
      </c>
      <c r="Y629" s="201">
        <f t="shared" si="84"/>
        <v>0</v>
      </c>
      <c r="Z629" s="201">
        <f t="shared" si="85"/>
        <v>0</v>
      </c>
      <c r="AA629" s="159">
        <f t="shared" si="86"/>
        <v>0</v>
      </c>
      <c r="AB629" s="11">
        <f t="shared" si="87"/>
        <v>0</v>
      </c>
      <c r="AD629" s="23">
        <f t="shared" si="88"/>
        <v>0</v>
      </c>
      <c r="AE629" s="23">
        <f t="shared" si="89"/>
        <v>0</v>
      </c>
    </row>
    <row r="630" spans="1:31" x14ac:dyDescent="0.2">
      <c r="A630" s="365"/>
      <c r="B630" s="365"/>
      <c r="C630" s="165"/>
      <c r="D630" s="165"/>
      <c r="E630" s="202"/>
      <c r="F630" s="165"/>
      <c r="G630" s="195"/>
      <c r="H630" s="165"/>
      <c r="I630" s="165"/>
      <c r="J630" s="165"/>
      <c r="K630" s="165"/>
      <c r="L630" s="77"/>
      <c r="M630" s="77"/>
      <c r="N630" s="82"/>
      <c r="O630" s="196">
        <f>VLOOKUP(N630,'Supporting Documentation'!$A$4:$J$568,10,FALSE)</f>
        <v>0</v>
      </c>
      <c r="P630" s="51"/>
      <c r="Q630" s="50"/>
      <c r="R630" s="157">
        <f>IF(P630="",0,(P630/'PPF Application'!$T$7))</f>
        <v>0</v>
      </c>
      <c r="S630" s="52">
        <f>IF(N630="", 0, (O630/'PPF Application'!$T$7)*P630)</f>
        <v>0</v>
      </c>
      <c r="T630" s="135"/>
      <c r="V630" s="159">
        <f t="shared" si="90"/>
        <v>0</v>
      </c>
      <c r="W630" s="159">
        <f t="shared" si="82"/>
        <v>0</v>
      </c>
      <c r="X630" s="159">
        <f t="shared" si="83"/>
        <v>0</v>
      </c>
      <c r="Y630" s="201">
        <f t="shared" si="84"/>
        <v>0</v>
      </c>
      <c r="Z630" s="201">
        <f t="shared" si="85"/>
        <v>0</v>
      </c>
      <c r="AA630" s="159">
        <f t="shared" si="86"/>
        <v>0</v>
      </c>
      <c r="AB630" s="11">
        <f t="shared" si="87"/>
        <v>0</v>
      </c>
      <c r="AD630" s="23">
        <f t="shared" si="88"/>
        <v>0</v>
      </c>
      <c r="AE630" s="23">
        <f t="shared" si="89"/>
        <v>0</v>
      </c>
    </row>
    <row r="631" spans="1:31" x14ac:dyDescent="0.2">
      <c r="A631" s="365"/>
      <c r="B631" s="365"/>
      <c r="C631" s="165"/>
      <c r="D631" s="165"/>
      <c r="E631" s="202"/>
      <c r="F631" s="165"/>
      <c r="G631" s="195"/>
      <c r="H631" s="165"/>
      <c r="I631" s="165"/>
      <c r="J631" s="165"/>
      <c r="K631" s="165"/>
      <c r="L631" s="77"/>
      <c r="M631" s="77"/>
      <c r="N631" s="82"/>
      <c r="O631" s="196">
        <f>VLOOKUP(N631,'Supporting Documentation'!$A$4:$J$568,10,FALSE)</f>
        <v>0</v>
      </c>
      <c r="P631" s="51"/>
      <c r="Q631" s="50"/>
      <c r="R631" s="157">
        <f>IF(P631="",0,(P631/'PPF Application'!$T$7))</f>
        <v>0</v>
      </c>
      <c r="S631" s="52">
        <f>IF(N631="", 0, (O631/'PPF Application'!$T$7)*P631)</f>
        <v>0</v>
      </c>
      <c r="T631" s="135"/>
      <c r="V631" s="159">
        <f t="shared" si="90"/>
        <v>0</v>
      </c>
      <c r="W631" s="159">
        <f t="shared" si="82"/>
        <v>0</v>
      </c>
      <c r="X631" s="159">
        <f t="shared" si="83"/>
        <v>0</v>
      </c>
      <c r="Y631" s="201">
        <f t="shared" si="84"/>
        <v>0</v>
      </c>
      <c r="Z631" s="201">
        <f t="shared" si="85"/>
        <v>0</v>
      </c>
      <c r="AA631" s="159">
        <f t="shared" si="86"/>
        <v>0</v>
      </c>
      <c r="AB631" s="11">
        <f t="shared" si="87"/>
        <v>0</v>
      </c>
      <c r="AD631" s="23">
        <f t="shared" si="88"/>
        <v>0</v>
      </c>
      <c r="AE631" s="23">
        <f t="shared" si="89"/>
        <v>0</v>
      </c>
    </row>
    <row r="632" spans="1:31" x14ac:dyDescent="0.2">
      <c r="A632" s="365"/>
      <c r="B632" s="365"/>
      <c r="C632" s="165"/>
      <c r="D632" s="165"/>
      <c r="E632" s="202"/>
      <c r="F632" s="165"/>
      <c r="G632" s="195"/>
      <c r="H632" s="165"/>
      <c r="I632" s="165"/>
      <c r="J632" s="165"/>
      <c r="K632" s="165"/>
      <c r="L632" s="77"/>
      <c r="M632" s="77"/>
      <c r="N632" s="82"/>
      <c r="O632" s="196">
        <f>VLOOKUP(N632,'Supporting Documentation'!$A$4:$J$568,10,FALSE)</f>
        <v>0</v>
      </c>
      <c r="P632" s="51"/>
      <c r="Q632" s="50"/>
      <c r="R632" s="157">
        <f>IF(P632="",0,(P632/'PPF Application'!$T$7))</f>
        <v>0</v>
      </c>
      <c r="S632" s="52">
        <f>IF(N632="", 0, (O632/'PPF Application'!$T$7)*P632)</f>
        <v>0</v>
      </c>
      <c r="T632" s="135"/>
      <c r="V632" s="159">
        <f t="shared" si="90"/>
        <v>0</v>
      </c>
      <c r="W632" s="159">
        <f t="shared" si="82"/>
        <v>0</v>
      </c>
      <c r="X632" s="159">
        <f t="shared" si="83"/>
        <v>0</v>
      </c>
      <c r="Y632" s="201">
        <f t="shared" si="84"/>
        <v>0</v>
      </c>
      <c r="Z632" s="201">
        <f t="shared" si="85"/>
        <v>0</v>
      </c>
      <c r="AA632" s="159">
        <f t="shared" si="86"/>
        <v>0</v>
      </c>
      <c r="AB632" s="11">
        <f t="shared" si="87"/>
        <v>0</v>
      </c>
      <c r="AD632" s="23">
        <f t="shared" si="88"/>
        <v>0</v>
      </c>
      <c r="AE632" s="23">
        <f t="shared" si="89"/>
        <v>0</v>
      </c>
    </row>
    <row r="633" spans="1:31" x14ac:dyDescent="0.2">
      <c r="A633" s="365"/>
      <c r="B633" s="365"/>
      <c r="C633" s="165"/>
      <c r="D633" s="165"/>
      <c r="E633" s="202"/>
      <c r="F633" s="165"/>
      <c r="G633" s="195"/>
      <c r="H633" s="165"/>
      <c r="I633" s="165"/>
      <c r="J633" s="165"/>
      <c r="K633" s="165"/>
      <c r="L633" s="77"/>
      <c r="M633" s="77"/>
      <c r="N633" s="82"/>
      <c r="O633" s="196">
        <f>VLOOKUP(N633,'Supporting Documentation'!$A$4:$J$568,10,FALSE)</f>
        <v>0</v>
      </c>
      <c r="P633" s="51"/>
      <c r="Q633" s="50"/>
      <c r="R633" s="157">
        <f>IF(P633="",0,(P633/'PPF Application'!$T$7))</f>
        <v>0</v>
      </c>
      <c r="S633" s="52">
        <f>IF(N633="", 0, (O633/'PPF Application'!$T$7)*P633)</f>
        <v>0</v>
      </c>
      <c r="T633" s="135"/>
      <c r="V633" s="159">
        <f t="shared" si="90"/>
        <v>0</v>
      </c>
      <c r="W633" s="159">
        <f t="shared" si="82"/>
        <v>0</v>
      </c>
      <c r="X633" s="159">
        <f t="shared" si="83"/>
        <v>0</v>
      </c>
      <c r="Y633" s="201">
        <f t="shared" si="84"/>
        <v>0</v>
      </c>
      <c r="Z633" s="201">
        <f t="shared" si="85"/>
        <v>0</v>
      </c>
      <c r="AA633" s="159">
        <f t="shared" si="86"/>
        <v>0</v>
      </c>
      <c r="AB633" s="11">
        <f t="shared" si="87"/>
        <v>0</v>
      </c>
      <c r="AD633" s="23">
        <f t="shared" si="88"/>
        <v>0</v>
      </c>
      <c r="AE633" s="23">
        <f t="shared" si="89"/>
        <v>0</v>
      </c>
    </row>
    <row r="634" spans="1:31" x14ac:dyDescent="0.2">
      <c r="A634" s="365"/>
      <c r="B634" s="365"/>
      <c r="C634" s="165"/>
      <c r="D634" s="165"/>
      <c r="E634" s="202"/>
      <c r="F634" s="165"/>
      <c r="G634" s="195"/>
      <c r="H634" s="165"/>
      <c r="I634" s="165"/>
      <c r="J634" s="165"/>
      <c r="K634" s="165"/>
      <c r="L634" s="77"/>
      <c r="M634" s="77"/>
      <c r="N634" s="82"/>
      <c r="O634" s="196">
        <f>VLOOKUP(N634,'Supporting Documentation'!$A$4:$J$568,10,FALSE)</f>
        <v>0</v>
      </c>
      <c r="P634" s="51"/>
      <c r="Q634" s="50"/>
      <c r="R634" s="157">
        <f>IF(P634="",0,(P634/'PPF Application'!$T$7))</f>
        <v>0</v>
      </c>
      <c r="S634" s="52">
        <f>IF(N634="", 0, (O634/'PPF Application'!$T$7)*P634)</f>
        <v>0</v>
      </c>
      <c r="T634" s="135"/>
      <c r="V634" s="159">
        <f t="shared" si="90"/>
        <v>0</v>
      </c>
      <c r="W634" s="159">
        <f t="shared" si="82"/>
        <v>0</v>
      </c>
      <c r="X634" s="159">
        <f t="shared" si="83"/>
        <v>0</v>
      </c>
      <c r="Y634" s="201">
        <f t="shared" si="84"/>
        <v>0</v>
      </c>
      <c r="Z634" s="201">
        <f t="shared" si="85"/>
        <v>0</v>
      </c>
      <c r="AA634" s="159">
        <f t="shared" si="86"/>
        <v>0</v>
      </c>
      <c r="AB634" s="11">
        <f t="shared" si="87"/>
        <v>0</v>
      </c>
      <c r="AD634" s="23">
        <f t="shared" si="88"/>
        <v>0</v>
      </c>
      <c r="AE634" s="23">
        <f t="shared" si="89"/>
        <v>0</v>
      </c>
    </row>
    <row r="635" spans="1:31" x14ac:dyDescent="0.2">
      <c r="A635" s="365"/>
      <c r="B635" s="365"/>
      <c r="C635" s="165"/>
      <c r="D635" s="165"/>
      <c r="E635" s="202"/>
      <c r="F635" s="165"/>
      <c r="G635" s="195"/>
      <c r="H635" s="165"/>
      <c r="I635" s="165"/>
      <c r="J635" s="165"/>
      <c r="K635" s="165"/>
      <c r="L635" s="77"/>
      <c r="M635" s="77"/>
      <c r="N635" s="82"/>
      <c r="O635" s="196">
        <f>VLOOKUP(N635,'Supporting Documentation'!$A$4:$J$568,10,FALSE)</f>
        <v>0</v>
      </c>
      <c r="P635" s="51"/>
      <c r="Q635" s="50"/>
      <c r="R635" s="157">
        <f>IF(P635="",0,(P635/'PPF Application'!$T$7))</f>
        <v>0</v>
      </c>
      <c r="S635" s="52">
        <f>IF(N635="", 0, (O635/'PPF Application'!$T$7)*P635)</f>
        <v>0</v>
      </c>
      <c r="T635" s="135"/>
      <c r="V635" s="159">
        <f t="shared" si="90"/>
        <v>0</v>
      </c>
      <c r="W635" s="159">
        <f t="shared" si="82"/>
        <v>0</v>
      </c>
      <c r="X635" s="159">
        <f t="shared" si="83"/>
        <v>0</v>
      </c>
      <c r="Y635" s="201">
        <f t="shared" si="84"/>
        <v>0</v>
      </c>
      <c r="Z635" s="201">
        <f t="shared" si="85"/>
        <v>0</v>
      </c>
      <c r="AA635" s="159">
        <f t="shared" si="86"/>
        <v>0</v>
      </c>
      <c r="AB635" s="11">
        <f t="shared" si="87"/>
        <v>0</v>
      </c>
      <c r="AD635" s="23">
        <f t="shared" si="88"/>
        <v>0</v>
      </c>
      <c r="AE635" s="23">
        <f t="shared" si="89"/>
        <v>0</v>
      </c>
    </row>
    <row r="636" spans="1:31" x14ac:dyDescent="0.2">
      <c r="A636" s="365"/>
      <c r="B636" s="365"/>
      <c r="C636" s="165"/>
      <c r="D636" s="165"/>
      <c r="E636" s="202"/>
      <c r="F636" s="165"/>
      <c r="G636" s="195"/>
      <c r="H636" s="165"/>
      <c r="I636" s="165"/>
      <c r="J636" s="165"/>
      <c r="K636" s="165"/>
      <c r="L636" s="77"/>
      <c r="M636" s="77"/>
      <c r="N636" s="82"/>
      <c r="O636" s="196">
        <f>VLOOKUP(N636,'Supporting Documentation'!$A$4:$J$568,10,FALSE)</f>
        <v>0</v>
      </c>
      <c r="P636" s="51"/>
      <c r="Q636" s="50"/>
      <c r="R636" s="157">
        <f>IF(P636="",0,(P636/'PPF Application'!$T$7))</f>
        <v>0</v>
      </c>
      <c r="S636" s="52">
        <f>IF(N636="", 0, (O636/'PPF Application'!$T$7)*P636)</f>
        <v>0</v>
      </c>
      <c r="T636" s="135"/>
      <c r="V636" s="159">
        <f t="shared" si="90"/>
        <v>0</v>
      </c>
      <c r="W636" s="159">
        <f t="shared" si="82"/>
        <v>0</v>
      </c>
      <c r="X636" s="159">
        <f t="shared" si="83"/>
        <v>0</v>
      </c>
      <c r="Y636" s="201">
        <f t="shared" si="84"/>
        <v>0</v>
      </c>
      <c r="Z636" s="201">
        <f t="shared" si="85"/>
        <v>0</v>
      </c>
      <c r="AA636" s="159">
        <f t="shared" si="86"/>
        <v>0</v>
      </c>
      <c r="AB636" s="11">
        <f t="shared" si="87"/>
        <v>0</v>
      </c>
      <c r="AD636" s="23">
        <f t="shared" si="88"/>
        <v>0</v>
      </c>
      <c r="AE636" s="23">
        <f t="shared" si="89"/>
        <v>0</v>
      </c>
    </row>
    <row r="637" spans="1:31" x14ac:dyDescent="0.2">
      <c r="A637" s="365"/>
      <c r="B637" s="365"/>
      <c r="C637" s="165"/>
      <c r="D637" s="165"/>
      <c r="E637" s="202"/>
      <c r="F637" s="165"/>
      <c r="G637" s="195"/>
      <c r="H637" s="165"/>
      <c r="I637" s="165"/>
      <c r="J637" s="165"/>
      <c r="K637" s="165"/>
      <c r="L637" s="77"/>
      <c r="M637" s="77"/>
      <c r="N637" s="82"/>
      <c r="O637" s="196">
        <f>VLOOKUP(N637,'Supporting Documentation'!$A$4:$J$568,10,FALSE)</f>
        <v>0</v>
      </c>
      <c r="P637" s="51"/>
      <c r="Q637" s="50"/>
      <c r="R637" s="157">
        <f>IF(P637="",0,(P637/'PPF Application'!$T$7))</f>
        <v>0</v>
      </c>
      <c r="S637" s="52">
        <f>IF(N637="", 0, (O637/'PPF Application'!$T$7)*P637)</f>
        <v>0</v>
      </c>
      <c r="T637" s="135"/>
      <c r="V637" s="159">
        <f t="shared" si="90"/>
        <v>0</v>
      </c>
      <c r="W637" s="159">
        <f t="shared" si="82"/>
        <v>0</v>
      </c>
      <c r="X637" s="159">
        <f t="shared" si="83"/>
        <v>0</v>
      </c>
      <c r="Y637" s="201">
        <f t="shared" si="84"/>
        <v>0</v>
      </c>
      <c r="Z637" s="201">
        <f t="shared" si="85"/>
        <v>0</v>
      </c>
      <c r="AA637" s="159">
        <f t="shared" si="86"/>
        <v>0</v>
      </c>
      <c r="AB637" s="11">
        <f t="shared" si="87"/>
        <v>0</v>
      </c>
      <c r="AD637" s="23">
        <f t="shared" si="88"/>
        <v>0</v>
      </c>
      <c r="AE637" s="23">
        <f t="shared" si="89"/>
        <v>0</v>
      </c>
    </row>
    <row r="638" spans="1:31" x14ac:dyDescent="0.2">
      <c r="A638" s="365"/>
      <c r="B638" s="365"/>
      <c r="C638" s="165"/>
      <c r="D638" s="165"/>
      <c r="E638" s="202"/>
      <c r="F638" s="165"/>
      <c r="G638" s="195"/>
      <c r="H638" s="165"/>
      <c r="I638" s="165"/>
      <c r="J638" s="165"/>
      <c r="K638" s="165"/>
      <c r="L638" s="77"/>
      <c r="M638" s="77"/>
      <c r="N638" s="82"/>
      <c r="O638" s="196">
        <f>VLOOKUP(N638,'Supporting Documentation'!$A$4:$J$568,10,FALSE)</f>
        <v>0</v>
      </c>
      <c r="P638" s="51"/>
      <c r="Q638" s="50"/>
      <c r="R638" s="157">
        <f>IF(P638="",0,(P638/'PPF Application'!$T$7))</f>
        <v>0</v>
      </c>
      <c r="S638" s="52">
        <f>IF(N638="", 0, (O638/'PPF Application'!$T$7)*P638)</f>
        <v>0</v>
      </c>
      <c r="T638" s="135"/>
      <c r="V638" s="159">
        <f t="shared" si="90"/>
        <v>0</v>
      </c>
      <c r="W638" s="159">
        <f t="shared" si="82"/>
        <v>0</v>
      </c>
      <c r="X638" s="159">
        <f t="shared" si="83"/>
        <v>0</v>
      </c>
      <c r="Y638" s="201">
        <f t="shared" si="84"/>
        <v>0</v>
      </c>
      <c r="Z638" s="201">
        <f t="shared" si="85"/>
        <v>0</v>
      </c>
      <c r="AA638" s="159">
        <f t="shared" si="86"/>
        <v>0</v>
      </c>
      <c r="AB638" s="11">
        <f t="shared" si="87"/>
        <v>0</v>
      </c>
      <c r="AD638" s="23">
        <f t="shared" si="88"/>
        <v>0</v>
      </c>
      <c r="AE638" s="23">
        <f t="shared" si="89"/>
        <v>0</v>
      </c>
    </row>
    <row r="639" spans="1:31" x14ac:dyDescent="0.2">
      <c r="A639" s="365"/>
      <c r="B639" s="365"/>
      <c r="C639" s="165"/>
      <c r="D639" s="165"/>
      <c r="E639" s="202"/>
      <c r="F639" s="165"/>
      <c r="G639" s="195"/>
      <c r="H639" s="165"/>
      <c r="I639" s="165"/>
      <c r="J639" s="165"/>
      <c r="K639" s="165"/>
      <c r="L639" s="77"/>
      <c r="M639" s="77"/>
      <c r="N639" s="82"/>
      <c r="O639" s="196">
        <f>VLOOKUP(N639,'Supporting Documentation'!$A$4:$J$568,10,FALSE)</f>
        <v>0</v>
      </c>
      <c r="P639" s="51"/>
      <c r="Q639" s="50"/>
      <c r="R639" s="157">
        <f>IF(P639="",0,(P639/'PPF Application'!$T$7))</f>
        <v>0</v>
      </c>
      <c r="S639" s="52">
        <f>IF(N639="", 0, (O639/'PPF Application'!$T$7)*P639)</f>
        <v>0</v>
      </c>
      <c r="T639" s="135"/>
      <c r="V639" s="159">
        <f t="shared" si="90"/>
        <v>0</v>
      </c>
      <c r="W639" s="159">
        <f t="shared" si="82"/>
        <v>0</v>
      </c>
      <c r="X639" s="159">
        <f t="shared" si="83"/>
        <v>0</v>
      </c>
      <c r="Y639" s="201">
        <f t="shared" si="84"/>
        <v>0</v>
      </c>
      <c r="Z639" s="201">
        <f t="shared" si="85"/>
        <v>0</v>
      </c>
      <c r="AA639" s="159">
        <f t="shared" si="86"/>
        <v>0</v>
      </c>
      <c r="AB639" s="11">
        <f t="shared" si="87"/>
        <v>0</v>
      </c>
      <c r="AD639" s="23">
        <f t="shared" si="88"/>
        <v>0</v>
      </c>
      <c r="AE639" s="23">
        <f t="shared" si="89"/>
        <v>0</v>
      </c>
    </row>
    <row r="640" spans="1:31" x14ac:dyDescent="0.2">
      <c r="A640" s="365"/>
      <c r="B640" s="365"/>
      <c r="C640" s="165"/>
      <c r="D640" s="165"/>
      <c r="E640" s="202"/>
      <c r="F640" s="165"/>
      <c r="G640" s="195"/>
      <c r="H640" s="165"/>
      <c r="I640" s="165"/>
      <c r="J640" s="165"/>
      <c r="K640" s="165"/>
      <c r="L640" s="77"/>
      <c r="M640" s="77"/>
      <c r="N640" s="82"/>
      <c r="O640" s="196">
        <f>VLOOKUP(N640,'Supporting Documentation'!$A$4:$J$568,10,FALSE)</f>
        <v>0</v>
      </c>
      <c r="P640" s="51"/>
      <c r="Q640" s="50"/>
      <c r="R640" s="157">
        <f>IF(P640="",0,(P640/'PPF Application'!$T$7))</f>
        <v>0</v>
      </c>
      <c r="S640" s="52">
        <f>IF(N640="", 0, (O640/'PPF Application'!$T$7)*P640)</f>
        <v>0</v>
      </c>
      <c r="T640" s="135"/>
      <c r="V640" s="159">
        <f t="shared" si="90"/>
        <v>0</v>
      </c>
      <c r="W640" s="159">
        <f t="shared" si="82"/>
        <v>0</v>
      </c>
      <c r="X640" s="159">
        <f t="shared" si="83"/>
        <v>0</v>
      </c>
      <c r="Y640" s="201">
        <f t="shared" si="84"/>
        <v>0</v>
      </c>
      <c r="Z640" s="201">
        <f t="shared" si="85"/>
        <v>0</v>
      </c>
      <c r="AA640" s="159">
        <f t="shared" si="86"/>
        <v>0</v>
      </c>
      <c r="AB640" s="11">
        <f t="shared" si="87"/>
        <v>0</v>
      </c>
      <c r="AD640" s="23">
        <f t="shared" si="88"/>
        <v>0</v>
      </c>
      <c r="AE640" s="23">
        <f t="shared" si="89"/>
        <v>0</v>
      </c>
    </row>
    <row r="641" spans="1:31" x14ac:dyDescent="0.2">
      <c r="A641" s="365"/>
      <c r="B641" s="365"/>
      <c r="C641" s="165"/>
      <c r="D641" s="165"/>
      <c r="E641" s="202"/>
      <c r="F641" s="165"/>
      <c r="G641" s="195"/>
      <c r="H641" s="165"/>
      <c r="I641" s="165"/>
      <c r="J641" s="165"/>
      <c r="K641" s="165"/>
      <c r="L641" s="77"/>
      <c r="M641" s="77"/>
      <c r="N641" s="82"/>
      <c r="O641" s="196">
        <f>VLOOKUP(N641,'Supporting Documentation'!$A$4:$J$568,10,FALSE)</f>
        <v>0</v>
      </c>
      <c r="P641" s="51"/>
      <c r="Q641" s="50"/>
      <c r="R641" s="157">
        <f>IF(P641="",0,(P641/'PPF Application'!$T$7))</f>
        <v>0</v>
      </c>
      <c r="S641" s="52">
        <f>IF(N641="", 0, (O641/'PPF Application'!$T$7)*P641)</f>
        <v>0</v>
      </c>
      <c r="T641" s="135"/>
      <c r="V641" s="159">
        <f t="shared" si="90"/>
        <v>0</v>
      </c>
      <c r="W641" s="159">
        <f t="shared" si="82"/>
        <v>0</v>
      </c>
      <c r="X641" s="159">
        <f t="shared" si="83"/>
        <v>0</v>
      </c>
      <c r="Y641" s="201">
        <f t="shared" si="84"/>
        <v>0</v>
      </c>
      <c r="Z641" s="201">
        <f t="shared" si="85"/>
        <v>0</v>
      </c>
      <c r="AA641" s="159">
        <f t="shared" si="86"/>
        <v>0</v>
      </c>
      <c r="AB641" s="11">
        <f t="shared" si="87"/>
        <v>0</v>
      </c>
      <c r="AD641" s="23">
        <f t="shared" si="88"/>
        <v>0</v>
      </c>
      <c r="AE641" s="23">
        <f t="shared" si="89"/>
        <v>0</v>
      </c>
    </row>
    <row r="642" spans="1:31" x14ac:dyDescent="0.2">
      <c r="A642" s="365"/>
      <c r="B642" s="365"/>
      <c r="C642" s="165"/>
      <c r="D642" s="165"/>
      <c r="E642" s="202"/>
      <c r="F642" s="165"/>
      <c r="G642" s="195"/>
      <c r="H642" s="165"/>
      <c r="I642" s="165"/>
      <c r="J642" s="165"/>
      <c r="K642" s="165"/>
      <c r="L642" s="77"/>
      <c r="M642" s="77"/>
      <c r="N642" s="82"/>
      <c r="O642" s="196">
        <f>VLOOKUP(N642,'Supporting Documentation'!$A$4:$J$568,10,FALSE)</f>
        <v>0</v>
      </c>
      <c r="P642" s="51"/>
      <c r="Q642" s="50"/>
      <c r="R642" s="157">
        <f>IF(P642="",0,(P642/'PPF Application'!$T$7))</f>
        <v>0</v>
      </c>
      <c r="S642" s="52">
        <f>IF(N642="", 0, (O642/'PPF Application'!$T$7)*P642)</f>
        <v>0</v>
      </c>
      <c r="T642" s="135"/>
      <c r="V642" s="159">
        <f t="shared" si="90"/>
        <v>0</v>
      </c>
      <c r="W642" s="159">
        <f t="shared" si="82"/>
        <v>0</v>
      </c>
      <c r="X642" s="159">
        <f t="shared" si="83"/>
        <v>0</v>
      </c>
      <c r="Y642" s="201">
        <f t="shared" si="84"/>
        <v>0</v>
      </c>
      <c r="Z642" s="201">
        <f t="shared" si="85"/>
        <v>0</v>
      </c>
      <c r="AA642" s="159">
        <f t="shared" si="86"/>
        <v>0</v>
      </c>
      <c r="AB642" s="11">
        <f t="shared" si="87"/>
        <v>0</v>
      </c>
      <c r="AD642" s="23">
        <f t="shared" si="88"/>
        <v>0</v>
      </c>
      <c r="AE642" s="23">
        <f t="shared" si="89"/>
        <v>0</v>
      </c>
    </row>
    <row r="643" spans="1:31" x14ac:dyDescent="0.2">
      <c r="A643" s="365"/>
      <c r="B643" s="365"/>
      <c r="C643" s="165"/>
      <c r="D643" s="165"/>
      <c r="E643" s="202"/>
      <c r="F643" s="165"/>
      <c r="G643" s="195"/>
      <c r="H643" s="165"/>
      <c r="I643" s="165"/>
      <c r="J643" s="165"/>
      <c r="K643" s="165"/>
      <c r="L643" s="77"/>
      <c r="M643" s="77"/>
      <c r="N643" s="82"/>
      <c r="O643" s="196">
        <f>VLOOKUP(N643,'Supporting Documentation'!$A$4:$J$568,10,FALSE)</f>
        <v>0</v>
      </c>
      <c r="P643" s="51"/>
      <c r="Q643" s="50"/>
      <c r="R643" s="157">
        <f>IF(P643="",0,(P643/'PPF Application'!$T$7))</f>
        <v>0</v>
      </c>
      <c r="S643" s="52">
        <f>IF(N643="", 0, (O643/'PPF Application'!$T$7)*P643)</f>
        <v>0</v>
      </c>
      <c r="T643" s="135"/>
      <c r="V643" s="159">
        <f t="shared" si="90"/>
        <v>0</v>
      </c>
      <c r="W643" s="159">
        <f t="shared" si="82"/>
        <v>0</v>
      </c>
      <c r="X643" s="159">
        <f t="shared" si="83"/>
        <v>0</v>
      </c>
      <c r="Y643" s="201">
        <f t="shared" si="84"/>
        <v>0</v>
      </c>
      <c r="Z643" s="201">
        <f t="shared" si="85"/>
        <v>0</v>
      </c>
      <c r="AA643" s="159">
        <f t="shared" si="86"/>
        <v>0</v>
      </c>
      <c r="AB643" s="11">
        <f t="shared" si="87"/>
        <v>0</v>
      </c>
      <c r="AD643" s="23">
        <f t="shared" si="88"/>
        <v>0</v>
      </c>
      <c r="AE643" s="23">
        <f t="shared" si="89"/>
        <v>0</v>
      </c>
    </row>
    <row r="644" spans="1:31" x14ac:dyDescent="0.2">
      <c r="A644" s="365"/>
      <c r="B644" s="365"/>
      <c r="C644" s="165"/>
      <c r="D644" s="165"/>
      <c r="E644" s="202"/>
      <c r="F644" s="165"/>
      <c r="G644" s="195"/>
      <c r="H644" s="165"/>
      <c r="I644" s="165"/>
      <c r="J644" s="165"/>
      <c r="K644" s="165"/>
      <c r="L644" s="77"/>
      <c r="M644" s="77"/>
      <c r="N644" s="82"/>
      <c r="O644" s="196">
        <f>VLOOKUP(N644,'Supporting Documentation'!$A$4:$J$568,10,FALSE)</f>
        <v>0</v>
      </c>
      <c r="P644" s="51"/>
      <c r="Q644" s="50"/>
      <c r="R644" s="157">
        <f>IF(P644="",0,(P644/'PPF Application'!$T$7))</f>
        <v>0</v>
      </c>
      <c r="S644" s="52">
        <f>IF(N644="", 0, (O644/'PPF Application'!$T$7)*P644)</f>
        <v>0</v>
      </c>
      <c r="T644" s="135"/>
      <c r="V644" s="159">
        <f t="shared" si="90"/>
        <v>0</v>
      </c>
      <c r="W644" s="159">
        <f t="shared" si="82"/>
        <v>0</v>
      </c>
      <c r="X644" s="159">
        <f t="shared" si="83"/>
        <v>0</v>
      </c>
      <c r="Y644" s="201">
        <f t="shared" si="84"/>
        <v>0</v>
      </c>
      <c r="Z644" s="201">
        <f t="shared" si="85"/>
        <v>0</v>
      </c>
      <c r="AA644" s="159">
        <f t="shared" si="86"/>
        <v>0</v>
      </c>
      <c r="AB644" s="11">
        <f t="shared" si="87"/>
        <v>0</v>
      </c>
      <c r="AD644" s="23">
        <f t="shared" si="88"/>
        <v>0</v>
      </c>
      <c r="AE644" s="23">
        <f t="shared" si="89"/>
        <v>0</v>
      </c>
    </row>
    <row r="645" spans="1:31" x14ac:dyDescent="0.2">
      <c r="A645" s="365"/>
      <c r="B645" s="365"/>
      <c r="C645" s="165"/>
      <c r="D645" s="165"/>
      <c r="E645" s="202"/>
      <c r="F645" s="165"/>
      <c r="G645" s="195"/>
      <c r="H645" s="165"/>
      <c r="I645" s="165"/>
      <c r="J645" s="165"/>
      <c r="K645" s="165"/>
      <c r="L645" s="77"/>
      <c r="M645" s="77"/>
      <c r="N645" s="82"/>
      <c r="O645" s="196">
        <f>VLOOKUP(N645,'Supporting Documentation'!$A$4:$J$568,10,FALSE)</f>
        <v>0</v>
      </c>
      <c r="P645" s="51"/>
      <c r="Q645" s="50"/>
      <c r="R645" s="157">
        <f>IF(P645="",0,(P645/'PPF Application'!$T$7))</f>
        <v>0</v>
      </c>
      <c r="S645" s="52">
        <f>IF(N645="", 0, (O645/'PPF Application'!$T$7)*P645)</f>
        <v>0</v>
      </c>
      <c r="T645" s="135"/>
      <c r="V645" s="159">
        <f t="shared" si="90"/>
        <v>0</v>
      </c>
      <c r="W645" s="159">
        <f t="shared" si="82"/>
        <v>0</v>
      </c>
      <c r="X645" s="159">
        <f t="shared" si="83"/>
        <v>0</v>
      </c>
      <c r="Y645" s="201">
        <f t="shared" si="84"/>
        <v>0</v>
      </c>
      <c r="Z645" s="201">
        <f t="shared" si="85"/>
        <v>0</v>
      </c>
      <c r="AA645" s="159">
        <f t="shared" si="86"/>
        <v>0</v>
      </c>
      <c r="AB645" s="11">
        <f t="shared" si="87"/>
        <v>0</v>
      </c>
      <c r="AD645" s="23">
        <f t="shared" si="88"/>
        <v>0</v>
      </c>
      <c r="AE645" s="23">
        <f t="shared" si="89"/>
        <v>0</v>
      </c>
    </row>
    <row r="646" spans="1:31" x14ac:dyDescent="0.2">
      <c r="A646" s="365"/>
      <c r="B646" s="365"/>
      <c r="C646" s="165"/>
      <c r="D646" s="165"/>
      <c r="E646" s="202"/>
      <c r="F646" s="165"/>
      <c r="G646" s="195"/>
      <c r="H646" s="165"/>
      <c r="I646" s="165"/>
      <c r="J646" s="165"/>
      <c r="K646" s="165"/>
      <c r="L646" s="77"/>
      <c r="M646" s="77"/>
      <c r="N646" s="82"/>
      <c r="O646" s="196">
        <f>VLOOKUP(N646,'Supporting Documentation'!$A$4:$J$568,10,FALSE)</f>
        <v>0</v>
      </c>
      <c r="P646" s="51"/>
      <c r="Q646" s="50"/>
      <c r="R646" s="157">
        <f>IF(P646="",0,(P646/'PPF Application'!$T$7))</f>
        <v>0</v>
      </c>
      <c r="S646" s="52">
        <f>IF(N646="", 0, (O646/'PPF Application'!$T$7)*P646)</f>
        <v>0</v>
      </c>
      <c r="T646" s="135"/>
      <c r="V646" s="159">
        <f t="shared" si="90"/>
        <v>0</v>
      </c>
      <c r="W646" s="159">
        <f t="shared" ref="W646:W709" si="91">IF(AND(C646="x",H646="x"),1,0)</f>
        <v>0</v>
      </c>
      <c r="X646" s="159">
        <f t="shared" ref="X646:X709" si="92">IF(AND(D646="x",H646="x"),1,0)</f>
        <v>0</v>
      </c>
      <c r="Y646" s="201">
        <f t="shared" ref="Y646:Y709" si="93">IF(AND(E646="x",H646="x"),1,0)</f>
        <v>0</v>
      </c>
      <c r="Z646" s="201">
        <f t="shared" ref="Z646:Z709" si="94">IF(AND(F646="x",H646="x"),1,0)</f>
        <v>0</v>
      </c>
      <c r="AA646" s="159">
        <f t="shared" ref="AA646:AA709" si="95">IF(OR(N646="UNK",N646="TPR",N646="ORP",N646="INC",N646="OTS"),1,0)</f>
        <v>0</v>
      </c>
      <c r="AB646" s="11">
        <f t="shared" ref="AB646:AB709" si="96">IF((AND(AND(AND(L646&lt;=$AC$5,M646&gt;=$AC$5,L646&lt;&gt;"",H646&lt;&gt;"")))),1,0)</f>
        <v>0</v>
      </c>
      <c r="AD646" s="23">
        <f t="shared" ref="AD646:AD709" si="97">IF(I646="x",R646,0)</f>
        <v>0</v>
      </c>
      <c r="AE646" s="23">
        <f t="shared" ref="AE646:AE709" si="98">IF(Q646="x", R646, 0)</f>
        <v>0</v>
      </c>
    </row>
    <row r="647" spans="1:31" x14ac:dyDescent="0.2">
      <c r="A647" s="365"/>
      <c r="B647" s="365"/>
      <c r="C647" s="165"/>
      <c r="D647" s="165"/>
      <c r="E647" s="202"/>
      <c r="F647" s="165"/>
      <c r="G647" s="195"/>
      <c r="H647" s="165"/>
      <c r="I647" s="165"/>
      <c r="J647" s="165"/>
      <c r="K647" s="165"/>
      <c r="L647" s="77"/>
      <c r="M647" s="77"/>
      <c r="N647" s="82"/>
      <c r="O647" s="196">
        <f>VLOOKUP(N647,'Supporting Documentation'!$A$4:$J$568,10,FALSE)</f>
        <v>0</v>
      </c>
      <c r="P647" s="51"/>
      <c r="Q647" s="50"/>
      <c r="R647" s="157">
        <f>IF(P647="",0,(P647/'PPF Application'!$T$7))</f>
        <v>0</v>
      </c>
      <c r="S647" s="52">
        <f>IF(N647="", 0, (O647/'PPF Application'!$T$7)*P647)</f>
        <v>0</v>
      </c>
      <c r="T647" s="135"/>
      <c r="V647" s="159">
        <f t="shared" ref="V647:V710" si="99">IF(AND(A647="x",H647="x"),1,0)</f>
        <v>0</v>
      </c>
      <c r="W647" s="159">
        <f t="shared" si="91"/>
        <v>0</v>
      </c>
      <c r="X647" s="159">
        <f t="shared" si="92"/>
        <v>0</v>
      </c>
      <c r="Y647" s="201">
        <f t="shared" si="93"/>
        <v>0</v>
      </c>
      <c r="Z647" s="201">
        <f t="shared" si="94"/>
        <v>0</v>
      </c>
      <c r="AA647" s="159">
        <f t="shared" si="95"/>
        <v>0</v>
      </c>
      <c r="AB647" s="11">
        <f t="shared" si="96"/>
        <v>0</v>
      </c>
      <c r="AD647" s="23">
        <f t="shared" si="97"/>
        <v>0</v>
      </c>
      <c r="AE647" s="23">
        <f t="shared" si="98"/>
        <v>0</v>
      </c>
    </row>
    <row r="648" spans="1:31" x14ac:dyDescent="0.2">
      <c r="A648" s="365"/>
      <c r="B648" s="365"/>
      <c r="C648" s="165"/>
      <c r="D648" s="165"/>
      <c r="E648" s="202"/>
      <c r="F648" s="165"/>
      <c r="G648" s="195"/>
      <c r="H648" s="165"/>
      <c r="I648" s="165"/>
      <c r="J648" s="165"/>
      <c r="K648" s="165"/>
      <c r="L648" s="77"/>
      <c r="M648" s="77"/>
      <c r="N648" s="82"/>
      <c r="O648" s="196">
        <f>VLOOKUP(N648,'Supporting Documentation'!$A$4:$J$568,10,FALSE)</f>
        <v>0</v>
      </c>
      <c r="P648" s="51"/>
      <c r="Q648" s="50"/>
      <c r="R648" s="157">
        <f>IF(P648="",0,(P648/'PPF Application'!$T$7))</f>
        <v>0</v>
      </c>
      <c r="S648" s="52">
        <f>IF(N648="", 0, (O648/'PPF Application'!$T$7)*P648)</f>
        <v>0</v>
      </c>
      <c r="T648" s="135"/>
      <c r="V648" s="159">
        <f t="shared" si="99"/>
        <v>0</v>
      </c>
      <c r="W648" s="159">
        <f t="shared" si="91"/>
        <v>0</v>
      </c>
      <c r="X648" s="159">
        <f t="shared" si="92"/>
        <v>0</v>
      </c>
      <c r="Y648" s="201">
        <f t="shared" si="93"/>
        <v>0</v>
      </c>
      <c r="Z648" s="201">
        <f t="shared" si="94"/>
        <v>0</v>
      </c>
      <c r="AA648" s="159">
        <f t="shared" si="95"/>
        <v>0</v>
      </c>
      <c r="AB648" s="11">
        <f t="shared" si="96"/>
        <v>0</v>
      </c>
      <c r="AD648" s="23">
        <f t="shared" si="97"/>
        <v>0</v>
      </c>
      <c r="AE648" s="23">
        <f t="shared" si="98"/>
        <v>0</v>
      </c>
    </row>
    <row r="649" spans="1:31" x14ac:dyDescent="0.2">
      <c r="A649" s="365"/>
      <c r="B649" s="365"/>
      <c r="C649" s="165"/>
      <c r="D649" s="165"/>
      <c r="E649" s="202"/>
      <c r="F649" s="165"/>
      <c r="G649" s="195"/>
      <c r="H649" s="165"/>
      <c r="I649" s="165"/>
      <c r="J649" s="165"/>
      <c r="K649" s="165"/>
      <c r="L649" s="77"/>
      <c r="M649" s="77"/>
      <c r="N649" s="82"/>
      <c r="O649" s="196">
        <f>VLOOKUP(N649,'Supporting Documentation'!$A$4:$J$568,10,FALSE)</f>
        <v>0</v>
      </c>
      <c r="P649" s="51"/>
      <c r="Q649" s="50"/>
      <c r="R649" s="157">
        <f>IF(P649="",0,(P649/'PPF Application'!$T$7))</f>
        <v>0</v>
      </c>
      <c r="S649" s="52">
        <f>IF(N649="", 0, (O649/'PPF Application'!$T$7)*P649)</f>
        <v>0</v>
      </c>
      <c r="T649" s="135"/>
      <c r="V649" s="159">
        <f t="shared" si="99"/>
        <v>0</v>
      </c>
      <c r="W649" s="159">
        <f t="shared" si="91"/>
        <v>0</v>
      </c>
      <c r="X649" s="159">
        <f t="shared" si="92"/>
        <v>0</v>
      </c>
      <c r="Y649" s="201">
        <f t="shared" si="93"/>
        <v>0</v>
      </c>
      <c r="Z649" s="201">
        <f t="shared" si="94"/>
        <v>0</v>
      </c>
      <c r="AA649" s="159">
        <f t="shared" si="95"/>
        <v>0</v>
      </c>
      <c r="AB649" s="11">
        <f t="shared" si="96"/>
        <v>0</v>
      </c>
      <c r="AD649" s="23">
        <f t="shared" si="97"/>
        <v>0</v>
      </c>
      <c r="AE649" s="23">
        <f t="shared" si="98"/>
        <v>0</v>
      </c>
    </row>
    <row r="650" spans="1:31" x14ac:dyDescent="0.2">
      <c r="A650" s="365"/>
      <c r="B650" s="365"/>
      <c r="C650" s="165"/>
      <c r="D650" s="165"/>
      <c r="E650" s="202"/>
      <c r="F650" s="165"/>
      <c r="G650" s="195"/>
      <c r="H650" s="165"/>
      <c r="I650" s="165"/>
      <c r="J650" s="165"/>
      <c r="K650" s="165"/>
      <c r="L650" s="77"/>
      <c r="M650" s="77"/>
      <c r="N650" s="82"/>
      <c r="O650" s="196">
        <f>VLOOKUP(N650,'Supporting Documentation'!$A$4:$J$568,10,FALSE)</f>
        <v>0</v>
      </c>
      <c r="P650" s="51"/>
      <c r="Q650" s="50"/>
      <c r="R650" s="157">
        <f>IF(P650="",0,(P650/'PPF Application'!$T$7))</f>
        <v>0</v>
      </c>
      <c r="S650" s="52">
        <f>IF(N650="", 0, (O650/'PPF Application'!$T$7)*P650)</f>
        <v>0</v>
      </c>
      <c r="T650" s="135"/>
      <c r="V650" s="159">
        <f t="shared" si="99"/>
        <v>0</v>
      </c>
      <c r="W650" s="159">
        <f t="shared" si="91"/>
        <v>0</v>
      </c>
      <c r="X650" s="159">
        <f t="shared" si="92"/>
        <v>0</v>
      </c>
      <c r="Y650" s="201">
        <f t="shared" si="93"/>
        <v>0</v>
      </c>
      <c r="Z650" s="201">
        <f t="shared" si="94"/>
        <v>0</v>
      </c>
      <c r="AA650" s="159">
        <f t="shared" si="95"/>
        <v>0</v>
      </c>
      <c r="AB650" s="11">
        <f t="shared" si="96"/>
        <v>0</v>
      </c>
      <c r="AD650" s="23">
        <f t="shared" si="97"/>
        <v>0</v>
      </c>
      <c r="AE650" s="23">
        <f t="shared" si="98"/>
        <v>0</v>
      </c>
    </row>
    <row r="651" spans="1:31" x14ac:dyDescent="0.2">
      <c r="A651" s="365"/>
      <c r="B651" s="365"/>
      <c r="C651" s="165"/>
      <c r="D651" s="165"/>
      <c r="E651" s="202"/>
      <c r="F651" s="165"/>
      <c r="G651" s="195"/>
      <c r="H651" s="165"/>
      <c r="I651" s="165"/>
      <c r="J651" s="165"/>
      <c r="K651" s="165"/>
      <c r="L651" s="77"/>
      <c r="M651" s="77"/>
      <c r="N651" s="82"/>
      <c r="O651" s="196">
        <f>VLOOKUP(N651,'Supporting Documentation'!$A$4:$J$568,10,FALSE)</f>
        <v>0</v>
      </c>
      <c r="P651" s="51"/>
      <c r="Q651" s="50"/>
      <c r="R651" s="157">
        <f>IF(P651="",0,(P651/'PPF Application'!$T$7))</f>
        <v>0</v>
      </c>
      <c r="S651" s="52">
        <f>IF(N651="", 0, (O651/'PPF Application'!$T$7)*P651)</f>
        <v>0</v>
      </c>
      <c r="T651" s="135"/>
      <c r="V651" s="159">
        <f t="shared" si="99"/>
        <v>0</v>
      </c>
      <c r="W651" s="159">
        <f t="shared" si="91"/>
        <v>0</v>
      </c>
      <c r="X651" s="159">
        <f t="shared" si="92"/>
        <v>0</v>
      </c>
      <c r="Y651" s="201">
        <f t="shared" si="93"/>
        <v>0</v>
      </c>
      <c r="Z651" s="201">
        <f t="shared" si="94"/>
        <v>0</v>
      </c>
      <c r="AA651" s="159">
        <f t="shared" si="95"/>
        <v>0</v>
      </c>
      <c r="AB651" s="11">
        <f t="shared" si="96"/>
        <v>0</v>
      </c>
      <c r="AD651" s="23">
        <f t="shared" si="97"/>
        <v>0</v>
      </c>
      <c r="AE651" s="23">
        <f t="shared" si="98"/>
        <v>0</v>
      </c>
    </row>
    <row r="652" spans="1:31" x14ac:dyDescent="0.2">
      <c r="A652" s="365"/>
      <c r="B652" s="365"/>
      <c r="C652" s="165"/>
      <c r="D652" s="165"/>
      <c r="E652" s="202"/>
      <c r="F652" s="165"/>
      <c r="G652" s="195"/>
      <c r="H652" s="165"/>
      <c r="I652" s="165"/>
      <c r="J652" s="165"/>
      <c r="K652" s="165"/>
      <c r="L652" s="77"/>
      <c r="M652" s="77"/>
      <c r="N652" s="82"/>
      <c r="O652" s="196">
        <f>VLOOKUP(N652,'Supporting Documentation'!$A$4:$J$568,10,FALSE)</f>
        <v>0</v>
      </c>
      <c r="P652" s="51"/>
      <c r="Q652" s="50"/>
      <c r="R652" s="157">
        <f>IF(P652="",0,(P652/'PPF Application'!$T$7))</f>
        <v>0</v>
      </c>
      <c r="S652" s="52">
        <f>IF(N652="", 0, (O652/'PPF Application'!$T$7)*P652)</f>
        <v>0</v>
      </c>
      <c r="T652" s="135"/>
      <c r="V652" s="159">
        <f t="shared" si="99"/>
        <v>0</v>
      </c>
      <c r="W652" s="159">
        <f t="shared" si="91"/>
        <v>0</v>
      </c>
      <c r="X652" s="159">
        <f t="shared" si="92"/>
        <v>0</v>
      </c>
      <c r="Y652" s="201">
        <f t="shared" si="93"/>
        <v>0</v>
      </c>
      <c r="Z652" s="201">
        <f t="shared" si="94"/>
        <v>0</v>
      </c>
      <c r="AA652" s="159">
        <f t="shared" si="95"/>
        <v>0</v>
      </c>
      <c r="AB652" s="11">
        <f t="shared" si="96"/>
        <v>0</v>
      </c>
      <c r="AD652" s="23">
        <f t="shared" si="97"/>
        <v>0</v>
      </c>
      <c r="AE652" s="23">
        <f t="shared" si="98"/>
        <v>0</v>
      </c>
    </row>
    <row r="653" spans="1:31" x14ac:dyDescent="0.2">
      <c r="A653" s="365"/>
      <c r="B653" s="365"/>
      <c r="C653" s="165"/>
      <c r="D653" s="165"/>
      <c r="E653" s="202"/>
      <c r="F653" s="165"/>
      <c r="G653" s="195"/>
      <c r="H653" s="165"/>
      <c r="I653" s="165"/>
      <c r="J653" s="165"/>
      <c r="K653" s="165"/>
      <c r="L653" s="77"/>
      <c r="M653" s="77"/>
      <c r="N653" s="82"/>
      <c r="O653" s="196">
        <f>VLOOKUP(N653,'Supporting Documentation'!$A$4:$J$568,10,FALSE)</f>
        <v>0</v>
      </c>
      <c r="P653" s="51"/>
      <c r="Q653" s="50"/>
      <c r="R653" s="157">
        <f>IF(P653="",0,(P653/'PPF Application'!$T$7))</f>
        <v>0</v>
      </c>
      <c r="S653" s="52">
        <f>IF(N653="", 0, (O653/'PPF Application'!$T$7)*P653)</f>
        <v>0</v>
      </c>
      <c r="T653" s="135"/>
      <c r="V653" s="159">
        <f t="shared" si="99"/>
        <v>0</v>
      </c>
      <c r="W653" s="159">
        <f t="shared" si="91"/>
        <v>0</v>
      </c>
      <c r="X653" s="159">
        <f t="shared" si="92"/>
        <v>0</v>
      </c>
      <c r="Y653" s="201">
        <f t="shared" si="93"/>
        <v>0</v>
      </c>
      <c r="Z653" s="201">
        <f t="shared" si="94"/>
        <v>0</v>
      </c>
      <c r="AA653" s="159">
        <f t="shared" si="95"/>
        <v>0</v>
      </c>
      <c r="AB653" s="11">
        <f t="shared" si="96"/>
        <v>0</v>
      </c>
      <c r="AD653" s="23">
        <f t="shared" si="97"/>
        <v>0</v>
      </c>
      <c r="AE653" s="23">
        <f t="shared" si="98"/>
        <v>0</v>
      </c>
    </row>
    <row r="654" spans="1:31" x14ac:dyDescent="0.2">
      <c r="A654" s="365"/>
      <c r="B654" s="365"/>
      <c r="C654" s="165"/>
      <c r="D654" s="165"/>
      <c r="E654" s="202"/>
      <c r="F654" s="165"/>
      <c r="G654" s="195"/>
      <c r="H654" s="165"/>
      <c r="I654" s="165"/>
      <c r="J654" s="165"/>
      <c r="K654" s="165"/>
      <c r="L654" s="77"/>
      <c r="M654" s="77"/>
      <c r="N654" s="82"/>
      <c r="O654" s="196">
        <f>VLOOKUP(N654,'Supporting Documentation'!$A$4:$J$568,10,FALSE)</f>
        <v>0</v>
      </c>
      <c r="P654" s="51"/>
      <c r="Q654" s="50"/>
      <c r="R654" s="157">
        <f>IF(P654="",0,(P654/'PPF Application'!$T$7))</f>
        <v>0</v>
      </c>
      <c r="S654" s="52">
        <f>IF(N654="", 0, (O654/'PPF Application'!$T$7)*P654)</f>
        <v>0</v>
      </c>
      <c r="T654" s="135"/>
      <c r="V654" s="159">
        <f t="shared" si="99"/>
        <v>0</v>
      </c>
      <c r="W654" s="159">
        <f t="shared" si="91"/>
        <v>0</v>
      </c>
      <c r="X654" s="159">
        <f t="shared" si="92"/>
        <v>0</v>
      </c>
      <c r="Y654" s="201">
        <f t="shared" si="93"/>
        <v>0</v>
      </c>
      <c r="Z654" s="201">
        <f t="shared" si="94"/>
        <v>0</v>
      </c>
      <c r="AA654" s="159">
        <f t="shared" si="95"/>
        <v>0</v>
      </c>
      <c r="AB654" s="11">
        <f t="shared" si="96"/>
        <v>0</v>
      </c>
      <c r="AD654" s="23">
        <f t="shared" si="97"/>
        <v>0</v>
      </c>
      <c r="AE654" s="23">
        <f t="shared" si="98"/>
        <v>0</v>
      </c>
    </row>
    <row r="655" spans="1:31" x14ac:dyDescent="0.2">
      <c r="A655" s="365"/>
      <c r="B655" s="365"/>
      <c r="C655" s="165"/>
      <c r="D655" s="165"/>
      <c r="E655" s="202"/>
      <c r="F655" s="165"/>
      <c r="G655" s="195"/>
      <c r="H655" s="165"/>
      <c r="I655" s="165"/>
      <c r="J655" s="165"/>
      <c r="K655" s="165"/>
      <c r="L655" s="77"/>
      <c r="M655" s="77"/>
      <c r="N655" s="82"/>
      <c r="O655" s="196">
        <f>VLOOKUP(N655,'Supporting Documentation'!$A$4:$J$568,10,FALSE)</f>
        <v>0</v>
      </c>
      <c r="P655" s="51"/>
      <c r="Q655" s="50"/>
      <c r="R655" s="157">
        <f>IF(P655="",0,(P655/'PPF Application'!$T$7))</f>
        <v>0</v>
      </c>
      <c r="S655" s="52">
        <f>IF(N655="", 0, (O655/'PPF Application'!$T$7)*P655)</f>
        <v>0</v>
      </c>
      <c r="T655" s="135"/>
      <c r="V655" s="159">
        <f t="shared" si="99"/>
        <v>0</v>
      </c>
      <c r="W655" s="159">
        <f t="shared" si="91"/>
        <v>0</v>
      </c>
      <c r="X655" s="159">
        <f t="shared" si="92"/>
        <v>0</v>
      </c>
      <c r="Y655" s="201">
        <f t="shared" si="93"/>
        <v>0</v>
      </c>
      <c r="Z655" s="201">
        <f t="shared" si="94"/>
        <v>0</v>
      </c>
      <c r="AA655" s="159">
        <f t="shared" si="95"/>
        <v>0</v>
      </c>
      <c r="AB655" s="11">
        <f t="shared" si="96"/>
        <v>0</v>
      </c>
      <c r="AD655" s="23">
        <f t="shared" si="97"/>
        <v>0</v>
      </c>
      <c r="AE655" s="23">
        <f t="shared" si="98"/>
        <v>0</v>
      </c>
    </row>
    <row r="656" spans="1:31" x14ac:dyDescent="0.2">
      <c r="A656" s="365"/>
      <c r="B656" s="365"/>
      <c r="C656" s="165"/>
      <c r="D656" s="165"/>
      <c r="E656" s="202"/>
      <c r="F656" s="165"/>
      <c r="G656" s="195"/>
      <c r="H656" s="165"/>
      <c r="I656" s="165"/>
      <c r="J656" s="165"/>
      <c r="K656" s="165"/>
      <c r="L656" s="77"/>
      <c r="M656" s="77"/>
      <c r="N656" s="82"/>
      <c r="O656" s="196">
        <f>VLOOKUP(N656,'Supporting Documentation'!$A$4:$J$568,10,FALSE)</f>
        <v>0</v>
      </c>
      <c r="P656" s="51"/>
      <c r="Q656" s="50"/>
      <c r="R656" s="157">
        <f>IF(P656="",0,(P656/'PPF Application'!$T$7))</f>
        <v>0</v>
      </c>
      <c r="S656" s="52">
        <f>IF(N656="", 0, (O656/'PPF Application'!$T$7)*P656)</f>
        <v>0</v>
      </c>
      <c r="T656" s="135"/>
      <c r="V656" s="159">
        <f t="shared" si="99"/>
        <v>0</v>
      </c>
      <c r="W656" s="159">
        <f t="shared" si="91"/>
        <v>0</v>
      </c>
      <c r="X656" s="159">
        <f t="shared" si="92"/>
        <v>0</v>
      </c>
      <c r="Y656" s="201">
        <f t="shared" si="93"/>
        <v>0</v>
      </c>
      <c r="Z656" s="201">
        <f t="shared" si="94"/>
        <v>0</v>
      </c>
      <c r="AA656" s="159">
        <f t="shared" si="95"/>
        <v>0</v>
      </c>
      <c r="AB656" s="11">
        <f t="shared" si="96"/>
        <v>0</v>
      </c>
      <c r="AD656" s="23">
        <f t="shared" si="97"/>
        <v>0</v>
      </c>
      <c r="AE656" s="23">
        <f t="shared" si="98"/>
        <v>0</v>
      </c>
    </row>
    <row r="657" spans="1:31" x14ac:dyDescent="0.2">
      <c r="A657" s="365"/>
      <c r="B657" s="365"/>
      <c r="C657" s="165"/>
      <c r="D657" s="165"/>
      <c r="E657" s="202"/>
      <c r="F657" s="165"/>
      <c r="G657" s="195"/>
      <c r="H657" s="165"/>
      <c r="I657" s="165"/>
      <c r="J657" s="165"/>
      <c r="K657" s="165"/>
      <c r="L657" s="77"/>
      <c r="M657" s="77"/>
      <c r="N657" s="82"/>
      <c r="O657" s="196">
        <f>VLOOKUP(N657,'Supporting Documentation'!$A$4:$J$568,10,FALSE)</f>
        <v>0</v>
      </c>
      <c r="P657" s="51"/>
      <c r="Q657" s="50"/>
      <c r="R657" s="157">
        <f>IF(P657="",0,(P657/'PPF Application'!$T$7))</f>
        <v>0</v>
      </c>
      <c r="S657" s="52">
        <f>IF(N657="", 0, (O657/'PPF Application'!$T$7)*P657)</f>
        <v>0</v>
      </c>
      <c r="T657" s="135"/>
      <c r="V657" s="159">
        <f t="shared" si="99"/>
        <v>0</v>
      </c>
      <c r="W657" s="159">
        <f t="shared" si="91"/>
        <v>0</v>
      </c>
      <c r="X657" s="159">
        <f t="shared" si="92"/>
        <v>0</v>
      </c>
      <c r="Y657" s="201">
        <f t="shared" si="93"/>
        <v>0</v>
      </c>
      <c r="Z657" s="201">
        <f t="shared" si="94"/>
        <v>0</v>
      </c>
      <c r="AA657" s="159">
        <f t="shared" si="95"/>
        <v>0</v>
      </c>
      <c r="AB657" s="11">
        <f t="shared" si="96"/>
        <v>0</v>
      </c>
      <c r="AD657" s="23">
        <f t="shared" si="97"/>
        <v>0</v>
      </c>
      <c r="AE657" s="23">
        <f t="shared" si="98"/>
        <v>0</v>
      </c>
    </row>
    <row r="658" spans="1:31" x14ac:dyDescent="0.2">
      <c r="A658" s="365"/>
      <c r="B658" s="365"/>
      <c r="C658" s="165"/>
      <c r="D658" s="165"/>
      <c r="E658" s="202"/>
      <c r="F658" s="165"/>
      <c r="G658" s="195"/>
      <c r="H658" s="165"/>
      <c r="I658" s="165"/>
      <c r="J658" s="165"/>
      <c r="K658" s="165"/>
      <c r="L658" s="77"/>
      <c r="M658" s="77"/>
      <c r="N658" s="82"/>
      <c r="O658" s="196">
        <f>VLOOKUP(N658,'Supporting Documentation'!$A$4:$J$568,10,FALSE)</f>
        <v>0</v>
      </c>
      <c r="P658" s="51"/>
      <c r="Q658" s="50"/>
      <c r="R658" s="157">
        <f>IF(P658="",0,(P658/'PPF Application'!$T$7))</f>
        <v>0</v>
      </c>
      <c r="S658" s="52">
        <f>IF(N658="", 0, (O658/'PPF Application'!$T$7)*P658)</f>
        <v>0</v>
      </c>
      <c r="T658" s="135"/>
      <c r="V658" s="159">
        <f t="shared" si="99"/>
        <v>0</v>
      </c>
      <c r="W658" s="159">
        <f t="shared" si="91"/>
        <v>0</v>
      </c>
      <c r="X658" s="159">
        <f t="shared" si="92"/>
        <v>0</v>
      </c>
      <c r="Y658" s="201">
        <f t="shared" si="93"/>
        <v>0</v>
      </c>
      <c r="Z658" s="201">
        <f t="shared" si="94"/>
        <v>0</v>
      </c>
      <c r="AA658" s="159">
        <f t="shared" si="95"/>
        <v>0</v>
      </c>
      <c r="AB658" s="11">
        <f t="shared" si="96"/>
        <v>0</v>
      </c>
      <c r="AD658" s="23">
        <f t="shared" si="97"/>
        <v>0</v>
      </c>
      <c r="AE658" s="23">
        <f t="shared" si="98"/>
        <v>0</v>
      </c>
    </row>
    <row r="659" spans="1:31" x14ac:dyDescent="0.2">
      <c r="A659" s="365"/>
      <c r="B659" s="365"/>
      <c r="C659" s="165"/>
      <c r="D659" s="165"/>
      <c r="E659" s="202"/>
      <c r="F659" s="165"/>
      <c r="G659" s="195"/>
      <c r="H659" s="165"/>
      <c r="I659" s="165"/>
      <c r="J659" s="165"/>
      <c r="K659" s="165"/>
      <c r="L659" s="77"/>
      <c r="M659" s="77"/>
      <c r="N659" s="82"/>
      <c r="O659" s="196">
        <f>VLOOKUP(N659,'Supporting Documentation'!$A$4:$J$568,10,FALSE)</f>
        <v>0</v>
      </c>
      <c r="P659" s="51"/>
      <c r="Q659" s="50"/>
      <c r="R659" s="157">
        <f>IF(P659="",0,(P659/'PPF Application'!$T$7))</f>
        <v>0</v>
      </c>
      <c r="S659" s="52">
        <f>IF(N659="", 0, (O659/'PPF Application'!$T$7)*P659)</f>
        <v>0</v>
      </c>
      <c r="T659" s="135"/>
      <c r="V659" s="159">
        <f t="shared" si="99"/>
        <v>0</v>
      </c>
      <c r="W659" s="159">
        <f t="shared" si="91"/>
        <v>0</v>
      </c>
      <c r="X659" s="159">
        <f t="shared" si="92"/>
        <v>0</v>
      </c>
      <c r="Y659" s="201">
        <f t="shared" si="93"/>
        <v>0</v>
      </c>
      <c r="Z659" s="201">
        <f t="shared" si="94"/>
        <v>0</v>
      </c>
      <c r="AA659" s="159">
        <f t="shared" si="95"/>
        <v>0</v>
      </c>
      <c r="AB659" s="11">
        <f t="shared" si="96"/>
        <v>0</v>
      </c>
      <c r="AD659" s="23">
        <f t="shared" si="97"/>
        <v>0</v>
      </c>
      <c r="AE659" s="23">
        <f t="shared" si="98"/>
        <v>0</v>
      </c>
    </row>
    <row r="660" spans="1:31" x14ac:dyDescent="0.2">
      <c r="A660" s="365"/>
      <c r="B660" s="365"/>
      <c r="C660" s="165"/>
      <c r="D660" s="165"/>
      <c r="E660" s="202"/>
      <c r="F660" s="165"/>
      <c r="G660" s="195"/>
      <c r="H660" s="165"/>
      <c r="I660" s="165"/>
      <c r="J660" s="165"/>
      <c r="K660" s="165"/>
      <c r="L660" s="77"/>
      <c r="M660" s="77"/>
      <c r="N660" s="82"/>
      <c r="O660" s="196">
        <f>VLOOKUP(N660,'Supporting Documentation'!$A$4:$J$568,10,FALSE)</f>
        <v>0</v>
      </c>
      <c r="P660" s="51"/>
      <c r="Q660" s="50"/>
      <c r="R660" s="157">
        <f>IF(P660="",0,(P660/'PPF Application'!$T$7))</f>
        <v>0</v>
      </c>
      <c r="S660" s="52">
        <f>IF(N660="", 0, (O660/'PPF Application'!$T$7)*P660)</f>
        <v>0</v>
      </c>
      <c r="T660" s="135"/>
      <c r="V660" s="159">
        <f t="shared" si="99"/>
        <v>0</v>
      </c>
      <c r="W660" s="159">
        <f t="shared" si="91"/>
        <v>0</v>
      </c>
      <c r="X660" s="159">
        <f t="shared" si="92"/>
        <v>0</v>
      </c>
      <c r="Y660" s="201">
        <f t="shared" si="93"/>
        <v>0</v>
      </c>
      <c r="Z660" s="201">
        <f t="shared" si="94"/>
        <v>0</v>
      </c>
      <c r="AA660" s="159">
        <f t="shared" si="95"/>
        <v>0</v>
      </c>
      <c r="AB660" s="11">
        <f t="shared" si="96"/>
        <v>0</v>
      </c>
      <c r="AD660" s="23">
        <f t="shared" si="97"/>
        <v>0</v>
      </c>
      <c r="AE660" s="23">
        <f t="shared" si="98"/>
        <v>0</v>
      </c>
    </row>
    <row r="661" spans="1:31" x14ac:dyDescent="0.2">
      <c r="A661" s="365"/>
      <c r="B661" s="365"/>
      <c r="C661" s="165"/>
      <c r="D661" s="165"/>
      <c r="E661" s="202"/>
      <c r="F661" s="165"/>
      <c r="G661" s="195"/>
      <c r="H661" s="165"/>
      <c r="I661" s="165"/>
      <c r="J661" s="165"/>
      <c r="K661" s="165"/>
      <c r="L661" s="77"/>
      <c r="M661" s="77"/>
      <c r="N661" s="82"/>
      <c r="O661" s="196">
        <f>VLOOKUP(N661,'Supporting Documentation'!$A$4:$J$568,10,FALSE)</f>
        <v>0</v>
      </c>
      <c r="P661" s="51"/>
      <c r="Q661" s="50"/>
      <c r="R661" s="157">
        <f>IF(P661="",0,(P661/'PPF Application'!$T$7))</f>
        <v>0</v>
      </c>
      <c r="S661" s="52">
        <f>IF(N661="", 0, (O661/'PPF Application'!$T$7)*P661)</f>
        <v>0</v>
      </c>
      <c r="T661" s="135"/>
      <c r="V661" s="159">
        <f t="shared" si="99"/>
        <v>0</v>
      </c>
      <c r="W661" s="159">
        <f t="shared" si="91"/>
        <v>0</v>
      </c>
      <c r="X661" s="159">
        <f t="shared" si="92"/>
        <v>0</v>
      </c>
      <c r="Y661" s="201">
        <f t="shared" si="93"/>
        <v>0</v>
      </c>
      <c r="Z661" s="201">
        <f t="shared" si="94"/>
        <v>0</v>
      </c>
      <c r="AA661" s="159">
        <f t="shared" si="95"/>
        <v>0</v>
      </c>
      <c r="AB661" s="11">
        <f t="shared" si="96"/>
        <v>0</v>
      </c>
      <c r="AD661" s="23">
        <f t="shared" si="97"/>
        <v>0</v>
      </c>
      <c r="AE661" s="23">
        <f t="shared" si="98"/>
        <v>0</v>
      </c>
    </row>
    <row r="662" spans="1:31" x14ac:dyDescent="0.2">
      <c r="A662" s="365"/>
      <c r="B662" s="365"/>
      <c r="C662" s="165"/>
      <c r="D662" s="165"/>
      <c r="E662" s="202"/>
      <c r="F662" s="165"/>
      <c r="G662" s="195"/>
      <c r="H662" s="165"/>
      <c r="I662" s="165"/>
      <c r="J662" s="165"/>
      <c r="K662" s="165"/>
      <c r="L662" s="77"/>
      <c r="M662" s="77"/>
      <c r="N662" s="82"/>
      <c r="O662" s="196">
        <f>VLOOKUP(N662,'Supporting Documentation'!$A$4:$J$568,10,FALSE)</f>
        <v>0</v>
      </c>
      <c r="P662" s="51"/>
      <c r="Q662" s="50"/>
      <c r="R662" s="157">
        <f>IF(P662="",0,(P662/'PPF Application'!$T$7))</f>
        <v>0</v>
      </c>
      <c r="S662" s="52">
        <f>IF(N662="", 0, (O662/'PPF Application'!$T$7)*P662)</f>
        <v>0</v>
      </c>
      <c r="T662" s="135"/>
      <c r="V662" s="159">
        <f t="shared" si="99"/>
        <v>0</v>
      </c>
      <c r="W662" s="159">
        <f t="shared" si="91"/>
        <v>0</v>
      </c>
      <c r="X662" s="159">
        <f t="shared" si="92"/>
        <v>0</v>
      </c>
      <c r="Y662" s="201">
        <f t="shared" si="93"/>
        <v>0</v>
      </c>
      <c r="Z662" s="201">
        <f t="shared" si="94"/>
        <v>0</v>
      </c>
      <c r="AA662" s="159">
        <f t="shared" si="95"/>
        <v>0</v>
      </c>
      <c r="AB662" s="11">
        <f t="shared" si="96"/>
        <v>0</v>
      </c>
      <c r="AD662" s="23">
        <f t="shared" si="97"/>
        <v>0</v>
      </c>
      <c r="AE662" s="23">
        <f t="shared" si="98"/>
        <v>0</v>
      </c>
    </row>
    <row r="663" spans="1:31" x14ac:dyDescent="0.2">
      <c r="A663" s="365"/>
      <c r="B663" s="365"/>
      <c r="C663" s="165"/>
      <c r="D663" s="165"/>
      <c r="E663" s="202"/>
      <c r="F663" s="165"/>
      <c r="G663" s="195"/>
      <c r="H663" s="165"/>
      <c r="I663" s="165"/>
      <c r="J663" s="165"/>
      <c r="K663" s="165"/>
      <c r="L663" s="77"/>
      <c r="M663" s="77"/>
      <c r="N663" s="82"/>
      <c r="O663" s="196">
        <f>VLOOKUP(N663,'Supporting Documentation'!$A$4:$J$568,10,FALSE)</f>
        <v>0</v>
      </c>
      <c r="P663" s="51"/>
      <c r="Q663" s="50"/>
      <c r="R663" s="157">
        <f>IF(P663="",0,(P663/'PPF Application'!$T$7))</f>
        <v>0</v>
      </c>
      <c r="S663" s="52">
        <f>IF(N663="", 0, (O663/'PPF Application'!$T$7)*P663)</f>
        <v>0</v>
      </c>
      <c r="T663" s="135"/>
      <c r="V663" s="159">
        <f t="shared" si="99"/>
        <v>0</v>
      </c>
      <c r="W663" s="159">
        <f t="shared" si="91"/>
        <v>0</v>
      </c>
      <c r="X663" s="159">
        <f t="shared" si="92"/>
        <v>0</v>
      </c>
      <c r="Y663" s="201">
        <f t="shared" si="93"/>
        <v>0</v>
      </c>
      <c r="Z663" s="201">
        <f t="shared" si="94"/>
        <v>0</v>
      </c>
      <c r="AA663" s="159">
        <f t="shared" si="95"/>
        <v>0</v>
      </c>
      <c r="AB663" s="11">
        <f t="shared" si="96"/>
        <v>0</v>
      </c>
      <c r="AD663" s="23">
        <f t="shared" si="97"/>
        <v>0</v>
      </c>
      <c r="AE663" s="23">
        <f t="shared" si="98"/>
        <v>0</v>
      </c>
    </row>
    <row r="664" spans="1:31" x14ac:dyDescent="0.2">
      <c r="A664" s="365"/>
      <c r="B664" s="365"/>
      <c r="C664" s="165"/>
      <c r="D664" s="165"/>
      <c r="E664" s="202"/>
      <c r="F664" s="165"/>
      <c r="G664" s="195"/>
      <c r="H664" s="165"/>
      <c r="I664" s="165"/>
      <c r="J664" s="165"/>
      <c r="K664" s="165"/>
      <c r="L664" s="77"/>
      <c r="M664" s="77"/>
      <c r="N664" s="82"/>
      <c r="O664" s="196">
        <f>VLOOKUP(N664,'Supporting Documentation'!$A$4:$J$568,10,FALSE)</f>
        <v>0</v>
      </c>
      <c r="P664" s="51"/>
      <c r="Q664" s="50"/>
      <c r="R664" s="157">
        <f>IF(P664="",0,(P664/'PPF Application'!$T$7))</f>
        <v>0</v>
      </c>
      <c r="S664" s="52">
        <f>IF(N664="", 0, (O664/'PPF Application'!$T$7)*P664)</f>
        <v>0</v>
      </c>
      <c r="T664" s="135"/>
      <c r="V664" s="159">
        <f t="shared" si="99"/>
        <v>0</v>
      </c>
      <c r="W664" s="159">
        <f t="shared" si="91"/>
        <v>0</v>
      </c>
      <c r="X664" s="159">
        <f t="shared" si="92"/>
        <v>0</v>
      </c>
      <c r="Y664" s="201">
        <f t="shared" si="93"/>
        <v>0</v>
      </c>
      <c r="Z664" s="201">
        <f t="shared" si="94"/>
        <v>0</v>
      </c>
      <c r="AA664" s="159">
        <f t="shared" si="95"/>
        <v>0</v>
      </c>
      <c r="AB664" s="11">
        <f t="shared" si="96"/>
        <v>0</v>
      </c>
      <c r="AD664" s="23">
        <f t="shared" si="97"/>
        <v>0</v>
      </c>
      <c r="AE664" s="23">
        <f t="shared" si="98"/>
        <v>0</v>
      </c>
    </row>
    <row r="665" spans="1:31" x14ac:dyDescent="0.2">
      <c r="A665" s="365"/>
      <c r="B665" s="365"/>
      <c r="C665" s="165"/>
      <c r="D665" s="165"/>
      <c r="E665" s="202"/>
      <c r="F665" s="165"/>
      <c r="G665" s="195"/>
      <c r="H665" s="165"/>
      <c r="I665" s="165"/>
      <c r="J665" s="165"/>
      <c r="K665" s="165"/>
      <c r="L665" s="77"/>
      <c r="M665" s="77"/>
      <c r="N665" s="82"/>
      <c r="O665" s="196">
        <f>VLOOKUP(N665,'Supporting Documentation'!$A$4:$J$568,10,FALSE)</f>
        <v>0</v>
      </c>
      <c r="P665" s="51"/>
      <c r="Q665" s="50"/>
      <c r="R665" s="157">
        <f>IF(P665="",0,(P665/'PPF Application'!$T$7))</f>
        <v>0</v>
      </c>
      <c r="S665" s="52">
        <f>IF(N665="", 0, (O665/'PPF Application'!$T$7)*P665)</f>
        <v>0</v>
      </c>
      <c r="T665" s="135"/>
      <c r="V665" s="159">
        <f t="shared" si="99"/>
        <v>0</v>
      </c>
      <c r="W665" s="159">
        <f t="shared" si="91"/>
        <v>0</v>
      </c>
      <c r="X665" s="159">
        <f t="shared" si="92"/>
        <v>0</v>
      </c>
      <c r="Y665" s="201">
        <f t="shared" si="93"/>
        <v>0</v>
      </c>
      <c r="Z665" s="201">
        <f t="shared" si="94"/>
        <v>0</v>
      </c>
      <c r="AA665" s="159">
        <f t="shared" si="95"/>
        <v>0</v>
      </c>
      <c r="AB665" s="11">
        <f t="shared" si="96"/>
        <v>0</v>
      </c>
      <c r="AD665" s="23">
        <f t="shared" si="97"/>
        <v>0</v>
      </c>
      <c r="AE665" s="23">
        <f t="shared" si="98"/>
        <v>0</v>
      </c>
    </row>
    <row r="666" spans="1:31" x14ac:dyDescent="0.2">
      <c r="A666" s="365"/>
      <c r="B666" s="365"/>
      <c r="C666" s="165"/>
      <c r="D666" s="165"/>
      <c r="E666" s="202"/>
      <c r="F666" s="165"/>
      <c r="G666" s="195"/>
      <c r="H666" s="165"/>
      <c r="I666" s="165"/>
      <c r="J666" s="165"/>
      <c r="K666" s="165"/>
      <c r="L666" s="77"/>
      <c r="M666" s="77"/>
      <c r="N666" s="82"/>
      <c r="O666" s="196">
        <f>VLOOKUP(N666,'Supporting Documentation'!$A$4:$J$568,10,FALSE)</f>
        <v>0</v>
      </c>
      <c r="P666" s="51"/>
      <c r="Q666" s="50"/>
      <c r="R666" s="157">
        <f>IF(P666="",0,(P666/'PPF Application'!$T$7))</f>
        <v>0</v>
      </c>
      <c r="S666" s="52">
        <f>IF(N666="", 0, (O666/'PPF Application'!$T$7)*P666)</f>
        <v>0</v>
      </c>
      <c r="T666" s="135"/>
      <c r="V666" s="159">
        <f t="shared" si="99"/>
        <v>0</v>
      </c>
      <c r="W666" s="159">
        <f t="shared" si="91"/>
        <v>0</v>
      </c>
      <c r="X666" s="159">
        <f t="shared" si="92"/>
        <v>0</v>
      </c>
      <c r="Y666" s="201">
        <f t="shared" si="93"/>
        <v>0</v>
      </c>
      <c r="Z666" s="201">
        <f t="shared" si="94"/>
        <v>0</v>
      </c>
      <c r="AA666" s="159">
        <f t="shared" si="95"/>
        <v>0</v>
      </c>
      <c r="AB666" s="11">
        <f t="shared" si="96"/>
        <v>0</v>
      </c>
      <c r="AD666" s="23">
        <f t="shared" si="97"/>
        <v>0</v>
      </c>
      <c r="AE666" s="23">
        <f t="shared" si="98"/>
        <v>0</v>
      </c>
    </row>
    <row r="667" spans="1:31" x14ac:dyDescent="0.2">
      <c r="A667" s="365"/>
      <c r="B667" s="365"/>
      <c r="C667" s="165"/>
      <c r="D667" s="165"/>
      <c r="E667" s="202"/>
      <c r="F667" s="165"/>
      <c r="G667" s="195"/>
      <c r="H667" s="165"/>
      <c r="I667" s="165"/>
      <c r="J667" s="165"/>
      <c r="K667" s="165"/>
      <c r="L667" s="77"/>
      <c r="M667" s="77"/>
      <c r="N667" s="82"/>
      <c r="O667" s="196">
        <f>VLOOKUP(N667,'Supporting Documentation'!$A$4:$J$568,10,FALSE)</f>
        <v>0</v>
      </c>
      <c r="P667" s="51"/>
      <c r="Q667" s="50"/>
      <c r="R667" s="157">
        <f>IF(P667="",0,(P667/'PPF Application'!$T$7))</f>
        <v>0</v>
      </c>
      <c r="S667" s="52">
        <f>IF(N667="", 0, (O667/'PPF Application'!$T$7)*P667)</f>
        <v>0</v>
      </c>
      <c r="T667" s="135"/>
      <c r="V667" s="159">
        <f t="shared" si="99"/>
        <v>0</v>
      </c>
      <c r="W667" s="159">
        <f t="shared" si="91"/>
        <v>0</v>
      </c>
      <c r="X667" s="159">
        <f t="shared" si="92"/>
        <v>0</v>
      </c>
      <c r="Y667" s="201">
        <f t="shared" si="93"/>
        <v>0</v>
      </c>
      <c r="Z667" s="201">
        <f t="shared" si="94"/>
        <v>0</v>
      </c>
      <c r="AA667" s="159">
        <f t="shared" si="95"/>
        <v>0</v>
      </c>
      <c r="AB667" s="11">
        <f t="shared" si="96"/>
        <v>0</v>
      </c>
      <c r="AD667" s="23">
        <f t="shared" si="97"/>
        <v>0</v>
      </c>
      <c r="AE667" s="23">
        <f t="shared" si="98"/>
        <v>0</v>
      </c>
    </row>
    <row r="668" spans="1:31" x14ac:dyDescent="0.2">
      <c r="A668" s="365"/>
      <c r="B668" s="365"/>
      <c r="C668" s="165"/>
      <c r="D668" s="165"/>
      <c r="E668" s="202"/>
      <c r="F668" s="165"/>
      <c r="G668" s="195"/>
      <c r="H668" s="165"/>
      <c r="I668" s="165"/>
      <c r="J668" s="165"/>
      <c r="K668" s="165"/>
      <c r="L668" s="77"/>
      <c r="M668" s="77"/>
      <c r="N668" s="82"/>
      <c r="O668" s="196">
        <f>VLOOKUP(N668,'Supporting Documentation'!$A$4:$J$568,10,FALSE)</f>
        <v>0</v>
      </c>
      <c r="P668" s="51"/>
      <c r="Q668" s="50"/>
      <c r="R668" s="157">
        <f>IF(P668="",0,(P668/'PPF Application'!$T$7))</f>
        <v>0</v>
      </c>
      <c r="S668" s="52">
        <f>IF(N668="", 0, (O668/'PPF Application'!$T$7)*P668)</f>
        <v>0</v>
      </c>
      <c r="T668" s="135"/>
      <c r="V668" s="159">
        <f t="shared" si="99"/>
        <v>0</v>
      </c>
      <c r="W668" s="159">
        <f t="shared" si="91"/>
        <v>0</v>
      </c>
      <c r="X668" s="159">
        <f t="shared" si="92"/>
        <v>0</v>
      </c>
      <c r="Y668" s="201">
        <f t="shared" si="93"/>
        <v>0</v>
      </c>
      <c r="Z668" s="201">
        <f t="shared" si="94"/>
        <v>0</v>
      </c>
      <c r="AA668" s="159">
        <f t="shared" si="95"/>
        <v>0</v>
      </c>
      <c r="AB668" s="11">
        <f t="shared" si="96"/>
        <v>0</v>
      </c>
      <c r="AD668" s="23">
        <f t="shared" si="97"/>
        <v>0</v>
      </c>
      <c r="AE668" s="23">
        <f t="shared" si="98"/>
        <v>0</v>
      </c>
    </row>
    <row r="669" spans="1:31" x14ac:dyDescent="0.2">
      <c r="A669" s="365"/>
      <c r="B669" s="365"/>
      <c r="C669" s="165"/>
      <c r="D669" s="165"/>
      <c r="E669" s="202"/>
      <c r="F669" s="165"/>
      <c r="G669" s="195"/>
      <c r="H669" s="165"/>
      <c r="I669" s="165"/>
      <c r="J669" s="165"/>
      <c r="K669" s="165"/>
      <c r="L669" s="77"/>
      <c r="M669" s="77"/>
      <c r="N669" s="82"/>
      <c r="O669" s="196">
        <f>VLOOKUP(N669,'Supporting Documentation'!$A$4:$J$568,10,FALSE)</f>
        <v>0</v>
      </c>
      <c r="P669" s="51"/>
      <c r="Q669" s="50"/>
      <c r="R669" s="157">
        <f>IF(P669="",0,(P669/'PPF Application'!$T$7))</f>
        <v>0</v>
      </c>
      <c r="S669" s="52">
        <f>IF(N669="", 0, (O669/'PPF Application'!$T$7)*P669)</f>
        <v>0</v>
      </c>
      <c r="T669" s="135"/>
      <c r="V669" s="159">
        <f t="shared" si="99"/>
        <v>0</v>
      </c>
      <c r="W669" s="159">
        <f t="shared" si="91"/>
        <v>0</v>
      </c>
      <c r="X669" s="159">
        <f t="shared" si="92"/>
        <v>0</v>
      </c>
      <c r="Y669" s="201">
        <f t="shared" si="93"/>
        <v>0</v>
      </c>
      <c r="Z669" s="201">
        <f t="shared" si="94"/>
        <v>0</v>
      </c>
      <c r="AA669" s="159">
        <f t="shared" si="95"/>
        <v>0</v>
      </c>
      <c r="AB669" s="11">
        <f t="shared" si="96"/>
        <v>0</v>
      </c>
      <c r="AD669" s="23">
        <f t="shared" si="97"/>
        <v>0</v>
      </c>
      <c r="AE669" s="23">
        <f t="shared" si="98"/>
        <v>0</v>
      </c>
    </row>
    <row r="670" spans="1:31" x14ac:dyDescent="0.2">
      <c r="A670" s="365"/>
      <c r="B670" s="365"/>
      <c r="C670" s="165"/>
      <c r="D670" s="165"/>
      <c r="E670" s="202"/>
      <c r="F670" s="165"/>
      <c r="G670" s="195"/>
      <c r="H670" s="165"/>
      <c r="I670" s="165"/>
      <c r="J670" s="165"/>
      <c r="K670" s="165"/>
      <c r="L670" s="77"/>
      <c r="M670" s="77"/>
      <c r="N670" s="82"/>
      <c r="O670" s="196">
        <f>VLOOKUP(N670,'Supporting Documentation'!$A$4:$J$568,10,FALSE)</f>
        <v>0</v>
      </c>
      <c r="P670" s="51"/>
      <c r="Q670" s="50"/>
      <c r="R670" s="157">
        <f>IF(P670="",0,(P670/'PPF Application'!$T$7))</f>
        <v>0</v>
      </c>
      <c r="S670" s="52">
        <f>IF(N670="", 0, (O670/'PPF Application'!$T$7)*P670)</f>
        <v>0</v>
      </c>
      <c r="T670" s="135"/>
      <c r="V670" s="159">
        <f t="shared" si="99"/>
        <v>0</v>
      </c>
      <c r="W670" s="159">
        <f t="shared" si="91"/>
        <v>0</v>
      </c>
      <c r="X670" s="159">
        <f t="shared" si="92"/>
        <v>0</v>
      </c>
      <c r="Y670" s="201">
        <f t="shared" si="93"/>
        <v>0</v>
      </c>
      <c r="Z670" s="201">
        <f t="shared" si="94"/>
        <v>0</v>
      </c>
      <c r="AA670" s="159">
        <f t="shared" si="95"/>
        <v>0</v>
      </c>
      <c r="AB670" s="11">
        <f t="shared" si="96"/>
        <v>0</v>
      </c>
      <c r="AD670" s="23">
        <f t="shared" si="97"/>
        <v>0</v>
      </c>
      <c r="AE670" s="23">
        <f t="shared" si="98"/>
        <v>0</v>
      </c>
    </row>
    <row r="671" spans="1:31" x14ac:dyDescent="0.2">
      <c r="A671" s="365"/>
      <c r="B671" s="365"/>
      <c r="C671" s="165"/>
      <c r="D671" s="165"/>
      <c r="E671" s="202"/>
      <c r="F671" s="165"/>
      <c r="G671" s="195"/>
      <c r="H671" s="165"/>
      <c r="I671" s="165"/>
      <c r="J671" s="165"/>
      <c r="K671" s="165"/>
      <c r="L671" s="77"/>
      <c r="M671" s="77"/>
      <c r="N671" s="82"/>
      <c r="O671" s="196">
        <f>VLOOKUP(N671,'Supporting Documentation'!$A$4:$J$568,10,FALSE)</f>
        <v>0</v>
      </c>
      <c r="P671" s="51"/>
      <c r="Q671" s="50"/>
      <c r="R671" s="157">
        <f>IF(P671="",0,(P671/'PPF Application'!$T$7))</f>
        <v>0</v>
      </c>
      <c r="S671" s="52">
        <f>IF(N671="", 0, (O671/'PPF Application'!$T$7)*P671)</f>
        <v>0</v>
      </c>
      <c r="T671" s="135"/>
      <c r="V671" s="159">
        <f t="shared" si="99"/>
        <v>0</v>
      </c>
      <c r="W671" s="159">
        <f t="shared" si="91"/>
        <v>0</v>
      </c>
      <c r="X671" s="159">
        <f t="shared" si="92"/>
        <v>0</v>
      </c>
      <c r="Y671" s="201">
        <f t="shared" si="93"/>
        <v>0</v>
      </c>
      <c r="Z671" s="201">
        <f t="shared" si="94"/>
        <v>0</v>
      </c>
      <c r="AA671" s="159">
        <f t="shared" si="95"/>
        <v>0</v>
      </c>
      <c r="AB671" s="11">
        <f t="shared" si="96"/>
        <v>0</v>
      </c>
      <c r="AD671" s="23">
        <f t="shared" si="97"/>
        <v>0</v>
      </c>
      <c r="AE671" s="23">
        <f t="shared" si="98"/>
        <v>0</v>
      </c>
    </row>
    <row r="672" spans="1:31" x14ac:dyDescent="0.2">
      <c r="A672" s="365"/>
      <c r="B672" s="365"/>
      <c r="C672" s="165"/>
      <c r="D672" s="165"/>
      <c r="E672" s="202"/>
      <c r="F672" s="165"/>
      <c r="G672" s="195"/>
      <c r="H672" s="165"/>
      <c r="I672" s="165"/>
      <c r="J672" s="165"/>
      <c r="K672" s="165"/>
      <c r="L672" s="77"/>
      <c r="M672" s="77"/>
      <c r="N672" s="82"/>
      <c r="O672" s="196">
        <f>VLOOKUP(N672,'Supporting Documentation'!$A$4:$J$568,10,FALSE)</f>
        <v>0</v>
      </c>
      <c r="P672" s="51"/>
      <c r="Q672" s="50"/>
      <c r="R672" s="157">
        <f>IF(P672="",0,(P672/'PPF Application'!$T$7))</f>
        <v>0</v>
      </c>
      <c r="S672" s="52">
        <f>IF(N672="", 0, (O672/'PPF Application'!$T$7)*P672)</f>
        <v>0</v>
      </c>
      <c r="T672" s="135"/>
      <c r="V672" s="159">
        <f t="shared" si="99"/>
        <v>0</v>
      </c>
      <c r="W672" s="159">
        <f t="shared" si="91"/>
        <v>0</v>
      </c>
      <c r="X672" s="159">
        <f t="shared" si="92"/>
        <v>0</v>
      </c>
      <c r="Y672" s="201">
        <f t="shared" si="93"/>
        <v>0</v>
      </c>
      <c r="Z672" s="201">
        <f t="shared" si="94"/>
        <v>0</v>
      </c>
      <c r="AA672" s="159">
        <f t="shared" si="95"/>
        <v>0</v>
      </c>
      <c r="AB672" s="11">
        <f t="shared" si="96"/>
        <v>0</v>
      </c>
      <c r="AD672" s="23">
        <f t="shared" si="97"/>
        <v>0</v>
      </c>
      <c r="AE672" s="23">
        <f t="shared" si="98"/>
        <v>0</v>
      </c>
    </row>
    <row r="673" spans="1:31" x14ac:dyDescent="0.2">
      <c r="A673" s="365"/>
      <c r="B673" s="365"/>
      <c r="C673" s="165"/>
      <c r="D673" s="165"/>
      <c r="E673" s="202"/>
      <c r="F673" s="165"/>
      <c r="G673" s="195"/>
      <c r="H673" s="165"/>
      <c r="I673" s="165"/>
      <c r="J673" s="165"/>
      <c r="K673" s="165"/>
      <c r="L673" s="77"/>
      <c r="M673" s="77"/>
      <c r="N673" s="82"/>
      <c r="O673" s="196">
        <f>VLOOKUP(N673,'Supporting Documentation'!$A$4:$J$568,10,FALSE)</f>
        <v>0</v>
      </c>
      <c r="P673" s="51"/>
      <c r="Q673" s="50"/>
      <c r="R673" s="157">
        <f>IF(P673="",0,(P673/'PPF Application'!$T$7))</f>
        <v>0</v>
      </c>
      <c r="S673" s="52">
        <f>IF(N673="", 0, (O673/'PPF Application'!$T$7)*P673)</f>
        <v>0</v>
      </c>
      <c r="T673" s="135"/>
      <c r="V673" s="159">
        <f t="shared" si="99"/>
        <v>0</v>
      </c>
      <c r="W673" s="159">
        <f t="shared" si="91"/>
        <v>0</v>
      </c>
      <c r="X673" s="159">
        <f t="shared" si="92"/>
        <v>0</v>
      </c>
      <c r="Y673" s="201">
        <f t="shared" si="93"/>
        <v>0</v>
      </c>
      <c r="Z673" s="201">
        <f t="shared" si="94"/>
        <v>0</v>
      </c>
      <c r="AA673" s="159">
        <f t="shared" si="95"/>
        <v>0</v>
      </c>
      <c r="AB673" s="11">
        <f t="shared" si="96"/>
        <v>0</v>
      </c>
      <c r="AD673" s="23">
        <f t="shared" si="97"/>
        <v>0</v>
      </c>
      <c r="AE673" s="23">
        <f t="shared" si="98"/>
        <v>0</v>
      </c>
    </row>
    <row r="674" spans="1:31" x14ac:dyDescent="0.2">
      <c r="A674" s="365"/>
      <c r="B674" s="365"/>
      <c r="C674" s="165"/>
      <c r="D674" s="165"/>
      <c r="E674" s="202"/>
      <c r="F674" s="165"/>
      <c r="G674" s="195"/>
      <c r="H674" s="165"/>
      <c r="I674" s="165"/>
      <c r="J674" s="165"/>
      <c r="K674" s="165"/>
      <c r="L674" s="77"/>
      <c r="M674" s="77"/>
      <c r="N674" s="82"/>
      <c r="O674" s="196">
        <f>VLOOKUP(N674,'Supporting Documentation'!$A$4:$J$568,10,FALSE)</f>
        <v>0</v>
      </c>
      <c r="P674" s="51"/>
      <c r="Q674" s="50"/>
      <c r="R674" s="157">
        <f>IF(P674="",0,(P674/'PPF Application'!$T$7))</f>
        <v>0</v>
      </c>
      <c r="S674" s="52">
        <f>IF(N674="", 0, (O674/'PPF Application'!$T$7)*P674)</f>
        <v>0</v>
      </c>
      <c r="T674" s="135"/>
      <c r="V674" s="159">
        <f t="shared" si="99"/>
        <v>0</v>
      </c>
      <c r="W674" s="159">
        <f t="shared" si="91"/>
        <v>0</v>
      </c>
      <c r="X674" s="159">
        <f t="shared" si="92"/>
        <v>0</v>
      </c>
      <c r="Y674" s="201">
        <f t="shared" si="93"/>
        <v>0</v>
      </c>
      <c r="Z674" s="201">
        <f t="shared" si="94"/>
        <v>0</v>
      </c>
      <c r="AA674" s="159">
        <f t="shared" si="95"/>
        <v>0</v>
      </c>
      <c r="AB674" s="11">
        <f t="shared" si="96"/>
        <v>0</v>
      </c>
      <c r="AD674" s="23">
        <f t="shared" si="97"/>
        <v>0</v>
      </c>
      <c r="AE674" s="23">
        <f t="shared" si="98"/>
        <v>0</v>
      </c>
    </row>
    <row r="675" spans="1:31" x14ac:dyDescent="0.2">
      <c r="A675" s="365"/>
      <c r="B675" s="365"/>
      <c r="C675" s="165"/>
      <c r="D675" s="165"/>
      <c r="E675" s="202"/>
      <c r="F675" s="165"/>
      <c r="G675" s="195"/>
      <c r="H675" s="165"/>
      <c r="I675" s="165"/>
      <c r="J675" s="165"/>
      <c r="K675" s="165"/>
      <c r="L675" s="77"/>
      <c r="M675" s="77"/>
      <c r="N675" s="82"/>
      <c r="O675" s="196">
        <f>VLOOKUP(N675,'Supporting Documentation'!$A$4:$J$568,10,FALSE)</f>
        <v>0</v>
      </c>
      <c r="P675" s="51"/>
      <c r="Q675" s="50"/>
      <c r="R675" s="157">
        <f>IF(P675="",0,(P675/'PPF Application'!$T$7))</f>
        <v>0</v>
      </c>
      <c r="S675" s="52">
        <f>IF(N675="", 0, (O675/'PPF Application'!$T$7)*P675)</f>
        <v>0</v>
      </c>
      <c r="T675" s="135"/>
      <c r="V675" s="159">
        <f t="shared" si="99"/>
        <v>0</v>
      </c>
      <c r="W675" s="159">
        <f t="shared" si="91"/>
        <v>0</v>
      </c>
      <c r="X675" s="159">
        <f t="shared" si="92"/>
        <v>0</v>
      </c>
      <c r="Y675" s="201">
        <f t="shared" si="93"/>
        <v>0</v>
      </c>
      <c r="Z675" s="201">
        <f t="shared" si="94"/>
        <v>0</v>
      </c>
      <c r="AA675" s="159">
        <f t="shared" si="95"/>
        <v>0</v>
      </c>
      <c r="AB675" s="11">
        <f t="shared" si="96"/>
        <v>0</v>
      </c>
      <c r="AD675" s="23">
        <f t="shared" si="97"/>
        <v>0</v>
      </c>
      <c r="AE675" s="23">
        <f t="shared" si="98"/>
        <v>0</v>
      </c>
    </row>
    <row r="676" spans="1:31" x14ac:dyDescent="0.2">
      <c r="A676" s="365"/>
      <c r="B676" s="365"/>
      <c r="C676" s="165"/>
      <c r="D676" s="165"/>
      <c r="E676" s="202"/>
      <c r="F676" s="165"/>
      <c r="G676" s="195"/>
      <c r="H676" s="165"/>
      <c r="I676" s="165"/>
      <c r="J676" s="165"/>
      <c r="K676" s="165"/>
      <c r="L676" s="77"/>
      <c r="M676" s="77"/>
      <c r="N676" s="82"/>
      <c r="O676" s="196">
        <f>VLOOKUP(N676,'Supporting Documentation'!$A$4:$J$568,10,FALSE)</f>
        <v>0</v>
      </c>
      <c r="P676" s="51"/>
      <c r="Q676" s="50"/>
      <c r="R676" s="157">
        <f>IF(P676="",0,(P676/'PPF Application'!$T$7))</f>
        <v>0</v>
      </c>
      <c r="S676" s="52">
        <f>IF(N676="", 0, (O676/'PPF Application'!$T$7)*P676)</f>
        <v>0</v>
      </c>
      <c r="T676" s="135"/>
      <c r="V676" s="159">
        <f t="shared" si="99"/>
        <v>0</v>
      </c>
      <c r="W676" s="159">
        <f t="shared" si="91"/>
        <v>0</v>
      </c>
      <c r="X676" s="159">
        <f t="shared" si="92"/>
        <v>0</v>
      </c>
      <c r="Y676" s="201">
        <f t="shared" si="93"/>
        <v>0</v>
      </c>
      <c r="Z676" s="201">
        <f t="shared" si="94"/>
        <v>0</v>
      </c>
      <c r="AA676" s="159">
        <f t="shared" si="95"/>
        <v>0</v>
      </c>
      <c r="AB676" s="11">
        <f t="shared" si="96"/>
        <v>0</v>
      </c>
      <c r="AD676" s="23">
        <f t="shared" si="97"/>
        <v>0</v>
      </c>
      <c r="AE676" s="23">
        <f t="shared" si="98"/>
        <v>0</v>
      </c>
    </row>
    <row r="677" spans="1:31" x14ac:dyDescent="0.2">
      <c r="A677" s="365"/>
      <c r="B677" s="365"/>
      <c r="C677" s="165"/>
      <c r="D677" s="165"/>
      <c r="E677" s="202"/>
      <c r="F677" s="165"/>
      <c r="G677" s="195"/>
      <c r="H677" s="165"/>
      <c r="I677" s="165"/>
      <c r="J677" s="165"/>
      <c r="K677" s="165"/>
      <c r="L677" s="77"/>
      <c r="M677" s="77"/>
      <c r="N677" s="82"/>
      <c r="O677" s="196">
        <f>VLOOKUP(N677,'Supporting Documentation'!$A$4:$J$568,10,FALSE)</f>
        <v>0</v>
      </c>
      <c r="P677" s="51"/>
      <c r="Q677" s="50"/>
      <c r="R677" s="157">
        <f>IF(P677="",0,(P677/'PPF Application'!$T$7))</f>
        <v>0</v>
      </c>
      <c r="S677" s="52">
        <f>IF(N677="", 0, (O677/'PPF Application'!$T$7)*P677)</f>
        <v>0</v>
      </c>
      <c r="T677" s="135"/>
      <c r="V677" s="159">
        <f t="shared" si="99"/>
        <v>0</v>
      </c>
      <c r="W677" s="159">
        <f t="shared" si="91"/>
        <v>0</v>
      </c>
      <c r="X677" s="159">
        <f t="shared" si="92"/>
        <v>0</v>
      </c>
      <c r="Y677" s="201">
        <f t="shared" si="93"/>
        <v>0</v>
      </c>
      <c r="Z677" s="201">
        <f t="shared" si="94"/>
        <v>0</v>
      </c>
      <c r="AA677" s="159">
        <f t="shared" si="95"/>
        <v>0</v>
      </c>
      <c r="AB677" s="11">
        <f t="shared" si="96"/>
        <v>0</v>
      </c>
      <c r="AD677" s="23">
        <f t="shared" si="97"/>
        <v>0</v>
      </c>
      <c r="AE677" s="23">
        <f t="shared" si="98"/>
        <v>0</v>
      </c>
    </row>
    <row r="678" spans="1:31" x14ac:dyDescent="0.2">
      <c r="A678" s="365"/>
      <c r="B678" s="365"/>
      <c r="C678" s="165"/>
      <c r="D678" s="165"/>
      <c r="E678" s="202"/>
      <c r="F678" s="165"/>
      <c r="G678" s="195"/>
      <c r="H678" s="165"/>
      <c r="I678" s="165"/>
      <c r="J678" s="165"/>
      <c r="K678" s="165"/>
      <c r="L678" s="77"/>
      <c r="M678" s="77"/>
      <c r="N678" s="82"/>
      <c r="O678" s="196">
        <f>VLOOKUP(N678,'Supporting Documentation'!$A$4:$J$568,10,FALSE)</f>
        <v>0</v>
      </c>
      <c r="P678" s="51"/>
      <c r="Q678" s="50"/>
      <c r="R678" s="157">
        <f>IF(P678="",0,(P678/'PPF Application'!$T$7))</f>
        <v>0</v>
      </c>
      <c r="S678" s="52">
        <f>IF(N678="", 0, (O678/'PPF Application'!$T$7)*P678)</f>
        <v>0</v>
      </c>
      <c r="T678" s="135"/>
      <c r="V678" s="159">
        <f t="shared" si="99"/>
        <v>0</v>
      </c>
      <c r="W678" s="159">
        <f t="shared" si="91"/>
        <v>0</v>
      </c>
      <c r="X678" s="159">
        <f t="shared" si="92"/>
        <v>0</v>
      </c>
      <c r="Y678" s="201">
        <f t="shared" si="93"/>
        <v>0</v>
      </c>
      <c r="Z678" s="201">
        <f t="shared" si="94"/>
        <v>0</v>
      </c>
      <c r="AA678" s="159">
        <f t="shared" si="95"/>
        <v>0</v>
      </c>
      <c r="AB678" s="11">
        <f t="shared" si="96"/>
        <v>0</v>
      </c>
      <c r="AD678" s="23">
        <f t="shared" si="97"/>
        <v>0</v>
      </c>
      <c r="AE678" s="23">
        <f t="shared" si="98"/>
        <v>0</v>
      </c>
    </row>
    <row r="679" spans="1:31" x14ac:dyDescent="0.2">
      <c r="A679" s="365"/>
      <c r="B679" s="365"/>
      <c r="C679" s="165"/>
      <c r="D679" s="165"/>
      <c r="E679" s="202"/>
      <c r="F679" s="165"/>
      <c r="G679" s="195"/>
      <c r="H679" s="165"/>
      <c r="I679" s="165"/>
      <c r="J679" s="165"/>
      <c r="K679" s="165"/>
      <c r="L679" s="77"/>
      <c r="M679" s="77"/>
      <c r="N679" s="82"/>
      <c r="O679" s="196">
        <f>VLOOKUP(N679,'Supporting Documentation'!$A$4:$J$568,10,FALSE)</f>
        <v>0</v>
      </c>
      <c r="P679" s="51"/>
      <c r="Q679" s="50"/>
      <c r="R679" s="157">
        <f>IF(P679="",0,(P679/'PPF Application'!$T$7))</f>
        <v>0</v>
      </c>
      <c r="S679" s="52">
        <f>IF(N679="", 0, (O679/'PPF Application'!$T$7)*P679)</f>
        <v>0</v>
      </c>
      <c r="T679" s="135"/>
      <c r="V679" s="159">
        <f t="shared" si="99"/>
        <v>0</v>
      </c>
      <c r="W679" s="159">
        <f t="shared" si="91"/>
        <v>0</v>
      </c>
      <c r="X679" s="159">
        <f t="shared" si="92"/>
        <v>0</v>
      </c>
      <c r="Y679" s="201">
        <f t="shared" si="93"/>
        <v>0</v>
      </c>
      <c r="Z679" s="201">
        <f t="shared" si="94"/>
        <v>0</v>
      </c>
      <c r="AA679" s="159">
        <f t="shared" si="95"/>
        <v>0</v>
      </c>
      <c r="AB679" s="11">
        <f t="shared" si="96"/>
        <v>0</v>
      </c>
      <c r="AD679" s="23">
        <f t="shared" si="97"/>
        <v>0</v>
      </c>
      <c r="AE679" s="23">
        <f t="shared" si="98"/>
        <v>0</v>
      </c>
    </row>
    <row r="680" spans="1:31" x14ac:dyDescent="0.2">
      <c r="A680" s="365"/>
      <c r="B680" s="365"/>
      <c r="C680" s="165"/>
      <c r="D680" s="165"/>
      <c r="E680" s="202"/>
      <c r="F680" s="165"/>
      <c r="G680" s="195"/>
      <c r="H680" s="165"/>
      <c r="I680" s="165"/>
      <c r="J680" s="165"/>
      <c r="K680" s="165"/>
      <c r="L680" s="77"/>
      <c r="M680" s="77"/>
      <c r="N680" s="82"/>
      <c r="O680" s="196">
        <f>VLOOKUP(N680,'Supporting Documentation'!$A$4:$J$568,10,FALSE)</f>
        <v>0</v>
      </c>
      <c r="P680" s="51"/>
      <c r="Q680" s="50"/>
      <c r="R680" s="157">
        <f>IF(P680="",0,(P680/'PPF Application'!$T$7))</f>
        <v>0</v>
      </c>
      <c r="S680" s="52">
        <f>IF(N680="", 0, (O680/'PPF Application'!$T$7)*P680)</f>
        <v>0</v>
      </c>
      <c r="T680" s="135"/>
      <c r="V680" s="159">
        <f t="shared" si="99"/>
        <v>0</v>
      </c>
      <c r="W680" s="159">
        <f t="shared" si="91"/>
        <v>0</v>
      </c>
      <c r="X680" s="159">
        <f t="shared" si="92"/>
        <v>0</v>
      </c>
      <c r="Y680" s="201">
        <f t="shared" si="93"/>
        <v>0</v>
      </c>
      <c r="Z680" s="201">
        <f t="shared" si="94"/>
        <v>0</v>
      </c>
      <c r="AA680" s="159">
        <f t="shared" si="95"/>
        <v>0</v>
      </c>
      <c r="AB680" s="11">
        <f t="shared" si="96"/>
        <v>0</v>
      </c>
      <c r="AD680" s="23">
        <f t="shared" si="97"/>
        <v>0</v>
      </c>
      <c r="AE680" s="23">
        <f t="shared" si="98"/>
        <v>0</v>
      </c>
    </row>
    <row r="681" spans="1:31" x14ac:dyDescent="0.2">
      <c r="A681" s="365"/>
      <c r="B681" s="365"/>
      <c r="C681" s="165"/>
      <c r="D681" s="165"/>
      <c r="E681" s="202"/>
      <c r="F681" s="165"/>
      <c r="G681" s="195"/>
      <c r="H681" s="165"/>
      <c r="I681" s="165"/>
      <c r="J681" s="165"/>
      <c r="K681" s="165"/>
      <c r="L681" s="77"/>
      <c r="M681" s="77"/>
      <c r="N681" s="82"/>
      <c r="O681" s="196">
        <f>VLOOKUP(N681,'Supporting Documentation'!$A$4:$J$568,10,FALSE)</f>
        <v>0</v>
      </c>
      <c r="P681" s="51"/>
      <c r="Q681" s="50"/>
      <c r="R681" s="157">
        <f>IF(P681="",0,(P681/'PPF Application'!$T$7))</f>
        <v>0</v>
      </c>
      <c r="S681" s="52">
        <f>IF(N681="", 0, (O681/'PPF Application'!$T$7)*P681)</f>
        <v>0</v>
      </c>
      <c r="T681" s="135"/>
      <c r="V681" s="159">
        <f t="shared" si="99"/>
        <v>0</v>
      </c>
      <c r="W681" s="159">
        <f t="shared" si="91"/>
        <v>0</v>
      </c>
      <c r="X681" s="159">
        <f t="shared" si="92"/>
        <v>0</v>
      </c>
      <c r="Y681" s="201">
        <f t="shared" si="93"/>
        <v>0</v>
      </c>
      <c r="Z681" s="201">
        <f t="shared" si="94"/>
        <v>0</v>
      </c>
      <c r="AA681" s="159">
        <f t="shared" si="95"/>
        <v>0</v>
      </c>
      <c r="AB681" s="11">
        <f t="shared" si="96"/>
        <v>0</v>
      </c>
      <c r="AD681" s="23">
        <f t="shared" si="97"/>
        <v>0</v>
      </c>
      <c r="AE681" s="23">
        <f t="shared" si="98"/>
        <v>0</v>
      </c>
    </row>
    <row r="682" spans="1:31" x14ac:dyDescent="0.2">
      <c r="A682" s="365"/>
      <c r="B682" s="365"/>
      <c r="C682" s="165"/>
      <c r="D682" s="165"/>
      <c r="E682" s="202"/>
      <c r="F682" s="165"/>
      <c r="G682" s="195"/>
      <c r="H682" s="165"/>
      <c r="I682" s="165"/>
      <c r="J682" s="165"/>
      <c r="K682" s="165"/>
      <c r="L682" s="77"/>
      <c r="M682" s="77"/>
      <c r="N682" s="82"/>
      <c r="O682" s="196">
        <f>VLOOKUP(N682,'Supporting Documentation'!$A$4:$J$568,10,FALSE)</f>
        <v>0</v>
      </c>
      <c r="P682" s="51"/>
      <c r="Q682" s="50"/>
      <c r="R682" s="157">
        <f>IF(P682="",0,(P682/'PPF Application'!$T$7))</f>
        <v>0</v>
      </c>
      <c r="S682" s="52">
        <f>IF(N682="", 0, (O682/'PPF Application'!$T$7)*P682)</f>
        <v>0</v>
      </c>
      <c r="T682" s="135"/>
      <c r="V682" s="159">
        <f t="shared" si="99"/>
        <v>0</v>
      </c>
      <c r="W682" s="159">
        <f t="shared" si="91"/>
        <v>0</v>
      </c>
      <c r="X682" s="159">
        <f t="shared" si="92"/>
        <v>0</v>
      </c>
      <c r="Y682" s="201">
        <f t="shared" si="93"/>
        <v>0</v>
      </c>
      <c r="Z682" s="201">
        <f t="shared" si="94"/>
        <v>0</v>
      </c>
      <c r="AA682" s="159">
        <f t="shared" si="95"/>
        <v>0</v>
      </c>
      <c r="AB682" s="11">
        <f t="shared" si="96"/>
        <v>0</v>
      </c>
      <c r="AD682" s="23">
        <f t="shared" si="97"/>
        <v>0</v>
      </c>
      <c r="AE682" s="23">
        <f t="shared" si="98"/>
        <v>0</v>
      </c>
    </row>
    <row r="683" spans="1:31" x14ac:dyDescent="0.2">
      <c r="A683" s="365"/>
      <c r="B683" s="365"/>
      <c r="C683" s="165"/>
      <c r="D683" s="165"/>
      <c r="E683" s="202"/>
      <c r="F683" s="165"/>
      <c r="G683" s="195"/>
      <c r="H683" s="165"/>
      <c r="I683" s="165"/>
      <c r="J683" s="165"/>
      <c r="K683" s="165"/>
      <c r="L683" s="77"/>
      <c r="M683" s="77"/>
      <c r="N683" s="82"/>
      <c r="O683" s="196">
        <f>VLOOKUP(N683,'Supporting Documentation'!$A$4:$J$568,10,FALSE)</f>
        <v>0</v>
      </c>
      <c r="P683" s="51"/>
      <c r="Q683" s="50"/>
      <c r="R683" s="157">
        <f>IF(P683="",0,(P683/'PPF Application'!$T$7))</f>
        <v>0</v>
      </c>
      <c r="S683" s="52">
        <f>IF(N683="", 0, (O683/'PPF Application'!$T$7)*P683)</f>
        <v>0</v>
      </c>
      <c r="T683" s="135"/>
      <c r="V683" s="159">
        <f t="shared" si="99"/>
        <v>0</v>
      </c>
      <c r="W683" s="159">
        <f t="shared" si="91"/>
        <v>0</v>
      </c>
      <c r="X683" s="159">
        <f t="shared" si="92"/>
        <v>0</v>
      </c>
      <c r="Y683" s="201">
        <f t="shared" si="93"/>
        <v>0</v>
      </c>
      <c r="Z683" s="201">
        <f t="shared" si="94"/>
        <v>0</v>
      </c>
      <c r="AA683" s="159">
        <f t="shared" si="95"/>
        <v>0</v>
      </c>
      <c r="AB683" s="11">
        <f t="shared" si="96"/>
        <v>0</v>
      </c>
      <c r="AD683" s="23">
        <f t="shared" si="97"/>
        <v>0</v>
      </c>
      <c r="AE683" s="23">
        <f t="shared" si="98"/>
        <v>0</v>
      </c>
    </row>
    <row r="684" spans="1:31" x14ac:dyDescent="0.2">
      <c r="A684" s="365"/>
      <c r="B684" s="365"/>
      <c r="C684" s="165"/>
      <c r="D684" s="165"/>
      <c r="E684" s="202"/>
      <c r="F684" s="165"/>
      <c r="G684" s="195"/>
      <c r="H684" s="165"/>
      <c r="I684" s="165"/>
      <c r="J684" s="165"/>
      <c r="K684" s="165"/>
      <c r="L684" s="77"/>
      <c r="M684" s="77"/>
      <c r="N684" s="82"/>
      <c r="O684" s="196">
        <f>VLOOKUP(N684,'Supporting Documentation'!$A$4:$J$568,10,FALSE)</f>
        <v>0</v>
      </c>
      <c r="P684" s="51"/>
      <c r="Q684" s="50"/>
      <c r="R684" s="157">
        <f>IF(P684="",0,(P684/'PPF Application'!$T$7))</f>
        <v>0</v>
      </c>
      <c r="S684" s="52">
        <f>IF(N684="", 0, (O684/'PPF Application'!$T$7)*P684)</f>
        <v>0</v>
      </c>
      <c r="T684" s="135"/>
      <c r="V684" s="159">
        <f t="shared" si="99"/>
        <v>0</v>
      </c>
      <c r="W684" s="159">
        <f t="shared" si="91"/>
        <v>0</v>
      </c>
      <c r="X684" s="159">
        <f t="shared" si="92"/>
        <v>0</v>
      </c>
      <c r="Y684" s="201">
        <f t="shared" si="93"/>
        <v>0</v>
      </c>
      <c r="Z684" s="201">
        <f t="shared" si="94"/>
        <v>0</v>
      </c>
      <c r="AA684" s="159">
        <f t="shared" si="95"/>
        <v>0</v>
      </c>
      <c r="AB684" s="11">
        <f t="shared" si="96"/>
        <v>0</v>
      </c>
      <c r="AD684" s="23">
        <f t="shared" si="97"/>
        <v>0</v>
      </c>
      <c r="AE684" s="23">
        <f t="shared" si="98"/>
        <v>0</v>
      </c>
    </row>
    <row r="685" spans="1:31" x14ac:dyDescent="0.2">
      <c r="A685" s="365"/>
      <c r="B685" s="365"/>
      <c r="C685" s="165"/>
      <c r="D685" s="165"/>
      <c r="E685" s="202"/>
      <c r="F685" s="165"/>
      <c r="G685" s="195"/>
      <c r="H685" s="165"/>
      <c r="I685" s="165"/>
      <c r="J685" s="165"/>
      <c r="K685" s="165"/>
      <c r="L685" s="77"/>
      <c r="M685" s="77"/>
      <c r="N685" s="82"/>
      <c r="O685" s="196">
        <f>VLOOKUP(N685,'Supporting Documentation'!$A$4:$J$568,10,FALSE)</f>
        <v>0</v>
      </c>
      <c r="P685" s="51"/>
      <c r="Q685" s="50"/>
      <c r="R685" s="157">
        <f>IF(P685="",0,(P685/'PPF Application'!$T$7))</f>
        <v>0</v>
      </c>
      <c r="S685" s="52">
        <f>IF(N685="", 0, (O685/'PPF Application'!$T$7)*P685)</f>
        <v>0</v>
      </c>
      <c r="T685" s="135"/>
      <c r="V685" s="159">
        <f t="shared" si="99"/>
        <v>0</v>
      </c>
      <c r="W685" s="159">
        <f t="shared" si="91"/>
        <v>0</v>
      </c>
      <c r="X685" s="159">
        <f t="shared" si="92"/>
        <v>0</v>
      </c>
      <c r="Y685" s="201">
        <f t="shared" si="93"/>
        <v>0</v>
      </c>
      <c r="Z685" s="201">
        <f t="shared" si="94"/>
        <v>0</v>
      </c>
      <c r="AA685" s="159">
        <f t="shared" si="95"/>
        <v>0</v>
      </c>
      <c r="AB685" s="11">
        <f t="shared" si="96"/>
        <v>0</v>
      </c>
      <c r="AD685" s="23">
        <f t="shared" si="97"/>
        <v>0</v>
      </c>
      <c r="AE685" s="23">
        <f t="shared" si="98"/>
        <v>0</v>
      </c>
    </row>
    <row r="686" spans="1:31" x14ac:dyDescent="0.2">
      <c r="A686" s="365"/>
      <c r="B686" s="365"/>
      <c r="C686" s="165"/>
      <c r="D686" s="165"/>
      <c r="E686" s="202"/>
      <c r="F686" s="165"/>
      <c r="G686" s="195"/>
      <c r="H686" s="165"/>
      <c r="I686" s="165"/>
      <c r="J686" s="165"/>
      <c r="K686" s="165"/>
      <c r="L686" s="77"/>
      <c r="M686" s="77"/>
      <c r="N686" s="82"/>
      <c r="O686" s="196">
        <f>VLOOKUP(N686,'Supporting Documentation'!$A$4:$J$568,10,FALSE)</f>
        <v>0</v>
      </c>
      <c r="P686" s="51"/>
      <c r="Q686" s="50"/>
      <c r="R686" s="157">
        <f>IF(P686="",0,(P686/'PPF Application'!$T$7))</f>
        <v>0</v>
      </c>
      <c r="S686" s="52">
        <f>IF(N686="", 0, (O686/'PPF Application'!$T$7)*P686)</f>
        <v>0</v>
      </c>
      <c r="T686" s="135"/>
      <c r="V686" s="159">
        <f t="shared" si="99"/>
        <v>0</v>
      </c>
      <c r="W686" s="159">
        <f t="shared" si="91"/>
        <v>0</v>
      </c>
      <c r="X686" s="159">
        <f t="shared" si="92"/>
        <v>0</v>
      </c>
      <c r="Y686" s="201">
        <f t="shared" si="93"/>
        <v>0</v>
      </c>
      <c r="Z686" s="201">
        <f t="shared" si="94"/>
        <v>0</v>
      </c>
      <c r="AA686" s="159">
        <f t="shared" si="95"/>
        <v>0</v>
      </c>
      <c r="AB686" s="11">
        <f t="shared" si="96"/>
        <v>0</v>
      </c>
      <c r="AD686" s="23">
        <f t="shared" si="97"/>
        <v>0</v>
      </c>
      <c r="AE686" s="23">
        <f t="shared" si="98"/>
        <v>0</v>
      </c>
    </row>
    <row r="687" spans="1:31" x14ac:dyDescent="0.2">
      <c r="A687" s="365"/>
      <c r="B687" s="365"/>
      <c r="C687" s="165"/>
      <c r="D687" s="165"/>
      <c r="E687" s="202"/>
      <c r="F687" s="165"/>
      <c r="G687" s="195"/>
      <c r="H687" s="165"/>
      <c r="I687" s="165"/>
      <c r="J687" s="165"/>
      <c r="K687" s="165"/>
      <c r="L687" s="77"/>
      <c r="M687" s="77"/>
      <c r="N687" s="82"/>
      <c r="O687" s="196">
        <f>VLOOKUP(N687,'Supporting Documentation'!$A$4:$J$568,10,FALSE)</f>
        <v>0</v>
      </c>
      <c r="P687" s="51"/>
      <c r="Q687" s="50"/>
      <c r="R687" s="157">
        <f>IF(P687="",0,(P687/'PPF Application'!$T$7))</f>
        <v>0</v>
      </c>
      <c r="S687" s="52">
        <f>IF(N687="", 0, (O687/'PPF Application'!$T$7)*P687)</f>
        <v>0</v>
      </c>
      <c r="T687" s="135"/>
      <c r="V687" s="159">
        <f t="shared" si="99"/>
        <v>0</v>
      </c>
      <c r="W687" s="159">
        <f t="shared" si="91"/>
        <v>0</v>
      </c>
      <c r="X687" s="159">
        <f t="shared" si="92"/>
        <v>0</v>
      </c>
      <c r="Y687" s="201">
        <f t="shared" si="93"/>
        <v>0</v>
      </c>
      <c r="Z687" s="201">
        <f t="shared" si="94"/>
        <v>0</v>
      </c>
      <c r="AA687" s="159">
        <f t="shared" si="95"/>
        <v>0</v>
      </c>
      <c r="AB687" s="11">
        <f t="shared" si="96"/>
        <v>0</v>
      </c>
      <c r="AD687" s="23">
        <f t="shared" si="97"/>
        <v>0</v>
      </c>
      <c r="AE687" s="23">
        <f t="shared" si="98"/>
        <v>0</v>
      </c>
    </row>
    <row r="688" spans="1:31" x14ac:dyDescent="0.2">
      <c r="A688" s="365"/>
      <c r="B688" s="365"/>
      <c r="C688" s="165"/>
      <c r="D688" s="165"/>
      <c r="E688" s="202"/>
      <c r="F688" s="165"/>
      <c r="G688" s="195"/>
      <c r="H688" s="165"/>
      <c r="I688" s="165"/>
      <c r="J688" s="165"/>
      <c r="K688" s="165"/>
      <c r="L688" s="77"/>
      <c r="M688" s="77"/>
      <c r="N688" s="82"/>
      <c r="O688" s="196">
        <f>VLOOKUP(N688,'Supporting Documentation'!$A$4:$J$568,10,FALSE)</f>
        <v>0</v>
      </c>
      <c r="P688" s="51"/>
      <c r="Q688" s="50"/>
      <c r="R688" s="157">
        <f>IF(P688="",0,(P688/'PPF Application'!$T$7))</f>
        <v>0</v>
      </c>
      <c r="S688" s="52">
        <f>IF(N688="", 0, (O688/'PPF Application'!$T$7)*P688)</f>
        <v>0</v>
      </c>
      <c r="T688" s="135"/>
      <c r="V688" s="159">
        <f t="shared" si="99"/>
        <v>0</v>
      </c>
      <c r="W688" s="159">
        <f t="shared" si="91"/>
        <v>0</v>
      </c>
      <c r="X688" s="159">
        <f t="shared" si="92"/>
        <v>0</v>
      </c>
      <c r="Y688" s="201">
        <f t="shared" si="93"/>
        <v>0</v>
      </c>
      <c r="Z688" s="201">
        <f t="shared" si="94"/>
        <v>0</v>
      </c>
      <c r="AA688" s="159">
        <f t="shared" si="95"/>
        <v>0</v>
      </c>
      <c r="AB688" s="11">
        <f t="shared" si="96"/>
        <v>0</v>
      </c>
      <c r="AD688" s="23">
        <f t="shared" si="97"/>
        <v>0</v>
      </c>
      <c r="AE688" s="23">
        <f t="shared" si="98"/>
        <v>0</v>
      </c>
    </row>
    <row r="689" spans="1:31" x14ac:dyDescent="0.2">
      <c r="A689" s="365"/>
      <c r="B689" s="365"/>
      <c r="C689" s="165"/>
      <c r="D689" s="165"/>
      <c r="E689" s="202"/>
      <c r="F689" s="165"/>
      <c r="G689" s="195"/>
      <c r="H689" s="165"/>
      <c r="I689" s="165"/>
      <c r="J689" s="165"/>
      <c r="K689" s="165"/>
      <c r="L689" s="77"/>
      <c r="M689" s="77"/>
      <c r="N689" s="82"/>
      <c r="O689" s="196">
        <f>VLOOKUP(N689,'Supporting Documentation'!$A$4:$J$568,10,FALSE)</f>
        <v>0</v>
      </c>
      <c r="P689" s="51"/>
      <c r="Q689" s="50"/>
      <c r="R689" s="157">
        <f>IF(P689="",0,(P689/'PPF Application'!$T$7))</f>
        <v>0</v>
      </c>
      <c r="S689" s="52">
        <f>IF(N689="", 0, (O689/'PPF Application'!$T$7)*P689)</f>
        <v>0</v>
      </c>
      <c r="T689" s="135"/>
      <c r="V689" s="159">
        <f t="shared" si="99"/>
        <v>0</v>
      </c>
      <c r="W689" s="159">
        <f t="shared" si="91"/>
        <v>0</v>
      </c>
      <c r="X689" s="159">
        <f t="shared" si="92"/>
        <v>0</v>
      </c>
      <c r="Y689" s="201">
        <f t="shared" si="93"/>
        <v>0</v>
      </c>
      <c r="Z689" s="201">
        <f t="shared" si="94"/>
        <v>0</v>
      </c>
      <c r="AA689" s="159">
        <f t="shared" si="95"/>
        <v>0</v>
      </c>
      <c r="AB689" s="11">
        <f t="shared" si="96"/>
        <v>0</v>
      </c>
      <c r="AD689" s="23">
        <f t="shared" si="97"/>
        <v>0</v>
      </c>
      <c r="AE689" s="23">
        <f t="shared" si="98"/>
        <v>0</v>
      </c>
    </row>
    <row r="690" spans="1:31" x14ac:dyDescent="0.2">
      <c r="A690" s="365"/>
      <c r="B690" s="365"/>
      <c r="C690" s="165"/>
      <c r="D690" s="165"/>
      <c r="E690" s="202"/>
      <c r="F690" s="165"/>
      <c r="G690" s="195"/>
      <c r="H690" s="165"/>
      <c r="I690" s="165"/>
      <c r="J690" s="165"/>
      <c r="K690" s="165"/>
      <c r="L690" s="77"/>
      <c r="M690" s="77"/>
      <c r="N690" s="82"/>
      <c r="O690" s="196">
        <f>VLOOKUP(N690,'Supporting Documentation'!$A$4:$J$568,10,FALSE)</f>
        <v>0</v>
      </c>
      <c r="P690" s="51"/>
      <c r="Q690" s="50"/>
      <c r="R690" s="157">
        <f>IF(P690="",0,(P690/'PPF Application'!$T$7))</f>
        <v>0</v>
      </c>
      <c r="S690" s="52">
        <f>IF(N690="", 0, (O690/'PPF Application'!$T$7)*P690)</f>
        <v>0</v>
      </c>
      <c r="T690" s="135"/>
      <c r="V690" s="159">
        <f t="shared" si="99"/>
        <v>0</v>
      </c>
      <c r="W690" s="159">
        <f t="shared" si="91"/>
        <v>0</v>
      </c>
      <c r="X690" s="159">
        <f t="shared" si="92"/>
        <v>0</v>
      </c>
      <c r="Y690" s="201">
        <f t="shared" si="93"/>
        <v>0</v>
      </c>
      <c r="Z690" s="201">
        <f t="shared" si="94"/>
        <v>0</v>
      </c>
      <c r="AA690" s="159">
        <f t="shared" si="95"/>
        <v>0</v>
      </c>
      <c r="AB690" s="11">
        <f t="shared" si="96"/>
        <v>0</v>
      </c>
      <c r="AD690" s="23">
        <f t="shared" si="97"/>
        <v>0</v>
      </c>
      <c r="AE690" s="23">
        <f t="shared" si="98"/>
        <v>0</v>
      </c>
    </row>
    <row r="691" spans="1:31" x14ac:dyDescent="0.2">
      <c r="A691" s="365"/>
      <c r="B691" s="365"/>
      <c r="C691" s="165"/>
      <c r="D691" s="165"/>
      <c r="E691" s="202"/>
      <c r="F691" s="165"/>
      <c r="G691" s="195"/>
      <c r="H691" s="165"/>
      <c r="I691" s="165"/>
      <c r="J691" s="165"/>
      <c r="K691" s="165"/>
      <c r="L691" s="77"/>
      <c r="M691" s="77"/>
      <c r="N691" s="82"/>
      <c r="O691" s="196">
        <f>VLOOKUP(N691,'Supporting Documentation'!$A$4:$J$568,10,FALSE)</f>
        <v>0</v>
      </c>
      <c r="P691" s="51"/>
      <c r="Q691" s="50"/>
      <c r="R691" s="157">
        <f>IF(P691="",0,(P691/'PPF Application'!$T$7))</f>
        <v>0</v>
      </c>
      <c r="S691" s="52">
        <f>IF(N691="", 0, (O691/'PPF Application'!$T$7)*P691)</f>
        <v>0</v>
      </c>
      <c r="T691" s="135"/>
      <c r="V691" s="159">
        <f t="shared" si="99"/>
        <v>0</v>
      </c>
      <c r="W691" s="159">
        <f t="shared" si="91"/>
        <v>0</v>
      </c>
      <c r="X691" s="159">
        <f t="shared" si="92"/>
        <v>0</v>
      </c>
      <c r="Y691" s="201">
        <f t="shared" si="93"/>
        <v>0</v>
      </c>
      <c r="Z691" s="201">
        <f t="shared" si="94"/>
        <v>0</v>
      </c>
      <c r="AA691" s="159">
        <f t="shared" si="95"/>
        <v>0</v>
      </c>
      <c r="AB691" s="11">
        <f t="shared" si="96"/>
        <v>0</v>
      </c>
      <c r="AD691" s="23">
        <f t="shared" si="97"/>
        <v>0</v>
      </c>
      <c r="AE691" s="23">
        <f t="shared" si="98"/>
        <v>0</v>
      </c>
    </row>
    <row r="692" spans="1:31" x14ac:dyDescent="0.2">
      <c r="A692" s="365"/>
      <c r="B692" s="365"/>
      <c r="C692" s="165"/>
      <c r="D692" s="165"/>
      <c r="E692" s="202"/>
      <c r="F692" s="165"/>
      <c r="G692" s="195"/>
      <c r="H692" s="165"/>
      <c r="I692" s="165"/>
      <c r="J692" s="165"/>
      <c r="K692" s="165"/>
      <c r="L692" s="77"/>
      <c r="M692" s="77"/>
      <c r="N692" s="82"/>
      <c r="O692" s="196">
        <f>VLOOKUP(N692,'Supporting Documentation'!$A$4:$J$568,10,FALSE)</f>
        <v>0</v>
      </c>
      <c r="P692" s="51"/>
      <c r="Q692" s="50"/>
      <c r="R692" s="157">
        <f>IF(P692="",0,(P692/'PPF Application'!$T$7))</f>
        <v>0</v>
      </c>
      <c r="S692" s="52">
        <f>IF(N692="", 0, (O692/'PPF Application'!$T$7)*P692)</f>
        <v>0</v>
      </c>
      <c r="T692" s="135"/>
      <c r="V692" s="159">
        <f t="shared" si="99"/>
        <v>0</v>
      </c>
      <c r="W692" s="159">
        <f t="shared" si="91"/>
        <v>0</v>
      </c>
      <c r="X692" s="159">
        <f t="shared" si="92"/>
        <v>0</v>
      </c>
      <c r="Y692" s="201">
        <f t="shared" si="93"/>
        <v>0</v>
      </c>
      <c r="Z692" s="201">
        <f t="shared" si="94"/>
        <v>0</v>
      </c>
      <c r="AA692" s="159">
        <f t="shared" si="95"/>
        <v>0</v>
      </c>
      <c r="AB692" s="11">
        <f t="shared" si="96"/>
        <v>0</v>
      </c>
      <c r="AD692" s="23">
        <f t="shared" si="97"/>
        <v>0</v>
      </c>
      <c r="AE692" s="23">
        <f t="shared" si="98"/>
        <v>0</v>
      </c>
    </row>
    <row r="693" spans="1:31" x14ac:dyDescent="0.2">
      <c r="A693" s="365"/>
      <c r="B693" s="365"/>
      <c r="C693" s="165"/>
      <c r="D693" s="165"/>
      <c r="E693" s="202"/>
      <c r="F693" s="165"/>
      <c r="G693" s="195"/>
      <c r="H693" s="165"/>
      <c r="I693" s="165"/>
      <c r="J693" s="165"/>
      <c r="K693" s="165"/>
      <c r="L693" s="77"/>
      <c r="M693" s="77"/>
      <c r="N693" s="82"/>
      <c r="O693" s="196">
        <f>VLOOKUP(N693,'Supporting Documentation'!$A$4:$J$568,10,FALSE)</f>
        <v>0</v>
      </c>
      <c r="P693" s="51"/>
      <c r="Q693" s="50"/>
      <c r="R693" s="157">
        <f>IF(P693="",0,(P693/'PPF Application'!$T$7))</f>
        <v>0</v>
      </c>
      <c r="S693" s="52">
        <f>IF(N693="", 0, (O693/'PPF Application'!$T$7)*P693)</f>
        <v>0</v>
      </c>
      <c r="T693" s="135"/>
      <c r="V693" s="159">
        <f t="shared" si="99"/>
        <v>0</v>
      </c>
      <c r="W693" s="159">
        <f t="shared" si="91"/>
        <v>0</v>
      </c>
      <c r="X693" s="159">
        <f t="shared" si="92"/>
        <v>0</v>
      </c>
      <c r="Y693" s="201">
        <f t="shared" si="93"/>
        <v>0</v>
      </c>
      <c r="Z693" s="201">
        <f t="shared" si="94"/>
        <v>0</v>
      </c>
      <c r="AA693" s="159">
        <f t="shared" si="95"/>
        <v>0</v>
      </c>
      <c r="AB693" s="11">
        <f t="shared" si="96"/>
        <v>0</v>
      </c>
      <c r="AD693" s="23">
        <f t="shared" si="97"/>
        <v>0</v>
      </c>
      <c r="AE693" s="23">
        <f t="shared" si="98"/>
        <v>0</v>
      </c>
    </row>
    <row r="694" spans="1:31" x14ac:dyDescent="0.2">
      <c r="A694" s="365"/>
      <c r="B694" s="365"/>
      <c r="C694" s="165"/>
      <c r="D694" s="165"/>
      <c r="E694" s="202"/>
      <c r="F694" s="165"/>
      <c r="G694" s="195"/>
      <c r="H694" s="165"/>
      <c r="I694" s="165"/>
      <c r="J694" s="165"/>
      <c r="K694" s="165"/>
      <c r="L694" s="77"/>
      <c r="M694" s="77"/>
      <c r="N694" s="82"/>
      <c r="O694" s="196">
        <f>VLOOKUP(N694,'Supporting Documentation'!$A$4:$J$568,10,FALSE)</f>
        <v>0</v>
      </c>
      <c r="P694" s="51"/>
      <c r="Q694" s="50"/>
      <c r="R694" s="157">
        <f>IF(P694="",0,(P694/'PPF Application'!$T$7))</f>
        <v>0</v>
      </c>
      <c r="S694" s="52">
        <f>IF(N694="", 0, (O694/'PPF Application'!$T$7)*P694)</f>
        <v>0</v>
      </c>
      <c r="T694" s="135"/>
      <c r="V694" s="159">
        <f t="shared" si="99"/>
        <v>0</v>
      </c>
      <c r="W694" s="159">
        <f t="shared" si="91"/>
        <v>0</v>
      </c>
      <c r="X694" s="159">
        <f t="shared" si="92"/>
        <v>0</v>
      </c>
      <c r="Y694" s="201">
        <f t="shared" si="93"/>
        <v>0</v>
      </c>
      <c r="Z694" s="201">
        <f t="shared" si="94"/>
        <v>0</v>
      </c>
      <c r="AA694" s="159">
        <f t="shared" si="95"/>
        <v>0</v>
      </c>
      <c r="AB694" s="11">
        <f t="shared" si="96"/>
        <v>0</v>
      </c>
      <c r="AD694" s="23">
        <f t="shared" si="97"/>
        <v>0</v>
      </c>
      <c r="AE694" s="23">
        <f t="shared" si="98"/>
        <v>0</v>
      </c>
    </row>
    <row r="695" spans="1:31" x14ac:dyDescent="0.2">
      <c r="A695" s="365"/>
      <c r="B695" s="365"/>
      <c r="C695" s="165"/>
      <c r="D695" s="165"/>
      <c r="E695" s="202"/>
      <c r="F695" s="165"/>
      <c r="G695" s="195"/>
      <c r="H695" s="165"/>
      <c r="I695" s="165"/>
      <c r="J695" s="165"/>
      <c r="K695" s="165"/>
      <c r="L695" s="77"/>
      <c r="M695" s="77"/>
      <c r="N695" s="82"/>
      <c r="O695" s="196">
        <f>VLOOKUP(N695,'Supporting Documentation'!$A$4:$J$568,10,FALSE)</f>
        <v>0</v>
      </c>
      <c r="P695" s="51"/>
      <c r="Q695" s="50"/>
      <c r="R695" s="157">
        <f>IF(P695="",0,(P695/'PPF Application'!$T$7))</f>
        <v>0</v>
      </c>
      <c r="S695" s="52">
        <f>IF(N695="", 0, (O695/'PPF Application'!$T$7)*P695)</f>
        <v>0</v>
      </c>
      <c r="T695" s="135"/>
      <c r="V695" s="159">
        <f t="shared" si="99"/>
        <v>0</v>
      </c>
      <c r="W695" s="159">
        <f t="shared" si="91"/>
        <v>0</v>
      </c>
      <c r="X695" s="159">
        <f t="shared" si="92"/>
        <v>0</v>
      </c>
      <c r="Y695" s="201">
        <f t="shared" si="93"/>
        <v>0</v>
      </c>
      <c r="Z695" s="201">
        <f t="shared" si="94"/>
        <v>0</v>
      </c>
      <c r="AA695" s="159">
        <f t="shared" si="95"/>
        <v>0</v>
      </c>
      <c r="AB695" s="11">
        <f t="shared" si="96"/>
        <v>0</v>
      </c>
      <c r="AD695" s="23">
        <f t="shared" si="97"/>
        <v>0</v>
      </c>
      <c r="AE695" s="23">
        <f t="shared" si="98"/>
        <v>0</v>
      </c>
    </row>
    <row r="696" spans="1:31" x14ac:dyDescent="0.2">
      <c r="A696" s="365"/>
      <c r="B696" s="365"/>
      <c r="C696" s="165"/>
      <c r="D696" s="165"/>
      <c r="E696" s="202"/>
      <c r="F696" s="165"/>
      <c r="G696" s="195"/>
      <c r="H696" s="165"/>
      <c r="I696" s="165"/>
      <c r="J696" s="165"/>
      <c r="K696" s="165"/>
      <c r="L696" s="77"/>
      <c r="M696" s="77"/>
      <c r="N696" s="82"/>
      <c r="O696" s="196">
        <f>VLOOKUP(N696,'Supporting Documentation'!$A$4:$J$568,10,FALSE)</f>
        <v>0</v>
      </c>
      <c r="P696" s="51"/>
      <c r="Q696" s="50"/>
      <c r="R696" s="157">
        <f>IF(P696="",0,(P696/'PPF Application'!$T$7))</f>
        <v>0</v>
      </c>
      <c r="S696" s="52">
        <f>IF(N696="", 0, (O696/'PPF Application'!$T$7)*P696)</f>
        <v>0</v>
      </c>
      <c r="T696" s="135"/>
      <c r="V696" s="159">
        <f t="shared" si="99"/>
        <v>0</v>
      </c>
      <c r="W696" s="159">
        <f t="shared" si="91"/>
        <v>0</v>
      </c>
      <c r="X696" s="159">
        <f t="shared" si="92"/>
        <v>0</v>
      </c>
      <c r="Y696" s="201">
        <f t="shared" si="93"/>
        <v>0</v>
      </c>
      <c r="Z696" s="201">
        <f t="shared" si="94"/>
        <v>0</v>
      </c>
      <c r="AA696" s="159">
        <f t="shared" si="95"/>
        <v>0</v>
      </c>
      <c r="AB696" s="11">
        <f t="shared" si="96"/>
        <v>0</v>
      </c>
      <c r="AD696" s="23">
        <f t="shared" si="97"/>
        <v>0</v>
      </c>
      <c r="AE696" s="23">
        <f t="shared" si="98"/>
        <v>0</v>
      </c>
    </row>
    <row r="697" spans="1:31" x14ac:dyDescent="0.2">
      <c r="A697" s="365"/>
      <c r="B697" s="365"/>
      <c r="C697" s="165"/>
      <c r="D697" s="165"/>
      <c r="E697" s="202"/>
      <c r="F697" s="165"/>
      <c r="G697" s="195"/>
      <c r="H697" s="165"/>
      <c r="I697" s="165"/>
      <c r="J697" s="165"/>
      <c r="K697" s="165"/>
      <c r="L697" s="77"/>
      <c r="M697" s="77"/>
      <c r="N697" s="82"/>
      <c r="O697" s="196">
        <f>VLOOKUP(N697,'Supporting Documentation'!$A$4:$J$568,10,FALSE)</f>
        <v>0</v>
      </c>
      <c r="P697" s="51"/>
      <c r="Q697" s="50"/>
      <c r="R697" s="157">
        <f>IF(P697="",0,(P697/'PPF Application'!$T$7))</f>
        <v>0</v>
      </c>
      <c r="S697" s="52">
        <f>IF(N697="", 0, (O697/'PPF Application'!$T$7)*P697)</f>
        <v>0</v>
      </c>
      <c r="T697" s="135"/>
      <c r="V697" s="159">
        <f t="shared" si="99"/>
        <v>0</v>
      </c>
      <c r="W697" s="159">
        <f t="shared" si="91"/>
        <v>0</v>
      </c>
      <c r="X697" s="159">
        <f t="shared" si="92"/>
        <v>0</v>
      </c>
      <c r="Y697" s="201">
        <f t="shared" si="93"/>
        <v>0</v>
      </c>
      <c r="Z697" s="201">
        <f t="shared" si="94"/>
        <v>0</v>
      </c>
      <c r="AA697" s="159">
        <f t="shared" si="95"/>
        <v>0</v>
      </c>
      <c r="AB697" s="11">
        <f t="shared" si="96"/>
        <v>0</v>
      </c>
      <c r="AD697" s="23">
        <f t="shared" si="97"/>
        <v>0</v>
      </c>
      <c r="AE697" s="23">
        <f t="shared" si="98"/>
        <v>0</v>
      </c>
    </row>
    <row r="698" spans="1:31" x14ac:dyDescent="0.2">
      <c r="A698" s="365"/>
      <c r="B698" s="365"/>
      <c r="C698" s="165"/>
      <c r="D698" s="165"/>
      <c r="E698" s="202"/>
      <c r="F698" s="165"/>
      <c r="G698" s="195"/>
      <c r="H698" s="165"/>
      <c r="I698" s="165"/>
      <c r="J698" s="165"/>
      <c r="K698" s="165"/>
      <c r="L698" s="77"/>
      <c r="M698" s="77"/>
      <c r="N698" s="82"/>
      <c r="O698" s="196">
        <f>VLOOKUP(N698,'Supporting Documentation'!$A$4:$J$568,10,FALSE)</f>
        <v>0</v>
      </c>
      <c r="P698" s="51"/>
      <c r="Q698" s="50"/>
      <c r="R698" s="157">
        <f>IF(P698="",0,(P698/'PPF Application'!$T$7))</f>
        <v>0</v>
      </c>
      <c r="S698" s="52">
        <f>IF(N698="", 0, (O698/'PPF Application'!$T$7)*P698)</f>
        <v>0</v>
      </c>
      <c r="T698" s="135"/>
      <c r="V698" s="159">
        <f t="shared" si="99"/>
        <v>0</v>
      </c>
      <c r="W698" s="159">
        <f t="shared" si="91"/>
        <v>0</v>
      </c>
      <c r="X698" s="159">
        <f t="shared" si="92"/>
        <v>0</v>
      </c>
      <c r="Y698" s="201">
        <f t="shared" si="93"/>
        <v>0</v>
      </c>
      <c r="Z698" s="201">
        <f t="shared" si="94"/>
        <v>0</v>
      </c>
      <c r="AA698" s="159">
        <f t="shared" si="95"/>
        <v>0</v>
      </c>
      <c r="AB698" s="11">
        <f t="shared" si="96"/>
        <v>0</v>
      </c>
      <c r="AD698" s="23">
        <f t="shared" si="97"/>
        <v>0</v>
      </c>
      <c r="AE698" s="23">
        <f t="shared" si="98"/>
        <v>0</v>
      </c>
    </row>
    <row r="699" spans="1:31" x14ac:dyDescent="0.2">
      <c r="A699" s="365"/>
      <c r="B699" s="365"/>
      <c r="C699" s="165"/>
      <c r="D699" s="165"/>
      <c r="E699" s="202"/>
      <c r="F699" s="165"/>
      <c r="G699" s="195"/>
      <c r="H699" s="165"/>
      <c r="I699" s="165"/>
      <c r="J699" s="165"/>
      <c r="K699" s="165"/>
      <c r="L699" s="77"/>
      <c r="M699" s="77"/>
      <c r="N699" s="82"/>
      <c r="O699" s="196">
        <f>VLOOKUP(N699,'Supporting Documentation'!$A$4:$J$568,10,FALSE)</f>
        <v>0</v>
      </c>
      <c r="P699" s="51"/>
      <c r="Q699" s="50"/>
      <c r="R699" s="157">
        <f>IF(P699="",0,(P699/'PPF Application'!$T$7))</f>
        <v>0</v>
      </c>
      <c r="S699" s="52">
        <f>IF(N699="", 0, (O699/'PPF Application'!$T$7)*P699)</f>
        <v>0</v>
      </c>
      <c r="T699" s="135"/>
      <c r="V699" s="159">
        <f t="shared" si="99"/>
        <v>0</v>
      </c>
      <c r="W699" s="159">
        <f t="shared" si="91"/>
        <v>0</v>
      </c>
      <c r="X699" s="159">
        <f t="shared" si="92"/>
        <v>0</v>
      </c>
      <c r="Y699" s="201">
        <f t="shared" si="93"/>
        <v>0</v>
      </c>
      <c r="Z699" s="201">
        <f t="shared" si="94"/>
        <v>0</v>
      </c>
      <c r="AA699" s="159">
        <f t="shared" si="95"/>
        <v>0</v>
      </c>
      <c r="AB699" s="11">
        <f t="shared" si="96"/>
        <v>0</v>
      </c>
      <c r="AD699" s="23">
        <f t="shared" si="97"/>
        <v>0</v>
      </c>
      <c r="AE699" s="23">
        <f t="shared" si="98"/>
        <v>0</v>
      </c>
    </row>
    <row r="700" spans="1:31" x14ac:dyDescent="0.2">
      <c r="A700" s="365"/>
      <c r="B700" s="365"/>
      <c r="C700" s="165"/>
      <c r="D700" s="165"/>
      <c r="E700" s="202"/>
      <c r="F700" s="165"/>
      <c r="G700" s="195"/>
      <c r="H700" s="165"/>
      <c r="I700" s="165"/>
      <c r="J700" s="165"/>
      <c r="K700" s="165"/>
      <c r="L700" s="77"/>
      <c r="M700" s="77"/>
      <c r="N700" s="82"/>
      <c r="O700" s="196">
        <f>VLOOKUP(N700,'Supporting Documentation'!$A$4:$J$568,10,FALSE)</f>
        <v>0</v>
      </c>
      <c r="P700" s="51"/>
      <c r="Q700" s="50"/>
      <c r="R700" s="157">
        <f>IF(P700="",0,(P700/'PPF Application'!$T$7))</f>
        <v>0</v>
      </c>
      <c r="S700" s="52">
        <f>IF(N700="", 0, (O700/'PPF Application'!$T$7)*P700)</f>
        <v>0</v>
      </c>
      <c r="T700" s="135"/>
      <c r="V700" s="159">
        <f t="shared" si="99"/>
        <v>0</v>
      </c>
      <c r="W700" s="159">
        <f t="shared" si="91"/>
        <v>0</v>
      </c>
      <c r="X700" s="159">
        <f t="shared" si="92"/>
        <v>0</v>
      </c>
      <c r="Y700" s="201">
        <f t="shared" si="93"/>
        <v>0</v>
      </c>
      <c r="Z700" s="201">
        <f t="shared" si="94"/>
        <v>0</v>
      </c>
      <c r="AA700" s="159">
        <f t="shared" si="95"/>
        <v>0</v>
      </c>
      <c r="AB700" s="11">
        <f t="shared" si="96"/>
        <v>0</v>
      </c>
      <c r="AD700" s="23">
        <f t="shared" si="97"/>
        <v>0</v>
      </c>
      <c r="AE700" s="23">
        <f t="shared" si="98"/>
        <v>0</v>
      </c>
    </row>
    <row r="701" spans="1:31" x14ac:dyDescent="0.2">
      <c r="A701" s="365"/>
      <c r="B701" s="365"/>
      <c r="C701" s="165"/>
      <c r="D701" s="165"/>
      <c r="E701" s="202"/>
      <c r="F701" s="165"/>
      <c r="G701" s="195"/>
      <c r="H701" s="165"/>
      <c r="I701" s="165"/>
      <c r="J701" s="165"/>
      <c r="K701" s="165"/>
      <c r="L701" s="77"/>
      <c r="M701" s="77"/>
      <c r="N701" s="82"/>
      <c r="O701" s="196">
        <f>VLOOKUP(N701,'Supporting Documentation'!$A$4:$J$568,10,FALSE)</f>
        <v>0</v>
      </c>
      <c r="P701" s="51"/>
      <c r="Q701" s="50"/>
      <c r="R701" s="157">
        <f>IF(P701="",0,(P701/'PPF Application'!$T$7))</f>
        <v>0</v>
      </c>
      <c r="S701" s="52">
        <f>IF(N701="", 0, (O701/'PPF Application'!$T$7)*P701)</f>
        <v>0</v>
      </c>
      <c r="T701" s="135"/>
      <c r="V701" s="159">
        <f t="shared" si="99"/>
        <v>0</v>
      </c>
      <c r="W701" s="159">
        <f t="shared" si="91"/>
        <v>0</v>
      </c>
      <c r="X701" s="159">
        <f t="shared" si="92"/>
        <v>0</v>
      </c>
      <c r="Y701" s="201">
        <f t="shared" si="93"/>
        <v>0</v>
      </c>
      <c r="Z701" s="201">
        <f t="shared" si="94"/>
        <v>0</v>
      </c>
      <c r="AA701" s="159">
        <f t="shared" si="95"/>
        <v>0</v>
      </c>
      <c r="AB701" s="11">
        <f t="shared" si="96"/>
        <v>0</v>
      </c>
      <c r="AD701" s="23">
        <f t="shared" si="97"/>
        <v>0</v>
      </c>
      <c r="AE701" s="23">
        <f t="shared" si="98"/>
        <v>0</v>
      </c>
    </row>
    <row r="702" spans="1:31" x14ac:dyDescent="0.2">
      <c r="A702" s="365"/>
      <c r="B702" s="365"/>
      <c r="C702" s="165"/>
      <c r="D702" s="165"/>
      <c r="E702" s="202"/>
      <c r="F702" s="165"/>
      <c r="G702" s="195"/>
      <c r="H702" s="165"/>
      <c r="I702" s="165"/>
      <c r="J702" s="165"/>
      <c r="K702" s="165"/>
      <c r="L702" s="77"/>
      <c r="M702" s="77"/>
      <c r="N702" s="82"/>
      <c r="O702" s="196">
        <f>VLOOKUP(N702,'Supporting Documentation'!$A$4:$J$568,10,FALSE)</f>
        <v>0</v>
      </c>
      <c r="P702" s="51"/>
      <c r="Q702" s="50"/>
      <c r="R702" s="157">
        <f>IF(P702="",0,(P702/'PPF Application'!$T$7))</f>
        <v>0</v>
      </c>
      <c r="S702" s="52">
        <f>IF(N702="", 0, (O702/'PPF Application'!$T$7)*P702)</f>
        <v>0</v>
      </c>
      <c r="T702" s="135"/>
      <c r="V702" s="159">
        <f t="shared" si="99"/>
        <v>0</v>
      </c>
      <c r="W702" s="159">
        <f t="shared" si="91"/>
        <v>0</v>
      </c>
      <c r="X702" s="159">
        <f t="shared" si="92"/>
        <v>0</v>
      </c>
      <c r="Y702" s="201">
        <f t="shared" si="93"/>
        <v>0</v>
      </c>
      <c r="Z702" s="201">
        <f t="shared" si="94"/>
        <v>0</v>
      </c>
      <c r="AA702" s="159">
        <f t="shared" si="95"/>
        <v>0</v>
      </c>
      <c r="AB702" s="11">
        <f t="shared" si="96"/>
        <v>0</v>
      </c>
      <c r="AD702" s="23">
        <f t="shared" si="97"/>
        <v>0</v>
      </c>
      <c r="AE702" s="23">
        <f t="shared" si="98"/>
        <v>0</v>
      </c>
    </row>
    <row r="703" spans="1:31" x14ac:dyDescent="0.2">
      <c r="A703" s="365"/>
      <c r="B703" s="365"/>
      <c r="C703" s="165"/>
      <c r="D703" s="165"/>
      <c r="E703" s="202"/>
      <c r="F703" s="165"/>
      <c r="G703" s="195"/>
      <c r="H703" s="165"/>
      <c r="I703" s="165"/>
      <c r="J703" s="165"/>
      <c r="K703" s="165"/>
      <c r="L703" s="77"/>
      <c r="M703" s="77"/>
      <c r="N703" s="82"/>
      <c r="O703" s="196">
        <f>VLOOKUP(N703,'Supporting Documentation'!$A$4:$J$568,10,FALSE)</f>
        <v>0</v>
      </c>
      <c r="P703" s="51"/>
      <c r="Q703" s="50"/>
      <c r="R703" s="157">
        <f>IF(P703="",0,(P703/'PPF Application'!$T$7))</f>
        <v>0</v>
      </c>
      <c r="S703" s="52">
        <f>IF(N703="", 0, (O703/'PPF Application'!$T$7)*P703)</f>
        <v>0</v>
      </c>
      <c r="T703" s="135"/>
      <c r="V703" s="159">
        <f t="shared" si="99"/>
        <v>0</v>
      </c>
      <c r="W703" s="159">
        <f t="shared" si="91"/>
        <v>0</v>
      </c>
      <c r="X703" s="159">
        <f t="shared" si="92"/>
        <v>0</v>
      </c>
      <c r="Y703" s="201">
        <f t="shared" si="93"/>
        <v>0</v>
      </c>
      <c r="Z703" s="201">
        <f t="shared" si="94"/>
        <v>0</v>
      </c>
      <c r="AA703" s="159">
        <f t="shared" si="95"/>
        <v>0</v>
      </c>
      <c r="AB703" s="11">
        <f t="shared" si="96"/>
        <v>0</v>
      </c>
      <c r="AD703" s="23">
        <f t="shared" si="97"/>
        <v>0</v>
      </c>
      <c r="AE703" s="23">
        <f t="shared" si="98"/>
        <v>0</v>
      </c>
    </row>
    <row r="704" spans="1:31" x14ac:dyDescent="0.2">
      <c r="A704" s="365"/>
      <c r="B704" s="365"/>
      <c r="C704" s="165"/>
      <c r="D704" s="165"/>
      <c r="E704" s="202"/>
      <c r="F704" s="165"/>
      <c r="G704" s="195"/>
      <c r="H704" s="165"/>
      <c r="I704" s="165"/>
      <c r="J704" s="165"/>
      <c r="K704" s="165"/>
      <c r="L704" s="77"/>
      <c r="M704" s="77"/>
      <c r="N704" s="82"/>
      <c r="O704" s="196">
        <f>VLOOKUP(N704,'Supporting Documentation'!$A$4:$J$568,10,FALSE)</f>
        <v>0</v>
      </c>
      <c r="P704" s="51"/>
      <c r="Q704" s="50"/>
      <c r="R704" s="157">
        <f>IF(P704="",0,(P704/'PPF Application'!$T$7))</f>
        <v>0</v>
      </c>
      <c r="S704" s="52">
        <f>IF(N704="", 0, (O704/'PPF Application'!$T$7)*P704)</f>
        <v>0</v>
      </c>
      <c r="T704" s="135"/>
      <c r="V704" s="159">
        <f t="shared" si="99"/>
        <v>0</v>
      </c>
      <c r="W704" s="159">
        <f t="shared" si="91"/>
        <v>0</v>
      </c>
      <c r="X704" s="159">
        <f t="shared" si="92"/>
        <v>0</v>
      </c>
      <c r="Y704" s="201">
        <f t="shared" si="93"/>
        <v>0</v>
      </c>
      <c r="Z704" s="201">
        <f t="shared" si="94"/>
        <v>0</v>
      </c>
      <c r="AA704" s="159">
        <f t="shared" si="95"/>
        <v>0</v>
      </c>
      <c r="AB704" s="11">
        <f t="shared" si="96"/>
        <v>0</v>
      </c>
      <c r="AD704" s="23">
        <f t="shared" si="97"/>
        <v>0</v>
      </c>
      <c r="AE704" s="23">
        <f t="shared" si="98"/>
        <v>0</v>
      </c>
    </row>
    <row r="705" spans="1:31" x14ac:dyDescent="0.2">
      <c r="A705" s="365"/>
      <c r="B705" s="365"/>
      <c r="C705" s="165"/>
      <c r="D705" s="165"/>
      <c r="E705" s="202"/>
      <c r="F705" s="165"/>
      <c r="G705" s="195"/>
      <c r="H705" s="165"/>
      <c r="I705" s="165"/>
      <c r="J705" s="165"/>
      <c r="K705" s="165"/>
      <c r="L705" s="77"/>
      <c r="M705" s="77"/>
      <c r="N705" s="82"/>
      <c r="O705" s="196">
        <f>VLOOKUP(N705,'Supporting Documentation'!$A$4:$J$568,10,FALSE)</f>
        <v>0</v>
      </c>
      <c r="P705" s="51"/>
      <c r="Q705" s="50"/>
      <c r="R705" s="157">
        <f>IF(P705="",0,(P705/'PPF Application'!$T$7))</f>
        <v>0</v>
      </c>
      <c r="S705" s="52">
        <f>IF(N705="", 0, (O705/'PPF Application'!$T$7)*P705)</f>
        <v>0</v>
      </c>
      <c r="T705" s="135"/>
      <c r="V705" s="159">
        <f t="shared" si="99"/>
        <v>0</v>
      </c>
      <c r="W705" s="159">
        <f t="shared" si="91"/>
        <v>0</v>
      </c>
      <c r="X705" s="159">
        <f t="shared" si="92"/>
        <v>0</v>
      </c>
      <c r="Y705" s="201">
        <f t="shared" si="93"/>
        <v>0</v>
      </c>
      <c r="Z705" s="201">
        <f t="shared" si="94"/>
        <v>0</v>
      </c>
      <c r="AA705" s="159">
        <f t="shared" si="95"/>
        <v>0</v>
      </c>
      <c r="AB705" s="11">
        <f t="shared" si="96"/>
        <v>0</v>
      </c>
      <c r="AD705" s="23">
        <f t="shared" si="97"/>
        <v>0</v>
      </c>
      <c r="AE705" s="23">
        <f t="shared" si="98"/>
        <v>0</v>
      </c>
    </row>
    <row r="706" spans="1:31" x14ac:dyDescent="0.2">
      <c r="A706" s="365"/>
      <c r="B706" s="365"/>
      <c r="C706" s="165"/>
      <c r="D706" s="165"/>
      <c r="E706" s="202"/>
      <c r="F706" s="165"/>
      <c r="G706" s="195"/>
      <c r="H706" s="165"/>
      <c r="I706" s="165"/>
      <c r="J706" s="165"/>
      <c r="K706" s="165"/>
      <c r="L706" s="77"/>
      <c r="M706" s="77"/>
      <c r="N706" s="82"/>
      <c r="O706" s="196">
        <f>VLOOKUP(N706,'Supporting Documentation'!$A$4:$J$568,10,FALSE)</f>
        <v>0</v>
      </c>
      <c r="P706" s="51"/>
      <c r="Q706" s="50"/>
      <c r="R706" s="157">
        <f>IF(P706="",0,(P706/'PPF Application'!$T$7))</f>
        <v>0</v>
      </c>
      <c r="S706" s="52">
        <f>IF(N706="", 0, (O706/'PPF Application'!$T$7)*P706)</f>
        <v>0</v>
      </c>
      <c r="T706" s="135"/>
      <c r="V706" s="159">
        <f t="shared" si="99"/>
        <v>0</v>
      </c>
      <c r="W706" s="159">
        <f t="shared" si="91"/>
        <v>0</v>
      </c>
      <c r="X706" s="159">
        <f t="shared" si="92"/>
        <v>0</v>
      </c>
      <c r="Y706" s="201">
        <f t="shared" si="93"/>
        <v>0</v>
      </c>
      <c r="Z706" s="201">
        <f t="shared" si="94"/>
        <v>0</v>
      </c>
      <c r="AA706" s="159">
        <f t="shared" si="95"/>
        <v>0</v>
      </c>
      <c r="AB706" s="11">
        <f t="shared" si="96"/>
        <v>0</v>
      </c>
      <c r="AD706" s="23">
        <f t="shared" si="97"/>
        <v>0</v>
      </c>
      <c r="AE706" s="23">
        <f t="shared" si="98"/>
        <v>0</v>
      </c>
    </row>
    <row r="707" spans="1:31" x14ac:dyDescent="0.2">
      <c r="A707" s="365"/>
      <c r="B707" s="365"/>
      <c r="C707" s="165"/>
      <c r="D707" s="165"/>
      <c r="E707" s="202"/>
      <c r="F707" s="165"/>
      <c r="G707" s="195"/>
      <c r="H707" s="165"/>
      <c r="I707" s="165"/>
      <c r="J707" s="165"/>
      <c r="K707" s="165"/>
      <c r="L707" s="77"/>
      <c r="M707" s="77"/>
      <c r="N707" s="82"/>
      <c r="O707" s="196">
        <f>VLOOKUP(N707,'Supporting Documentation'!$A$4:$J$568,10,FALSE)</f>
        <v>0</v>
      </c>
      <c r="P707" s="51"/>
      <c r="Q707" s="50"/>
      <c r="R707" s="157">
        <f>IF(P707="",0,(P707/'PPF Application'!$T$7))</f>
        <v>0</v>
      </c>
      <c r="S707" s="52">
        <f>IF(N707="", 0, (O707/'PPF Application'!$T$7)*P707)</f>
        <v>0</v>
      </c>
      <c r="T707" s="135"/>
      <c r="V707" s="159">
        <f t="shared" si="99"/>
        <v>0</v>
      </c>
      <c r="W707" s="159">
        <f t="shared" si="91"/>
        <v>0</v>
      </c>
      <c r="X707" s="159">
        <f t="shared" si="92"/>
        <v>0</v>
      </c>
      <c r="Y707" s="201">
        <f t="shared" si="93"/>
        <v>0</v>
      </c>
      <c r="Z707" s="201">
        <f t="shared" si="94"/>
        <v>0</v>
      </c>
      <c r="AA707" s="159">
        <f t="shared" si="95"/>
        <v>0</v>
      </c>
      <c r="AB707" s="11">
        <f t="shared" si="96"/>
        <v>0</v>
      </c>
      <c r="AD707" s="23">
        <f t="shared" si="97"/>
        <v>0</v>
      </c>
      <c r="AE707" s="23">
        <f t="shared" si="98"/>
        <v>0</v>
      </c>
    </row>
    <row r="708" spans="1:31" x14ac:dyDescent="0.2">
      <c r="A708" s="365"/>
      <c r="B708" s="365"/>
      <c r="C708" s="165"/>
      <c r="D708" s="165"/>
      <c r="E708" s="202"/>
      <c r="F708" s="165"/>
      <c r="G708" s="195"/>
      <c r="H708" s="165"/>
      <c r="I708" s="165"/>
      <c r="J708" s="165"/>
      <c r="K708" s="165"/>
      <c r="L708" s="77"/>
      <c r="M708" s="77"/>
      <c r="N708" s="82"/>
      <c r="O708" s="196">
        <f>VLOOKUP(N708,'Supporting Documentation'!$A$4:$J$568,10,FALSE)</f>
        <v>0</v>
      </c>
      <c r="P708" s="51"/>
      <c r="Q708" s="50"/>
      <c r="R708" s="157">
        <f>IF(P708="",0,(P708/'PPF Application'!$T$7))</f>
        <v>0</v>
      </c>
      <c r="S708" s="52">
        <f>IF(N708="", 0, (O708/'PPF Application'!$T$7)*P708)</f>
        <v>0</v>
      </c>
      <c r="T708" s="135"/>
      <c r="V708" s="159">
        <f t="shared" si="99"/>
        <v>0</v>
      </c>
      <c r="W708" s="159">
        <f t="shared" si="91"/>
        <v>0</v>
      </c>
      <c r="X708" s="159">
        <f t="shared" si="92"/>
        <v>0</v>
      </c>
      <c r="Y708" s="201">
        <f t="shared" si="93"/>
        <v>0</v>
      </c>
      <c r="Z708" s="201">
        <f t="shared" si="94"/>
        <v>0</v>
      </c>
      <c r="AA708" s="159">
        <f t="shared" si="95"/>
        <v>0</v>
      </c>
      <c r="AB708" s="11">
        <f t="shared" si="96"/>
        <v>0</v>
      </c>
      <c r="AD708" s="23">
        <f t="shared" si="97"/>
        <v>0</v>
      </c>
      <c r="AE708" s="23">
        <f t="shared" si="98"/>
        <v>0</v>
      </c>
    </row>
    <row r="709" spans="1:31" x14ac:dyDescent="0.2">
      <c r="A709" s="365"/>
      <c r="B709" s="365"/>
      <c r="C709" s="165"/>
      <c r="D709" s="165"/>
      <c r="E709" s="202"/>
      <c r="F709" s="165"/>
      <c r="G709" s="195"/>
      <c r="H709" s="165"/>
      <c r="I709" s="165"/>
      <c r="J709" s="165"/>
      <c r="K709" s="165"/>
      <c r="L709" s="77"/>
      <c r="M709" s="77"/>
      <c r="N709" s="82"/>
      <c r="O709" s="196">
        <f>VLOOKUP(N709,'Supporting Documentation'!$A$4:$J$568,10,FALSE)</f>
        <v>0</v>
      </c>
      <c r="P709" s="51"/>
      <c r="Q709" s="50"/>
      <c r="R709" s="157">
        <f>IF(P709="",0,(P709/'PPF Application'!$T$7))</f>
        <v>0</v>
      </c>
      <c r="S709" s="52">
        <f>IF(N709="", 0, (O709/'PPF Application'!$T$7)*P709)</f>
        <v>0</v>
      </c>
      <c r="T709" s="135"/>
      <c r="V709" s="159">
        <f t="shared" si="99"/>
        <v>0</v>
      </c>
      <c r="W709" s="159">
        <f t="shared" si="91"/>
        <v>0</v>
      </c>
      <c r="X709" s="159">
        <f t="shared" si="92"/>
        <v>0</v>
      </c>
      <c r="Y709" s="201">
        <f t="shared" si="93"/>
        <v>0</v>
      </c>
      <c r="Z709" s="201">
        <f t="shared" si="94"/>
        <v>0</v>
      </c>
      <c r="AA709" s="159">
        <f t="shared" si="95"/>
        <v>0</v>
      </c>
      <c r="AB709" s="11">
        <f t="shared" si="96"/>
        <v>0</v>
      </c>
      <c r="AD709" s="23">
        <f t="shared" si="97"/>
        <v>0</v>
      </c>
      <c r="AE709" s="23">
        <f t="shared" si="98"/>
        <v>0</v>
      </c>
    </row>
    <row r="710" spans="1:31" x14ac:dyDescent="0.2">
      <c r="A710" s="365"/>
      <c r="B710" s="365"/>
      <c r="C710" s="165"/>
      <c r="D710" s="165"/>
      <c r="E710" s="202"/>
      <c r="F710" s="165"/>
      <c r="G710" s="195"/>
      <c r="H710" s="165"/>
      <c r="I710" s="165"/>
      <c r="J710" s="165"/>
      <c r="K710" s="165"/>
      <c r="L710" s="77"/>
      <c r="M710" s="77"/>
      <c r="N710" s="82"/>
      <c r="O710" s="196">
        <f>VLOOKUP(N710,'Supporting Documentation'!$A$4:$J$568,10,FALSE)</f>
        <v>0</v>
      </c>
      <c r="P710" s="51"/>
      <c r="Q710" s="50"/>
      <c r="R710" s="157">
        <f>IF(P710="",0,(P710/'PPF Application'!$T$7))</f>
        <v>0</v>
      </c>
      <c r="S710" s="52">
        <f>IF(N710="", 0, (O710/'PPF Application'!$T$7)*P710)</f>
        <v>0</v>
      </c>
      <c r="T710" s="135"/>
      <c r="V710" s="159">
        <f t="shared" si="99"/>
        <v>0</v>
      </c>
      <c r="W710" s="159">
        <f t="shared" ref="W710:W773" si="100">IF(AND(C710="x",H710="x"),1,0)</f>
        <v>0</v>
      </c>
      <c r="X710" s="159">
        <f t="shared" ref="X710:X773" si="101">IF(AND(D710="x",H710="x"),1,0)</f>
        <v>0</v>
      </c>
      <c r="Y710" s="201">
        <f t="shared" ref="Y710:Y773" si="102">IF(AND(E710="x",H710="x"),1,0)</f>
        <v>0</v>
      </c>
      <c r="Z710" s="201">
        <f t="shared" ref="Z710:Z773" si="103">IF(AND(F710="x",H710="x"),1,0)</f>
        <v>0</v>
      </c>
      <c r="AA710" s="159">
        <f t="shared" ref="AA710:AA773" si="104">IF(OR(N710="UNK",N710="TPR",N710="ORP",N710="INC",N710="OTS"),1,0)</f>
        <v>0</v>
      </c>
      <c r="AB710" s="11">
        <f t="shared" ref="AB710:AB773" si="105">IF((AND(AND(AND(L710&lt;=$AC$5,M710&gt;=$AC$5,L710&lt;&gt;"",H710&lt;&gt;"")))),1,0)</f>
        <v>0</v>
      </c>
      <c r="AD710" s="23">
        <f t="shared" ref="AD710:AD773" si="106">IF(I710="x",R710,0)</f>
        <v>0</v>
      </c>
      <c r="AE710" s="23">
        <f t="shared" ref="AE710:AE773" si="107">IF(Q710="x", R710, 0)</f>
        <v>0</v>
      </c>
    </row>
    <row r="711" spans="1:31" x14ac:dyDescent="0.2">
      <c r="A711" s="365"/>
      <c r="B711" s="365"/>
      <c r="C711" s="165"/>
      <c r="D711" s="165"/>
      <c r="E711" s="202"/>
      <c r="F711" s="165"/>
      <c r="G711" s="195"/>
      <c r="H711" s="165"/>
      <c r="I711" s="165"/>
      <c r="J711" s="165"/>
      <c r="K711" s="165"/>
      <c r="L711" s="77"/>
      <c r="M711" s="77"/>
      <c r="N711" s="82"/>
      <c r="O711" s="196">
        <f>VLOOKUP(N711,'Supporting Documentation'!$A$4:$J$568,10,FALSE)</f>
        <v>0</v>
      </c>
      <c r="P711" s="51"/>
      <c r="Q711" s="50"/>
      <c r="R711" s="157">
        <f>IF(P711="",0,(P711/'PPF Application'!$T$7))</f>
        <v>0</v>
      </c>
      <c r="S711" s="52">
        <f>IF(N711="", 0, (O711/'PPF Application'!$T$7)*P711)</f>
        <v>0</v>
      </c>
      <c r="T711" s="135"/>
      <c r="V711" s="159">
        <f t="shared" ref="V711:V774" si="108">IF(AND(A711="x",H711="x"),1,0)</f>
        <v>0</v>
      </c>
      <c r="W711" s="159">
        <f t="shared" si="100"/>
        <v>0</v>
      </c>
      <c r="X711" s="159">
        <f t="shared" si="101"/>
        <v>0</v>
      </c>
      <c r="Y711" s="201">
        <f t="shared" si="102"/>
        <v>0</v>
      </c>
      <c r="Z711" s="201">
        <f t="shared" si="103"/>
        <v>0</v>
      </c>
      <c r="AA711" s="159">
        <f t="shared" si="104"/>
        <v>0</v>
      </c>
      <c r="AB711" s="11">
        <f t="shared" si="105"/>
        <v>0</v>
      </c>
      <c r="AD711" s="23">
        <f t="shared" si="106"/>
        <v>0</v>
      </c>
      <c r="AE711" s="23">
        <f t="shared" si="107"/>
        <v>0</v>
      </c>
    </row>
    <row r="712" spans="1:31" x14ac:dyDescent="0.2">
      <c r="A712" s="365"/>
      <c r="B712" s="365"/>
      <c r="C712" s="165"/>
      <c r="D712" s="165"/>
      <c r="E712" s="202"/>
      <c r="F712" s="165"/>
      <c r="G712" s="195"/>
      <c r="H712" s="165"/>
      <c r="I712" s="165"/>
      <c r="J712" s="165"/>
      <c r="K712" s="165"/>
      <c r="L712" s="77"/>
      <c r="M712" s="77"/>
      <c r="N712" s="82"/>
      <c r="O712" s="196">
        <f>VLOOKUP(N712,'Supporting Documentation'!$A$4:$J$568,10,FALSE)</f>
        <v>0</v>
      </c>
      <c r="P712" s="51"/>
      <c r="Q712" s="50"/>
      <c r="R712" s="157">
        <f>IF(P712="",0,(P712/'PPF Application'!$T$7))</f>
        <v>0</v>
      </c>
      <c r="S712" s="52">
        <f>IF(N712="", 0, (O712/'PPF Application'!$T$7)*P712)</f>
        <v>0</v>
      </c>
      <c r="T712" s="135"/>
      <c r="V712" s="159">
        <f t="shared" si="108"/>
        <v>0</v>
      </c>
      <c r="W712" s="159">
        <f t="shared" si="100"/>
        <v>0</v>
      </c>
      <c r="X712" s="159">
        <f t="shared" si="101"/>
        <v>0</v>
      </c>
      <c r="Y712" s="201">
        <f t="shared" si="102"/>
        <v>0</v>
      </c>
      <c r="Z712" s="201">
        <f t="shared" si="103"/>
        <v>0</v>
      </c>
      <c r="AA712" s="159">
        <f t="shared" si="104"/>
        <v>0</v>
      </c>
      <c r="AB712" s="11">
        <f t="shared" si="105"/>
        <v>0</v>
      </c>
      <c r="AD712" s="23">
        <f t="shared" si="106"/>
        <v>0</v>
      </c>
      <c r="AE712" s="23">
        <f t="shared" si="107"/>
        <v>0</v>
      </c>
    </row>
    <row r="713" spans="1:31" x14ac:dyDescent="0.2">
      <c r="A713" s="365"/>
      <c r="B713" s="365"/>
      <c r="C713" s="165"/>
      <c r="D713" s="165"/>
      <c r="E713" s="202"/>
      <c r="F713" s="165"/>
      <c r="G713" s="195"/>
      <c r="H713" s="165"/>
      <c r="I713" s="165"/>
      <c r="J713" s="165"/>
      <c r="K713" s="165"/>
      <c r="L713" s="77"/>
      <c r="M713" s="77"/>
      <c r="N713" s="82"/>
      <c r="O713" s="196">
        <f>VLOOKUP(N713,'Supporting Documentation'!$A$4:$J$568,10,FALSE)</f>
        <v>0</v>
      </c>
      <c r="P713" s="51"/>
      <c r="Q713" s="50"/>
      <c r="R713" s="157">
        <f>IF(P713="",0,(P713/'PPF Application'!$T$7))</f>
        <v>0</v>
      </c>
      <c r="S713" s="52">
        <f>IF(N713="", 0, (O713/'PPF Application'!$T$7)*P713)</f>
        <v>0</v>
      </c>
      <c r="T713" s="135"/>
      <c r="V713" s="159">
        <f t="shared" si="108"/>
        <v>0</v>
      </c>
      <c r="W713" s="159">
        <f t="shared" si="100"/>
        <v>0</v>
      </c>
      <c r="X713" s="159">
        <f t="shared" si="101"/>
        <v>0</v>
      </c>
      <c r="Y713" s="201">
        <f t="shared" si="102"/>
        <v>0</v>
      </c>
      <c r="Z713" s="201">
        <f t="shared" si="103"/>
        <v>0</v>
      </c>
      <c r="AA713" s="159">
        <f t="shared" si="104"/>
        <v>0</v>
      </c>
      <c r="AB713" s="11">
        <f t="shared" si="105"/>
        <v>0</v>
      </c>
      <c r="AD713" s="23">
        <f t="shared" si="106"/>
        <v>0</v>
      </c>
      <c r="AE713" s="23">
        <f t="shared" si="107"/>
        <v>0</v>
      </c>
    </row>
    <row r="714" spans="1:31" x14ac:dyDescent="0.2">
      <c r="A714" s="365"/>
      <c r="B714" s="365"/>
      <c r="C714" s="165"/>
      <c r="D714" s="165"/>
      <c r="E714" s="202"/>
      <c r="F714" s="165"/>
      <c r="G714" s="195"/>
      <c r="H714" s="165"/>
      <c r="I714" s="165"/>
      <c r="J714" s="165"/>
      <c r="K714" s="165"/>
      <c r="L714" s="77"/>
      <c r="M714" s="77"/>
      <c r="N714" s="82"/>
      <c r="O714" s="196">
        <f>VLOOKUP(N714,'Supporting Documentation'!$A$4:$J$568,10,FALSE)</f>
        <v>0</v>
      </c>
      <c r="P714" s="51"/>
      <c r="Q714" s="50"/>
      <c r="R714" s="157">
        <f>IF(P714="",0,(P714/'PPF Application'!$T$7))</f>
        <v>0</v>
      </c>
      <c r="S714" s="52">
        <f>IF(N714="", 0, (O714/'PPF Application'!$T$7)*P714)</f>
        <v>0</v>
      </c>
      <c r="T714" s="135"/>
      <c r="V714" s="159">
        <f t="shared" si="108"/>
        <v>0</v>
      </c>
      <c r="W714" s="159">
        <f t="shared" si="100"/>
        <v>0</v>
      </c>
      <c r="X714" s="159">
        <f t="shared" si="101"/>
        <v>0</v>
      </c>
      <c r="Y714" s="201">
        <f t="shared" si="102"/>
        <v>0</v>
      </c>
      <c r="Z714" s="201">
        <f t="shared" si="103"/>
        <v>0</v>
      </c>
      <c r="AA714" s="159">
        <f t="shared" si="104"/>
        <v>0</v>
      </c>
      <c r="AB714" s="11">
        <f t="shared" si="105"/>
        <v>0</v>
      </c>
      <c r="AD714" s="23">
        <f t="shared" si="106"/>
        <v>0</v>
      </c>
      <c r="AE714" s="23">
        <f t="shared" si="107"/>
        <v>0</v>
      </c>
    </row>
    <row r="715" spans="1:31" x14ac:dyDescent="0.2">
      <c r="A715" s="365"/>
      <c r="B715" s="365"/>
      <c r="C715" s="165"/>
      <c r="D715" s="165"/>
      <c r="E715" s="202"/>
      <c r="F715" s="165"/>
      <c r="G715" s="195"/>
      <c r="H715" s="165"/>
      <c r="I715" s="165"/>
      <c r="J715" s="165"/>
      <c r="K715" s="165"/>
      <c r="L715" s="77"/>
      <c r="M715" s="77"/>
      <c r="N715" s="82"/>
      <c r="O715" s="196">
        <f>VLOOKUP(N715,'Supporting Documentation'!$A$4:$J$568,10,FALSE)</f>
        <v>0</v>
      </c>
      <c r="P715" s="51"/>
      <c r="Q715" s="50"/>
      <c r="R715" s="157">
        <f>IF(P715="",0,(P715/'PPF Application'!$T$7))</f>
        <v>0</v>
      </c>
      <c r="S715" s="52">
        <f>IF(N715="", 0, (O715/'PPF Application'!$T$7)*P715)</f>
        <v>0</v>
      </c>
      <c r="T715" s="135"/>
      <c r="V715" s="159">
        <f t="shared" si="108"/>
        <v>0</v>
      </c>
      <c r="W715" s="159">
        <f t="shared" si="100"/>
        <v>0</v>
      </c>
      <c r="X715" s="159">
        <f t="shared" si="101"/>
        <v>0</v>
      </c>
      <c r="Y715" s="201">
        <f t="shared" si="102"/>
        <v>0</v>
      </c>
      <c r="Z715" s="201">
        <f t="shared" si="103"/>
        <v>0</v>
      </c>
      <c r="AA715" s="159">
        <f t="shared" si="104"/>
        <v>0</v>
      </c>
      <c r="AB715" s="11">
        <f t="shared" si="105"/>
        <v>0</v>
      </c>
      <c r="AD715" s="23">
        <f t="shared" si="106"/>
        <v>0</v>
      </c>
      <c r="AE715" s="23">
        <f t="shared" si="107"/>
        <v>0</v>
      </c>
    </row>
    <row r="716" spans="1:31" x14ac:dyDescent="0.2">
      <c r="A716" s="365"/>
      <c r="B716" s="365"/>
      <c r="C716" s="165"/>
      <c r="D716" s="165"/>
      <c r="E716" s="202"/>
      <c r="F716" s="165"/>
      <c r="G716" s="195"/>
      <c r="H716" s="165"/>
      <c r="I716" s="165"/>
      <c r="J716" s="165"/>
      <c r="K716" s="165"/>
      <c r="L716" s="77"/>
      <c r="M716" s="77"/>
      <c r="N716" s="82"/>
      <c r="O716" s="196">
        <f>VLOOKUP(N716,'Supporting Documentation'!$A$4:$J$568,10,FALSE)</f>
        <v>0</v>
      </c>
      <c r="P716" s="51"/>
      <c r="Q716" s="50"/>
      <c r="R716" s="157">
        <f>IF(P716="",0,(P716/'PPF Application'!$T$7))</f>
        <v>0</v>
      </c>
      <c r="S716" s="52">
        <f>IF(N716="", 0, (O716/'PPF Application'!$T$7)*P716)</f>
        <v>0</v>
      </c>
      <c r="T716" s="135"/>
      <c r="V716" s="159">
        <f t="shared" si="108"/>
        <v>0</v>
      </c>
      <c r="W716" s="159">
        <f t="shared" si="100"/>
        <v>0</v>
      </c>
      <c r="X716" s="159">
        <f t="shared" si="101"/>
        <v>0</v>
      </c>
      <c r="Y716" s="201">
        <f t="shared" si="102"/>
        <v>0</v>
      </c>
      <c r="Z716" s="201">
        <f t="shared" si="103"/>
        <v>0</v>
      </c>
      <c r="AA716" s="159">
        <f t="shared" si="104"/>
        <v>0</v>
      </c>
      <c r="AB716" s="11">
        <f t="shared" si="105"/>
        <v>0</v>
      </c>
      <c r="AD716" s="23">
        <f t="shared" si="106"/>
        <v>0</v>
      </c>
      <c r="AE716" s="23">
        <f t="shared" si="107"/>
        <v>0</v>
      </c>
    </row>
    <row r="717" spans="1:31" x14ac:dyDescent="0.2">
      <c r="A717" s="365"/>
      <c r="B717" s="365"/>
      <c r="C717" s="165"/>
      <c r="D717" s="165"/>
      <c r="E717" s="202"/>
      <c r="F717" s="165"/>
      <c r="G717" s="195"/>
      <c r="H717" s="165"/>
      <c r="I717" s="165"/>
      <c r="J717" s="165"/>
      <c r="K717" s="165"/>
      <c r="L717" s="77"/>
      <c r="M717" s="77"/>
      <c r="N717" s="82"/>
      <c r="O717" s="196">
        <f>VLOOKUP(N717,'Supporting Documentation'!$A$4:$J$568,10,FALSE)</f>
        <v>0</v>
      </c>
      <c r="P717" s="51"/>
      <c r="Q717" s="50"/>
      <c r="R717" s="157">
        <f>IF(P717="",0,(P717/'PPF Application'!$T$7))</f>
        <v>0</v>
      </c>
      <c r="S717" s="52">
        <f>IF(N717="", 0, (O717/'PPF Application'!$T$7)*P717)</f>
        <v>0</v>
      </c>
      <c r="T717" s="135"/>
      <c r="V717" s="159">
        <f t="shared" si="108"/>
        <v>0</v>
      </c>
      <c r="W717" s="159">
        <f t="shared" si="100"/>
        <v>0</v>
      </c>
      <c r="X717" s="159">
        <f t="shared" si="101"/>
        <v>0</v>
      </c>
      <c r="Y717" s="201">
        <f t="shared" si="102"/>
        <v>0</v>
      </c>
      <c r="Z717" s="201">
        <f t="shared" si="103"/>
        <v>0</v>
      </c>
      <c r="AA717" s="159">
        <f t="shared" si="104"/>
        <v>0</v>
      </c>
      <c r="AB717" s="11">
        <f t="shared" si="105"/>
        <v>0</v>
      </c>
      <c r="AD717" s="23">
        <f t="shared" si="106"/>
        <v>0</v>
      </c>
      <c r="AE717" s="23">
        <f t="shared" si="107"/>
        <v>0</v>
      </c>
    </row>
    <row r="718" spans="1:31" x14ac:dyDescent="0.2">
      <c r="A718" s="365"/>
      <c r="B718" s="365"/>
      <c r="C718" s="165"/>
      <c r="D718" s="165"/>
      <c r="E718" s="202"/>
      <c r="F718" s="165"/>
      <c r="G718" s="195"/>
      <c r="H718" s="165"/>
      <c r="I718" s="165"/>
      <c r="J718" s="165"/>
      <c r="K718" s="165"/>
      <c r="L718" s="77"/>
      <c r="M718" s="77"/>
      <c r="N718" s="82"/>
      <c r="O718" s="196">
        <f>VLOOKUP(N718,'Supporting Documentation'!$A$4:$J$568,10,FALSE)</f>
        <v>0</v>
      </c>
      <c r="P718" s="51"/>
      <c r="Q718" s="50"/>
      <c r="R718" s="157">
        <f>IF(P718="",0,(P718/'PPF Application'!$T$7))</f>
        <v>0</v>
      </c>
      <c r="S718" s="52">
        <f>IF(N718="", 0, (O718/'PPF Application'!$T$7)*P718)</f>
        <v>0</v>
      </c>
      <c r="T718" s="135"/>
      <c r="V718" s="159">
        <f t="shared" si="108"/>
        <v>0</v>
      </c>
      <c r="W718" s="159">
        <f t="shared" si="100"/>
        <v>0</v>
      </c>
      <c r="X718" s="159">
        <f t="shared" si="101"/>
        <v>0</v>
      </c>
      <c r="Y718" s="201">
        <f t="shared" si="102"/>
        <v>0</v>
      </c>
      <c r="Z718" s="201">
        <f t="shared" si="103"/>
        <v>0</v>
      </c>
      <c r="AA718" s="159">
        <f t="shared" si="104"/>
        <v>0</v>
      </c>
      <c r="AB718" s="11">
        <f t="shared" si="105"/>
        <v>0</v>
      </c>
      <c r="AD718" s="23">
        <f t="shared" si="106"/>
        <v>0</v>
      </c>
      <c r="AE718" s="23">
        <f t="shared" si="107"/>
        <v>0</v>
      </c>
    </row>
    <row r="719" spans="1:31" x14ac:dyDescent="0.2">
      <c r="A719" s="365"/>
      <c r="B719" s="365"/>
      <c r="C719" s="165"/>
      <c r="D719" s="165"/>
      <c r="E719" s="202"/>
      <c r="F719" s="165"/>
      <c r="G719" s="195"/>
      <c r="H719" s="165"/>
      <c r="I719" s="165"/>
      <c r="J719" s="165"/>
      <c r="K719" s="165"/>
      <c r="L719" s="77"/>
      <c r="M719" s="77"/>
      <c r="N719" s="82"/>
      <c r="O719" s="196">
        <f>VLOOKUP(N719,'Supporting Documentation'!$A$4:$J$568,10,FALSE)</f>
        <v>0</v>
      </c>
      <c r="P719" s="51"/>
      <c r="Q719" s="50"/>
      <c r="R719" s="157">
        <f>IF(P719="",0,(P719/'PPF Application'!$T$7))</f>
        <v>0</v>
      </c>
      <c r="S719" s="52">
        <f>IF(N719="", 0, (O719/'PPF Application'!$T$7)*P719)</f>
        <v>0</v>
      </c>
      <c r="T719" s="135"/>
      <c r="V719" s="159">
        <f t="shared" si="108"/>
        <v>0</v>
      </c>
      <c r="W719" s="159">
        <f t="shared" si="100"/>
        <v>0</v>
      </c>
      <c r="X719" s="159">
        <f t="shared" si="101"/>
        <v>0</v>
      </c>
      <c r="Y719" s="201">
        <f t="shared" si="102"/>
        <v>0</v>
      </c>
      <c r="Z719" s="201">
        <f t="shared" si="103"/>
        <v>0</v>
      </c>
      <c r="AA719" s="159">
        <f t="shared" si="104"/>
        <v>0</v>
      </c>
      <c r="AB719" s="11">
        <f t="shared" si="105"/>
        <v>0</v>
      </c>
      <c r="AD719" s="23">
        <f t="shared" si="106"/>
        <v>0</v>
      </c>
      <c r="AE719" s="23">
        <f t="shared" si="107"/>
        <v>0</v>
      </c>
    </row>
    <row r="720" spans="1:31" x14ac:dyDescent="0.2">
      <c r="A720" s="365"/>
      <c r="B720" s="365"/>
      <c r="C720" s="165"/>
      <c r="D720" s="165"/>
      <c r="E720" s="202"/>
      <c r="F720" s="165"/>
      <c r="G720" s="195"/>
      <c r="H720" s="165"/>
      <c r="I720" s="165"/>
      <c r="J720" s="165"/>
      <c r="K720" s="165"/>
      <c r="L720" s="77"/>
      <c r="M720" s="77"/>
      <c r="N720" s="82"/>
      <c r="O720" s="196">
        <f>VLOOKUP(N720,'Supporting Documentation'!$A$4:$J$568,10,FALSE)</f>
        <v>0</v>
      </c>
      <c r="P720" s="51"/>
      <c r="Q720" s="50"/>
      <c r="R720" s="157">
        <f>IF(P720="",0,(P720/'PPF Application'!$T$7))</f>
        <v>0</v>
      </c>
      <c r="S720" s="52">
        <f>IF(N720="", 0, (O720/'PPF Application'!$T$7)*P720)</f>
        <v>0</v>
      </c>
      <c r="T720" s="135"/>
      <c r="V720" s="159">
        <f t="shared" si="108"/>
        <v>0</v>
      </c>
      <c r="W720" s="159">
        <f t="shared" si="100"/>
        <v>0</v>
      </c>
      <c r="X720" s="159">
        <f t="shared" si="101"/>
        <v>0</v>
      </c>
      <c r="Y720" s="201">
        <f t="shared" si="102"/>
        <v>0</v>
      </c>
      <c r="Z720" s="201">
        <f t="shared" si="103"/>
        <v>0</v>
      </c>
      <c r="AA720" s="159">
        <f t="shared" si="104"/>
        <v>0</v>
      </c>
      <c r="AB720" s="11">
        <f t="shared" si="105"/>
        <v>0</v>
      </c>
      <c r="AD720" s="23">
        <f t="shared" si="106"/>
        <v>0</v>
      </c>
      <c r="AE720" s="23">
        <f t="shared" si="107"/>
        <v>0</v>
      </c>
    </row>
    <row r="721" spans="1:31" x14ac:dyDescent="0.2">
      <c r="A721" s="365"/>
      <c r="B721" s="365"/>
      <c r="C721" s="165"/>
      <c r="D721" s="165"/>
      <c r="E721" s="202"/>
      <c r="F721" s="165"/>
      <c r="G721" s="195"/>
      <c r="H721" s="165"/>
      <c r="I721" s="165"/>
      <c r="J721" s="165"/>
      <c r="K721" s="165"/>
      <c r="L721" s="77"/>
      <c r="M721" s="77"/>
      <c r="N721" s="82"/>
      <c r="O721" s="196">
        <f>VLOOKUP(N721,'Supporting Documentation'!$A$4:$J$568,10,FALSE)</f>
        <v>0</v>
      </c>
      <c r="P721" s="51"/>
      <c r="Q721" s="50"/>
      <c r="R721" s="157">
        <f>IF(P721="",0,(P721/'PPF Application'!$T$7))</f>
        <v>0</v>
      </c>
      <c r="S721" s="52">
        <f>IF(N721="", 0, (O721/'PPF Application'!$T$7)*P721)</f>
        <v>0</v>
      </c>
      <c r="T721" s="135"/>
      <c r="V721" s="159">
        <f t="shared" si="108"/>
        <v>0</v>
      </c>
      <c r="W721" s="159">
        <f t="shared" si="100"/>
        <v>0</v>
      </c>
      <c r="X721" s="159">
        <f t="shared" si="101"/>
        <v>0</v>
      </c>
      <c r="Y721" s="201">
        <f t="shared" si="102"/>
        <v>0</v>
      </c>
      <c r="Z721" s="201">
        <f t="shared" si="103"/>
        <v>0</v>
      </c>
      <c r="AA721" s="159">
        <f t="shared" si="104"/>
        <v>0</v>
      </c>
      <c r="AB721" s="11">
        <f t="shared" si="105"/>
        <v>0</v>
      </c>
      <c r="AD721" s="23">
        <f t="shared" si="106"/>
        <v>0</v>
      </c>
      <c r="AE721" s="23">
        <f t="shared" si="107"/>
        <v>0</v>
      </c>
    </row>
    <row r="722" spans="1:31" x14ac:dyDescent="0.2">
      <c r="A722" s="365"/>
      <c r="B722" s="365"/>
      <c r="C722" s="165"/>
      <c r="D722" s="165"/>
      <c r="E722" s="202"/>
      <c r="F722" s="165"/>
      <c r="G722" s="195"/>
      <c r="H722" s="165"/>
      <c r="I722" s="165"/>
      <c r="J722" s="165"/>
      <c r="K722" s="165"/>
      <c r="L722" s="77"/>
      <c r="M722" s="77"/>
      <c r="N722" s="82"/>
      <c r="O722" s="196">
        <f>VLOOKUP(N722,'Supporting Documentation'!$A$4:$J$568,10,FALSE)</f>
        <v>0</v>
      </c>
      <c r="P722" s="51"/>
      <c r="Q722" s="50"/>
      <c r="R722" s="157">
        <f>IF(P722="",0,(P722/'PPF Application'!$T$7))</f>
        <v>0</v>
      </c>
      <c r="S722" s="52">
        <f>IF(N722="", 0, (O722/'PPF Application'!$T$7)*P722)</f>
        <v>0</v>
      </c>
      <c r="T722" s="135"/>
      <c r="V722" s="159">
        <f t="shared" si="108"/>
        <v>0</v>
      </c>
      <c r="W722" s="159">
        <f t="shared" si="100"/>
        <v>0</v>
      </c>
      <c r="X722" s="159">
        <f t="shared" si="101"/>
        <v>0</v>
      </c>
      <c r="Y722" s="201">
        <f t="shared" si="102"/>
        <v>0</v>
      </c>
      <c r="Z722" s="201">
        <f t="shared" si="103"/>
        <v>0</v>
      </c>
      <c r="AA722" s="159">
        <f t="shared" si="104"/>
        <v>0</v>
      </c>
      <c r="AB722" s="11">
        <f t="shared" si="105"/>
        <v>0</v>
      </c>
      <c r="AD722" s="23">
        <f t="shared" si="106"/>
        <v>0</v>
      </c>
      <c r="AE722" s="23">
        <f t="shared" si="107"/>
        <v>0</v>
      </c>
    </row>
    <row r="723" spans="1:31" x14ac:dyDescent="0.2">
      <c r="A723" s="365"/>
      <c r="B723" s="365"/>
      <c r="C723" s="165"/>
      <c r="D723" s="165"/>
      <c r="E723" s="202"/>
      <c r="F723" s="165"/>
      <c r="G723" s="195"/>
      <c r="H723" s="165"/>
      <c r="I723" s="165"/>
      <c r="J723" s="165"/>
      <c r="K723" s="165"/>
      <c r="L723" s="77"/>
      <c r="M723" s="77"/>
      <c r="N723" s="82"/>
      <c r="O723" s="196">
        <f>VLOOKUP(N723,'Supporting Documentation'!$A$4:$J$568,10,FALSE)</f>
        <v>0</v>
      </c>
      <c r="P723" s="51"/>
      <c r="Q723" s="50"/>
      <c r="R723" s="157">
        <f>IF(P723="",0,(P723/'PPF Application'!$T$7))</f>
        <v>0</v>
      </c>
      <c r="S723" s="52">
        <f>IF(N723="", 0, (O723/'PPF Application'!$T$7)*P723)</f>
        <v>0</v>
      </c>
      <c r="T723" s="135"/>
      <c r="V723" s="159">
        <f t="shared" si="108"/>
        <v>0</v>
      </c>
      <c r="W723" s="159">
        <f t="shared" si="100"/>
        <v>0</v>
      </c>
      <c r="X723" s="159">
        <f t="shared" si="101"/>
        <v>0</v>
      </c>
      <c r="Y723" s="201">
        <f t="shared" si="102"/>
        <v>0</v>
      </c>
      <c r="Z723" s="201">
        <f t="shared" si="103"/>
        <v>0</v>
      </c>
      <c r="AA723" s="159">
        <f t="shared" si="104"/>
        <v>0</v>
      </c>
      <c r="AB723" s="11">
        <f t="shared" si="105"/>
        <v>0</v>
      </c>
      <c r="AD723" s="23">
        <f t="shared" si="106"/>
        <v>0</v>
      </c>
      <c r="AE723" s="23">
        <f t="shared" si="107"/>
        <v>0</v>
      </c>
    </row>
    <row r="724" spans="1:31" x14ac:dyDescent="0.2">
      <c r="A724" s="365"/>
      <c r="B724" s="365"/>
      <c r="C724" s="165"/>
      <c r="D724" s="165"/>
      <c r="E724" s="202"/>
      <c r="F724" s="165"/>
      <c r="G724" s="195"/>
      <c r="H724" s="165"/>
      <c r="I724" s="165"/>
      <c r="J724" s="165"/>
      <c r="K724" s="165"/>
      <c r="L724" s="77"/>
      <c r="M724" s="77"/>
      <c r="N724" s="82"/>
      <c r="O724" s="196">
        <f>VLOOKUP(N724,'Supporting Documentation'!$A$4:$J$568,10,FALSE)</f>
        <v>0</v>
      </c>
      <c r="P724" s="51"/>
      <c r="Q724" s="50"/>
      <c r="R724" s="157">
        <f>IF(P724="",0,(P724/'PPF Application'!$T$7))</f>
        <v>0</v>
      </c>
      <c r="S724" s="52">
        <f>IF(N724="", 0, (O724/'PPF Application'!$T$7)*P724)</f>
        <v>0</v>
      </c>
      <c r="T724" s="135"/>
      <c r="V724" s="159">
        <f t="shared" si="108"/>
        <v>0</v>
      </c>
      <c r="W724" s="159">
        <f t="shared" si="100"/>
        <v>0</v>
      </c>
      <c r="X724" s="159">
        <f t="shared" si="101"/>
        <v>0</v>
      </c>
      <c r="Y724" s="201">
        <f t="shared" si="102"/>
        <v>0</v>
      </c>
      <c r="Z724" s="201">
        <f t="shared" si="103"/>
        <v>0</v>
      </c>
      <c r="AA724" s="159">
        <f t="shared" si="104"/>
        <v>0</v>
      </c>
      <c r="AB724" s="11">
        <f t="shared" si="105"/>
        <v>0</v>
      </c>
      <c r="AD724" s="23">
        <f t="shared" si="106"/>
        <v>0</v>
      </c>
      <c r="AE724" s="23">
        <f t="shared" si="107"/>
        <v>0</v>
      </c>
    </row>
    <row r="725" spans="1:31" x14ac:dyDescent="0.2">
      <c r="A725" s="365"/>
      <c r="B725" s="365"/>
      <c r="C725" s="165"/>
      <c r="D725" s="165"/>
      <c r="E725" s="202"/>
      <c r="F725" s="165"/>
      <c r="G725" s="195"/>
      <c r="H725" s="165"/>
      <c r="I725" s="165"/>
      <c r="J725" s="165"/>
      <c r="K725" s="165"/>
      <c r="L725" s="77"/>
      <c r="M725" s="77"/>
      <c r="N725" s="82"/>
      <c r="O725" s="196">
        <f>VLOOKUP(N725,'Supporting Documentation'!$A$4:$J$568,10,FALSE)</f>
        <v>0</v>
      </c>
      <c r="P725" s="51"/>
      <c r="Q725" s="50"/>
      <c r="R725" s="157">
        <f>IF(P725="",0,(P725/'PPF Application'!$T$7))</f>
        <v>0</v>
      </c>
      <c r="S725" s="52">
        <f>IF(N725="", 0, (O725/'PPF Application'!$T$7)*P725)</f>
        <v>0</v>
      </c>
      <c r="T725" s="135"/>
      <c r="V725" s="159">
        <f t="shared" si="108"/>
        <v>0</v>
      </c>
      <c r="W725" s="159">
        <f t="shared" si="100"/>
        <v>0</v>
      </c>
      <c r="X725" s="159">
        <f t="shared" si="101"/>
        <v>0</v>
      </c>
      <c r="Y725" s="201">
        <f t="shared" si="102"/>
        <v>0</v>
      </c>
      <c r="Z725" s="201">
        <f t="shared" si="103"/>
        <v>0</v>
      </c>
      <c r="AA725" s="159">
        <f t="shared" si="104"/>
        <v>0</v>
      </c>
      <c r="AB725" s="11">
        <f t="shared" si="105"/>
        <v>0</v>
      </c>
      <c r="AD725" s="23">
        <f t="shared" si="106"/>
        <v>0</v>
      </c>
      <c r="AE725" s="23">
        <f t="shared" si="107"/>
        <v>0</v>
      </c>
    </row>
    <row r="726" spans="1:31" x14ac:dyDescent="0.2">
      <c r="A726" s="365"/>
      <c r="B726" s="365"/>
      <c r="C726" s="165"/>
      <c r="D726" s="165"/>
      <c r="E726" s="202"/>
      <c r="F726" s="165"/>
      <c r="G726" s="195"/>
      <c r="H726" s="165"/>
      <c r="I726" s="165"/>
      <c r="J726" s="165"/>
      <c r="K726" s="165"/>
      <c r="L726" s="77"/>
      <c r="M726" s="77"/>
      <c r="N726" s="82"/>
      <c r="O726" s="196">
        <f>VLOOKUP(N726,'Supporting Documentation'!$A$4:$J$568,10,FALSE)</f>
        <v>0</v>
      </c>
      <c r="P726" s="51"/>
      <c r="Q726" s="50"/>
      <c r="R726" s="157">
        <f>IF(P726="",0,(P726/'PPF Application'!$T$7))</f>
        <v>0</v>
      </c>
      <c r="S726" s="52">
        <f>IF(N726="", 0, (O726/'PPF Application'!$T$7)*P726)</f>
        <v>0</v>
      </c>
      <c r="T726" s="135"/>
      <c r="V726" s="159">
        <f t="shared" si="108"/>
        <v>0</v>
      </c>
      <c r="W726" s="159">
        <f t="shared" si="100"/>
        <v>0</v>
      </c>
      <c r="X726" s="159">
        <f t="shared" si="101"/>
        <v>0</v>
      </c>
      <c r="Y726" s="201">
        <f t="shared" si="102"/>
        <v>0</v>
      </c>
      <c r="Z726" s="201">
        <f t="shared" si="103"/>
        <v>0</v>
      </c>
      <c r="AA726" s="159">
        <f t="shared" si="104"/>
        <v>0</v>
      </c>
      <c r="AB726" s="11">
        <f t="shared" si="105"/>
        <v>0</v>
      </c>
      <c r="AD726" s="23">
        <f t="shared" si="106"/>
        <v>0</v>
      </c>
      <c r="AE726" s="23">
        <f t="shared" si="107"/>
        <v>0</v>
      </c>
    </row>
    <row r="727" spans="1:31" x14ac:dyDescent="0.2">
      <c r="A727" s="365"/>
      <c r="B727" s="365"/>
      <c r="C727" s="165"/>
      <c r="D727" s="165"/>
      <c r="E727" s="202"/>
      <c r="F727" s="165"/>
      <c r="G727" s="195"/>
      <c r="H727" s="165"/>
      <c r="I727" s="165"/>
      <c r="J727" s="165"/>
      <c r="K727" s="165"/>
      <c r="L727" s="77"/>
      <c r="M727" s="77"/>
      <c r="N727" s="82"/>
      <c r="O727" s="196">
        <f>VLOOKUP(N727,'Supporting Documentation'!$A$4:$J$568,10,FALSE)</f>
        <v>0</v>
      </c>
      <c r="P727" s="51"/>
      <c r="Q727" s="50"/>
      <c r="R727" s="157">
        <f>IF(P727="",0,(P727/'PPF Application'!$T$7))</f>
        <v>0</v>
      </c>
      <c r="S727" s="52">
        <f>IF(N727="", 0, (O727/'PPF Application'!$T$7)*P727)</f>
        <v>0</v>
      </c>
      <c r="T727" s="135"/>
      <c r="V727" s="159">
        <f t="shared" si="108"/>
        <v>0</v>
      </c>
      <c r="W727" s="159">
        <f t="shared" si="100"/>
        <v>0</v>
      </c>
      <c r="X727" s="159">
        <f t="shared" si="101"/>
        <v>0</v>
      </c>
      <c r="Y727" s="201">
        <f t="shared" si="102"/>
        <v>0</v>
      </c>
      <c r="Z727" s="201">
        <f t="shared" si="103"/>
        <v>0</v>
      </c>
      <c r="AA727" s="159">
        <f t="shared" si="104"/>
        <v>0</v>
      </c>
      <c r="AB727" s="11">
        <f t="shared" si="105"/>
        <v>0</v>
      </c>
      <c r="AD727" s="23">
        <f t="shared" si="106"/>
        <v>0</v>
      </c>
      <c r="AE727" s="23">
        <f t="shared" si="107"/>
        <v>0</v>
      </c>
    </row>
    <row r="728" spans="1:31" x14ac:dyDescent="0.2">
      <c r="A728" s="365"/>
      <c r="B728" s="365"/>
      <c r="C728" s="165"/>
      <c r="D728" s="165"/>
      <c r="E728" s="202"/>
      <c r="F728" s="165"/>
      <c r="G728" s="195"/>
      <c r="H728" s="165"/>
      <c r="I728" s="165"/>
      <c r="J728" s="165"/>
      <c r="K728" s="165"/>
      <c r="L728" s="77"/>
      <c r="M728" s="77"/>
      <c r="N728" s="82"/>
      <c r="O728" s="196">
        <f>VLOOKUP(N728,'Supporting Documentation'!$A$4:$J$568,10,FALSE)</f>
        <v>0</v>
      </c>
      <c r="P728" s="51"/>
      <c r="Q728" s="50"/>
      <c r="R728" s="157">
        <f>IF(P728="",0,(P728/'PPF Application'!$T$7))</f>
        <v>0</v>
      </c>
      <c r="S728" s="52">
        <f>IF(N728="", 0, (O728/'PPF Application'!$T$7)*P728)</f>
        <v>0</v>
      </c>
      <c r="T728" s="135"/>
      <c r="V728" s="159">
        <f t="shared" si="108"/>
        <v>0</v>
      </c>
      <c r="W728" s="159">
        <f t="shared" si="100"/>
        <v>0</v>
      </c>
      <c r="X728" s="159">
        <f t="shared" si="101"/>
        <v>0</v>
      </c>
      <c r="Y728" s="201">
        <f t="shared" si="102"/>
        <v>0</v>
      </c>
      <c r="Z728" s="201">
        <f t="shared" si="103"/>
        <v>0</v>
      </c>
      <c r="AA728" s="159">
        <f t="shared" si="104"/>
        <v>0</v>
      </c>
      <c r="AB728" s="11">
        <f t="shared" si="105"/>
        <v>0</v>
      </c>
      <c r="AD728" s="23">
        <f t="shared" si="106"/>
        <v>0</v>
      </c>
      <c r="AE728" s="23">
        <f t="shared" si="107"/>
        <v>0</v>
      </c>
    </row>
    <row r="729" spans="1:31" x14ac:dyDescent="0.2">
      <c r="A729" s="365"/>
      <c r="B729" s="365"/>
      <c r="C729" s="165"/>
      <c r="D729" s="165"/>
      <c r="E729" s="202"/>
      <c r="F729" s="165"/>
      <c r="G729" s="195"/>
      <c r="H729" s="165"/>
      <c r="I729" s="165"/>
      <c r="J729" s="165"/>
      <c r="K729" s="165"/>
      <c r="L729" s="77"/>
      <c r="M729" s="77"/>
      <c r="N729" s="82"/>
      <c r="O729" s="196">
        <f>VLOOKUP(N729,'Supporting Documentation'!$A$4:$J$568,10,FALSE)</f>
        <v>0</v>
      </c>
      <c r="P729" s="51"/>
      <c r="Q729" s="50"/>
      <c r="R729" s="157">
        <f>IF(P729="",0,(P729/'PPF Application'!$T$7))</f>
        <v>0</v>
      </c>
      <c r="S729" s="52">
        <f>IF(N729="", 0, (O729/'PPF Application'!$T$7)*P729)</f>
        <v>0</v>
      </c>
      <c r="T729" s="135"/>
      <c r="V729" s="159">
        <f t="shared" si="108"/>
        <v>0</v>
      </c>
      <c r="W729" s="159">
        <f t="shared" si="100"/>
        <v>0</v>
      </c>
      <c r="X729" s="159">
        <f t="shared" si="101"/>
        <v>0</v>
      </c>
      <c r="Y729" s="201">
        <f t="shared" si="102"/>
        <v>0</v>
      </c>
      <c r="Z729" s="201">
        <f t="shared" si="103"/>
        <v>0</v>
      </c>
      <c r="AA729" s="159">
        <f t="shared" si="104"/>
        <v>0</v>
      </c>
      <c r="AB729" s="11">
        <f t="shared" si="105"/>
        <v>0</v>
      </c>
      <c r="AD729" s="23">
        <f t="shared" si="106"/>
        <v>0</v>
      </c>
      <c r="AE729" s="23">
        <f t="shared" si="107"/>
        <v>0</v>
      </c>
    </row>
    <row r="730" spans="1:31" x14ac:dyDescent="0.2">
      <c r="A730" s="365"/>
      <c r="B730" s="365"/>
      <c r="C730" s="165"/>
      <c r="D730" s="165"/>
      <c r="E730" s="202"/>
      <c r="F730" s="165"/>
      <c r="G730" s="195"/>
      <c r="H730" s="165"/>
      <c r="I730" s="165"/>
      <c r="J730" s="165"/>
      <c r="K730" s="165"/>
      <c r="L730" s="77"/>
      <c r="M730" s="77"/>
      <c r="N730" s="82"/>
      <c r="O730" s="196">
        <f>VLOOKUP(N730,'Supporting Documentation'!$A$4:$J$568,10,FALSE)</f>
        <v>0</v>
      </c>
      <c r="P730" s="51"/>
      <c r="Q730" s="50"/>
      <c r="R730" s="157">
        <f>IF(P730="",0,(P730/'PPF Application'!$T$7))</f>
        <v>0</v>
      </c>
      <c r="S730" s="52">
        <f>IF(N730="", 0, (O730/'PPF Application'!$T$7)*P730)</f>
        <v>0</v>
      </c>
      <c r="T730" s="135"/>
      <c r="V730" s="159">
        <f t="shared" si="108"/>
        <v>0</v>
      </c>
      <c r="W730" s="159">
        <f t="shared" si="100"/>
        <v>0</v>
      </c>
      <c r="X730" s="159">
        <f t="shared" si="101"/>
        <v>0</v>
      </c>
      <c r="Y730" s="201">
        <f t="shared" si="102"/>
        <v>0</v>
      </c>
      <c r="Z730" s="201">
        <f t="shared" si="103"/>
        <v>0</v>
      </c>
      <c r="AA730" s="159">
        <f t="shared" si="104"/>
        <v>0</v>
      </c>
      <c r="AB730" s="11">
        <f t="shared" si="105"/>
        <v>0</v>
      </c>
      <c r="AD730" s="23">
        <f t="shared" si="106"/>
        <v>0</v>
      </c>
      <c r="AE730" s="23">
        <f t="shared" si="107"/>
        <v>0</v>
      </c>
    </row>
    <row r="731" spans="1:31" x14ac:dyDescent="0.2">
      <c r="A731" s="365"/>
      <c r="B731" s="365"/>
      <c r="C731" s="165"/>
      <c r="D731" s="165"/>
      <c r="E731" s="202"/>
      <c r="F731" s="165"/>
      <c r="G731" s="195"/>
      <c r="H731" s="165"/>
      <c r="I731" s="165"/>
      <c r="J731" s="165"/>
      <c r="K731" s="165"/>
      <c r="L731" s="77"/>
      <c r="M731" s="77"/>
      <c r="N731" s="82"/>
      <c r="O731" s="196">
        <f>VLOOKUP(N731,'Supporting Documentation'!$A$4:$J$568,10,FALSE)</f>
        <v>0</v>
      </c>
      <c r="P731" s="51"/>
      <c r="Q731" s="50"/>
      <c r="R731" s="157">
        <f>IF(P731="",0,(P731/'PPF Application'!$T$7))</f>
        <v>0</v>
      </c>
      <c r="S731" s="52">
        <f>IF(N731="", 0, (O731/'PPF Application'!$T$7)*P731)</f>
        <v>0</v>
      </c>
      <c r="T731" s="135"/>
      <c r="V731" s="159">
        <f t="shared" si="108"/>
        <v>0</v>
      </c>
      <c r="W731" s="159">
        <f t="shared" si="100"/>
        <v>0</v>
      </c>
      <c r="X731" s="159">
        <f t="shared" si="101"/>
        <v>0</v>
      </c>
      <c r="Y731" s="201">
        <f t="shared" si="102"/>
        <v>0</v>
      </c>
      <c r="Z731" s="201">
        <f t="shared" si="103"/>
        <v>0</v>
      </c>
      <c r="AA731" s="159">
        <f t="shared" si="104"/>
        <v>0</v>
      </c>
      <c r="AB731" s="11">
        <f t="shared" si="105"/>
        <v>0</v>
      </c>
      <c r="AD731" s="23">
        <f t="shared" si="106"/>
        <v>0</v>
      </c>
      <c r="AE731" s="23">
        <f t="shared" si="107"/>
        <v>0</v>
      </c>
    </row>
    <row r="732" spans="1:31" x14ac:dyDescent="0.2">
      <c r="A732" s="365"/>
      <c r="B732" s="365"/>
      <c r="C732" s="165"/>
      <c r="D732" s="165"/>
      <c r="E732" s="202"/>
      <c r="F732" s="165"/>
      <c r="G732" s="195"/>
      <c r="H732" s="165"/>
      <c r="I732" s="165"/>
      <c r="J732" s="165"/>
      <c r="K732" s="165"/>
      <c r="L732" s="77"/>
      <c r="M732" s="77"/>
      <c r="N732" s="82"/>
      <c r="O732" s="196">
        <f>VLOOKUP(N732,'Supporting Documentation'!$A$4:$J$568,10,FALSE)</f>
        <v>0</v>
      </c>
      <c r="P732" s="51"/>
      <c r="Q732" s="50"/>
      <c r="R732" s="157">
        <f>IF(P732="",0,(P732/'PPF Application'!$T$7))</f>
        <v>0</v>
      </c>
      <c r="S732" s="52">
        <f>IF(N732="", 0, (O732/'PPF Application'!$T$7)*P732)</f>
        <v>0</v>
      </c>
      <c r="T732" s="135"/>
      <c r="V732" s="159">
        <f t="shared" si="108"/>
        <v>0</v>
      </c>
      <c r="W732" s="159">
        <f t="shared" si="100"/>
        <v>0</v>
      </c>
      <c r="X732" s="159">
        <f t="shared" si="101"/>
        <v>0</v>
      </c>
      <c r="Y732" s="201">
        <f t="shared" si="102"/>
        <v>0</v>
      </c>
      <c r="Z732" s="201">
        <f t="shared" si="103"/>
        <v>0</v>
      </c>
      <c r="AA732" s="159">
        <f t="shared" si="104"/>
        <v>0</v>
      </c>
      <c r="AB732" s="11">
        <f t="shared" si="105"/>
        <v>0</v>
      </c>
      <c r="AD732" s="23">
        <f t="shared" si="106"/>
        <v>0</v>
      </c>
      <c r="AE732" s="23">
        <f t="shared" si="107"/>
        <v>0</v>
      </c>
    </row>
    <row r="733" spans="1:31" x14ac:dyDescent="0.2">
      <c r="A733" s="365"/>
      <c r="B733" s="365"/>
      <c r="C733" s="165"/>
      <c r="D733" s="165"/>
      <c r="E733" s="202"/>
      <c r="F733" s="165"/>
      <c r="G733" s="195"/>
      <c r="H733" s="165"/>
      <c r="I733" s="165"/>
      <c r="J733" s="165"/>
      <c r="K733" s="165"/>
      <c r="L733" s="77"/>
      <c r="M733" s="77"/>
      <c r="N733" s="82"/>
      <c r="O733" s="196">
        <f>VLOOKUP(N733,'Supporting Documentation'!$A$4:$J$568,10,FALSE)</f>
        <v>0</v>
      </c>
      <c r="P733" s="51"/>
      <c r="Q733" s="50"/>
      <c r="R733" s="157">
        <f>IF(P733="",0,(P733/'PPF Application'!$T$7))</f>
        <v>0</v>
      </c>
      <c r="S733" s="52">
        <f>IF(N733="", 0, (O733/'PPF Application'!$T$7)*P733)</f>
        <v>0</v>
      </c>
      <c r="T733" s="135"/>
      <c r="V733" s="159">
        <f t="shared" si="108"/>
        <v>0</v>
      </c>
      <c r="W733" s="159">
        <f t="shared" si="100"/>
        <v>0</v>
      </c>
      <c r="X733" s="159">
        <f t="shared" si="101"/>
        <v>0</v>
      </c>
      <c r="Y733" s="201">
        <f t="shared" si="102"/>
        <v>0</v>
      </c>
      <c r="Z733" s="201">
        <f t="shared" si="103"/>
        <v>0</v>
      </c>
      <c r="AA733" s="159">
        <f t="shared" si="104"/>
        <v>0</v>
      </c>
      <c r="AB733" s="11">
        <f t="shared" si="105"/>
        <v>0</v>
      </c>
      <c r="AD733" s="23">
        <f t="shared" si="106"/>
        <v>0</v>
      </c>
      <c r="AE733" s="23">
        <f t="shared" si="107"/>
        <v>0</v>
      </c>
    </row>
    <row r="734" spans="1:31" x14ac:dyDescent="0.2">
      <c r="A734" s="365"/>
      <c r="B734" s="365"/>
      <c r="C734" s="165"/>
      <c r="D734" s="165"/>
      <c r="E734" s="202"/>
      <c r="F734" s="165"/>
      <c r="G734" s="195"/>
      <c r="H734" s="165"/>
      <c r="I734" s="165"/>
      <c r="J734" s="165"/>
      <c r="K734" s="165"/>
      <c r="L734" s="77"/>
      <c r="M734" s="77"/>
      <c r="N734" s="82"/>
      <c r="O734" s="196">
        <f>VLOOKUP(N734,'Supporting Documentation'!$A$4:$J$568,10,FALSE)</f>
        <v>0</v>
      </c>
      <c r="P734" s="51"/>
      <c r="Q734" s="50"/>
      <c r="R734" s="157">
        <f>IF(P734="",0,(P734/'PPF Application'!$T$7))</f>
        <v>0</v>
      </c>
      <c r="S734" s="52">
        <f>IF(N734="", 0, (O734/'PPF Application'!$T$7)*P734)</f>
        <v>0</v>
      </c>
      <c r="T734" s="135"/>
      <c r="V734" s="159">
        <f t="shared" si="108"/>
        <v>0</v>
      </c>
      <c r="W734" s="159">
        <f t="shared" si="100"/>
        <v>0</v>
      </c>
      <c r="X734" s="159">
        <f t="shared" si="101"/>
        <v>0</v>
      </c>
      <c r="Y734" s="201">
        <f t="shared" si="102"/>
        <v>0</v>
      </c>
      <c r="Z734" s="201">
        <f t="shared" si="103"/>
        <v>0</v>
      </c>
      <c r="AA734" s="159">
        <f t="shared" si="104"/>
        <v>0</v>
      </c>
      <c r="AB734" s="11">
        <f t="shared" si="105"/>
        <v>0</v>
      </c>
      <c r="AD734" s="23">
        <f t="shared" si="106"/>
        <v>0</v>
      </c>
      <c r="AE734" s="23">
        <f t="shared" si="107"/>
        <v>0</v>
      </c>
    </row>
    <row r="735" spans="1:31" x14ac:dyDescent="0.2">
      <c r="A735" s="365"/>
      <c r="B735" s="365"/>
      <c r="C735" s="165"/>
      <c r="D735" s="165"/>
      <c r="E735" s="202"/>
      <c r="F735" s="165"/>
      <c r="G735" s="195"/>
      <c r="H735" s="165"/>
      <c r="I735" s="165"/>
      <c r="J735" s="165"/>
      <c r="K735" s="165"/>
      <c r="L735" s="77"/>
      <c r="M735" s="77"/>
      <c r="N735" s="82"/>
      <c r="O735" s="196">
        <f>VLOOKUP(N735,'Supporting Documentation'!$A$4:$J$568,10,FALSE)</f>
        <v>0</v>
      </c>
      <c r="P735" s="51"/>
      <c r="Q735" s="50"/>
      <c r="R735" s="157">
        <f>IF(P735="",0,(P735/'PPF Application'!$T$7))</f>
        <v>0</v>
      </c>
      <c r="S735" s="52">
        <f>IF(N735="", 0, (O735/'PPF Application'!$T$7)*P735)</f>
        <v>0</v>
      </c>
      <c r="T735" s="135"/>
      <c r="V735" s="159">
        <f t="shared" si="108"/>
        <v>0</v>
      </c>
      <c r="W735" s="159">
        <f t="shared" si="100"/>
        <v>0</v>
      </c>
      <c r="X735" s="159">
        <f t="shared" si="101"/>
        <v>0</v>
      </c>
      <c r="Y735" s="201">
        <f t="shared" si="102"/>
        <v>0</v>
      </c>
      <c r="Z735" s="201">
        <f t="shared" si="103"/>
        <v>0</v>
      </c>
      <c r="AA735" s="159">
        <f t="shared" si="104"/>
        <v>0</v>
      </c>
      <c r="AB735" s="11">
        <f t="shared" si="105"/>
        <v>0</v>
      </c>
      <c r="AD735" s="23">
        <f t="shared" si="106"/>
        <v>0</v>
      </c>
      <c r="AE735" s="23">
        <f t="shared" si="107"/>
        <v>0</v>
      </c>
    </row>
    <row r="736" spans="1:31" x14ac:dyDescent="0.2">
      <c r="A736" s="365"/>
      <c r="B736" s="365"/>
      <c r="C736" s="165"/>
      <c r="D736" s="165"/>
      <c r="E736" s="202"/>
      <c r="F736" s="165"/>
      <c r="G736" s="195"/>
      <c r="H736" s="165"/>
      <c r="I736" s="165"/>
      <c r="J736" s="165"/>
      <c r="K736" s="165"/>
      <c r="L736" s="77"/>
      <c r="M736" s="77"/>
      <c r="N736" s="82"/>
      <c r="O736" s="196">
        <f>VLOOKUP(N736,'Supporting Documentation'!$A$4:$J$568,10,FALSE)</f>
        <v>0</v>
      </c>
      <c r="P736" s="51"/>
      <c r="Q736" s="50"/>
      <c r="R736" s="157">
        <f>IF(P736="",0,(P736/'PPF Application'!$T$7))</f>
        <v>0</v>
      </c>
      <c r="S736" s="52">
        <f>IF(N736="", 0, (O736/'PPF Application'!$T$7)*P736)</f>
        <v>0</v>
      </c>
      <c r="T736" s="135"/>
      <c r="V736" s="159">
        <f t="shared" si="108"/>
        <v>0</v>
      </c>
      <c r="W736" s="159">
        <f t="shared" si="100"/>
        <v>0</v>
      </c>
      <c r="X736" s="159">
        <f t="shared" si="101"/>
        <v>0</v>
      </c>
      <c r="Y736" s="201">
        <f t="shared" si="102"/>
        <v>0</v>
      </c>
      <c r="Z736" s="201">
        <f t="shared" si="103"/>
        <v>0</v>
      </c>
      <c r="AA736" s="159">
        <f t="shared" si="104"/>
        <v>0</v>
      </c>
      <c r="AB736" s="11">
        <f t="shared" si="105"/>
        <v>0</v>
      </c>
      <c r="AD736" s="23">
        <f t="shared" si="106"/>
        <v>0</v>
      </c>
      <c r="AE736" s="23">
        <f t="shared" si="107"/>
        <v>0</v>
      </c>
    </row>
    <row r="737" spans="1:31" x14ac:dyDescent="0.2">
      <c r="A737" s="365"/>
      <c r="B737" s="365"/>
      <c r="C737" s="165"/>
      <c r="D737" s="165"/>
      <c r="E737" s="202"/>
      <c r="F737" s="165"/>
      <c r="G737" s="195"/>
      <c r="H737" s="165"/>
      <c r="I737" s="165"/>
      <c r="J737" s="165"/>
      <c r="K737" s="165"/>
      <c r="L737" s="77"/>
      <c r="M737" s="77"/>
      <c r="N737" s="82"/>
      <c r="O737" s="196">
        <f>VLOOKUP(N737,'Supporting Documentation'!$A$4:$J$568,10,FALSE)</f>
        <v>0</v>
      </c>
      <c r="P737" s="51"/>
      <c r="Q737" s="50"/>
      <c r="R737" s="157">
        <f>IF(P737="",0,(P737/'PPF Application'!$T$7))</f>
        <v>0</v>
      </c>
      <c r="S737" s="52">
        <f>IF(N737="", 0, (O737/'PPF Application'!$T$7)*P737)</f>
        <v>0</v>
      </c>
      <c r="T737" s="135"/>
      <c r="V737" s="159">
        <f t="shared" si="108"/>
        <v>0</v>
      </c>
      <c r="W737" s="159">
        <f t="shared" si="100"/>
        <v>0</v>
      </c>
      <c r="X737" s="159">
        <f t="shared" si="101"/>
        <v>0</v>
      </c>
      <c r="Y737" s="201">
        <f t="shared" si="102"/>
        <v>0</v>
      </c>
      <c r="Z737" s="201">
        <f t="shared" si="103"/>
        <v>0</v>
      </c>
      <c r="AA737" s="159">
        <f t="shared" si="104"/>
        <v>0</v>
      </c>
      <c r="AB737" s="11">
        <f t="shared" si="105"/>
        <v>0</v>
      </c>
      <c r="AD737" s="23">
        <f t="shared" si="106"/>
        <v>0</v>
      </c>
      <c r="AE737" s="23">
        <f t="shared" si="107"/>
        <v>0</v>
      </c>
    </row>
    <row r="738" spans="1:31" x14ac:dyDescent="0.2">
      <c r="A738" s="365"/>
      <c r="B738" s="365"/>
      <c r="C738" s="165"/>
      <c r="D738" s="165"/>
      <c r="E738" s="202"/>
      <c r="F738" s="165"/>
      <c r="G738" s="195"/>
      <c r="H738" s="165"/>
      <c r="I738" s="165"/>
      <c r="J738" s="165"/>
      <c r="K738" s="165"/>
      <c r="L738" s="77"/>
      <c r="M738" s="77"/>
      <c r="N738" s="82"/>
      <c r="O738" s="196">
        <f>VLOOKUP(N738,'Supporting Documentation'!$A$4:$J$568,10,FALSE)</f>
        <v>0</v>
      </c>
      <c r="P738" s="51"/>
      <c r="Q738" s="50"/>
      <c r="R738" s="157">
        <f>IF(P738="",0,(P738/'PPF Application'!$T$7))</f>
        <v>0</v>
      </c>
      <c r="S738" s="52">
        <f>IF(N738="", 0, (O738/'PPF Application'!$T$7)*P738)</f>
        <v>0</v>
      </c>
      <c r="T738" s="135"/>
      <c r="V738" s="159">
        <f t="shared" si="108"/>
        <v>0</v>
      </c>
      <c r="W738" s="159">
        <f t="shared" si="100"/>
        <v>0</v>
      </c>
      <c r="X738" s="159">
        <f t="shared" si="101"/>
        <v>0</v>
      </c>
      <c r="Y738" s="201">
        <f t="shared" si="102"/>
        <v>0</v>
      </c>
      <c r="Z738" s="201">
        <f t="shared" si="103"/>
        <v>0</v>
      </c>
      <c r="AA738" s="159">
        <f t="shared" si="104"/>
        <v>0</v>
      </c>
      <c r="AB738" s="11">
        <f t="shared" si="105"/>
        <v>0</v>
      </c>
      <c r="AD738" s="23">
        <f t="shared" si="106"/>
        <v>0</v>
      </c>
      <c r="AE738" s="23">
        <f t="shared" si="107"/>
        <v>0</v>
      </c>
    </row>
    <row r="739" spans="1:31" x14ac:dyDescent="0.2">
      <c r="A739" s="365"/>
      <c r="B739" s="365"/>
      <c r="C739" s="165"/>
      <c r="D739" s="165"/>
      <c r="E739" s="202"/>
      <c r="F739" s="165"/>
      <c r="G739" s="195"/>
      <c r="H739" s="165"/>
      <c r="I739" s="165"/>
      <c r="J739" s="165"/>
      <c r="K739" s="165"/>
      <c r="L739" s="77"/>
      <c r="M739" s="77"/>
      <c r="N739" s="82"/>
      <c r="O739" s="196">
        <f>VLOOKUP(N739,'Supporting Documentation'!$A$4:$J$568,10,FALSE)</f>
        <v>0</v>
      </c>
      <c r="P739" s="51"/>
      <c r="Q739" s="50"/>
      <c r="R739" s="157">
        <f>IF(P739="",0,(P739/'PPF Application'!$T$7))</f>
        <v>0</v>
      </c>
      <c r="S739" s="52">
        <f>IF(N739="", 0, (O739/'PPF Application'!$T$7)*P739)</f>
        <v>0</v>
      </c>
      <c r="T739" s="135"/>
      <c r="V739" s="159">
        <f t="shared" si="108"/>
        <v>0</v>
      </c>
      <c r="W739" s="159">
        <f t="shared" si="100"/>
        <v>0</v>
      </c>
      <c r="X739" s="159">
        <f t="shared" si="101"/>
        <v>0</v>
      </c>
      <c r="Y739" s="201">
        <f t="shared" si="102"/>
        <v>0</v>
      </c>
      <c r="Z739" s="201">
        <f t="shared" si="103"/>
        <v>0</v>
      </c>
      <c r="AA739" s="159">
        <f t="shared" si="104"/>
        <v>0</v>
      </c>
      <c r="AB739" s="11">
        <f t="shared" si="105"/>
        <v>0</v>
      </c>
      <c r="AD739" s="23">
        <f t="shared" si="106"/>
        <v>0</v>
      </c>
      <c r="AE739" s="23">
        <f t="shared" si="107"/>
        <v>0</v>
      </c>
    </row>
    <row r="740" spans="1:31" x14ac:dyDescent="0.2">
      <c r="A740" s="365"/>
      <c r="B740" s="365"/>
      <c r="C740" s="165"/>
      <c r="D740" s="165"/>
      <c r="E740" s="202"/>
      <c r="F740" s="165"/>
      <c r="G740" s="195"/>
      <c r="H740" s="165"/>
      <c r="I740" s="165"/>
      <c r="J740" s="165"/>
      <c r="K740" s="165"/>
      <c r="L740" s="77"/>
      <c r="M740" s="77"/>
      <c r="N740" s="82"/>
      <c r="O740" s="196">
        <f>VLOOKUP(N740,'Supporting Documentation'!$A$4:$J$568,10,FALSE)</f>
        <v>0</v>
      </c>
      <c r="P740" s="51"/>
      <c r="Q740" s="50"/>
      <c r="R740" s="157">
        <f>IF(P740="",0,(P740/'PPF Application'!$T$7))</f>
        <v>0</v>
      </c>
      <c r="S740" s="52">
        <f>IF(N740="", 0, (O740/'PPF Application'!$T$7)*P740)</f>
        <v>0</v>
      </c>
      <c r="T740" s="135"/>
      <c r="V740" s="159">
        <f t="shared" si="108"/>
        <v>0</v>
      </c>
      <c r="W740" s="159">
        <f t="shared" si="100"/>
        <v>0</v>
      </c>
      <c r="X740" s="159">
        <f t="shared" si="101"/>
        <v>0</v>
      </c>
      <c r="Y740" s="201">
        <f t="shared" si="102"/>
        <v>0</v>
      </c>
      <c r="Z740" s="201">
        <f t="shared" si="103"/>
        <v>0</v>
      </c>
      <c r="AA740" s="159">
        <f t="shared" si="104"/>
        <v>0</v>
      </c>
      <c r="AB740" s="11">
        <f t="shared" si="105"/>
        <v>0</v>
      </c>
      <c r="AD740" s="23">
        <f t="shared" si="106"/>
        <v>0</v>
      </c>
      <c r="AE740" s="23">
        <f t="shared" si="107"/>
        <v>0</v>
      </c>
    </row>
    <row r="741" spans="1:31" x14ac:dyDescent="0.2">
      <c r="A741" s="365"/>
      <c r="B741" s="365"/>
      <c r="C741" s="165"/>
      <c r="D741" s="165"/>
      <c r="E741" s="202"/>
      <c r="F741" s="165"/>
      <c r="G741" s="195"/>
      <c r="H741" s="165"/>
      <c r="I741" s="165"/>
      <c r="J741" s="165"/>
      <c r="K741" s="165"/>
      <c r="L741" s="77"/>
      <c r="M741" s="77"/>
      <c r="N741" s="82"/>
      <c r="O741" s="196">
        <f>VLOOKUP(N741,'Supporting Documentation'!$A$4:$J$568,10,FALSE)</f>
        <v>0</v>
      </c>
      <c r="P741" s="51"/>
      <c r="Q741" s="50"/>
      <c r="R741" s="157">
        <f>IF(P741="",0,(P741/'PPF Application'!$T$7))</f>
        <v>0</v>
      </c>
      <c r="S741" s="52">
        <f>IF(N741="", 0, (O741/'PPF Application'!$T$7)*P741)</f>
        <v>0</v>
      </c>
      <c r="T741" s="135"/>
      <c r="V741" s="159">
        <f t="shared" si="108"/>
        <v>0</v>
      </c>
      <c r="W741" s="159">
        <f t="shared" si="100"/>
        <v>0</v>
      </c>
      <c r="X741" s="159">
        <f t="shared" si="101"/>
        <v>0</v>
      </c>
      <c r="Y741" s="201">
        <f t="shared" si="102"/>
        <v>0</v>
      </c>
      <c r="Z741" s="201">
        <f t="shared" si="103"/>
        <v>0</v>
      </c>
      <c r="AA741" s="159">
        <f t="shared" si="104"/>
        <v>0</v>
      </c>
      <c r="AB741" s="11">
        <f t="shared" si="105"/>
        <v>0</v>
      </c>
      <c r="AD741" s="23">
        <f t="shared" si="106"/>
        <v>0</v>
      </c>
      <c r="AE741" s="23">
        <f t="shared" si="107"/>
        <v>0</v>
      </c>
    </row>
    <row r="742" spans="1:31" x14ac:dyDescent="0.2">
      <c r="A742" s="365"/>
      <c r="B742" s="365"/>
      <c r="C742" s="165"/>
      <c r="D742" s="165"/>
      <c r="E742" s="202"/>
      <c r="F742" s="165"/>
      <c r="G742" s="195"/>
      <c r="H742" s="165"/>
      <c r="I742" s="165"/>
      <c r="J742" s="165"/>
      <c r="K742" s="165"/>
      <c r="L742" s="77"/>
      <c r="M742" s="77"/>
      <c r="N742" s="82"/>
      <c r="O742" s="196">
        <f>VLOOKUP(N742,'Supporting Documentation'!$A$4:$J$568,10,FALSE)</f>
        <v>0</v>
      </c>
      <c r="P742" s="51"/>
      <c r="Q742" s="50"/>
      <c r="R742" s="157">
        <f>IF(P742="",0,(P742/'PPF Application'!$T$7))</f>
        <v>0</v>
      </c>
      <c r="S742" s="52">
        <f>IF(N742="", 0, (O742/'PPF Application'!$T$7)*P742)</f>
        <v>0</v>
      </c>
      <c r="T742" s="135"/>
      <c r="V742" s="159">
        <f t="shared" si="108"/>
        <v>0</v>
      </c>
      <c r="W742" s="159">
        <f t="shared" si="100"/>
        <v>0</v>
      </c>
      <c r="X742" s="159">
        <f t="shared" si="101"/>
        <v>0</v>
      </c>
      <c r="Y742" s="201">
        <f t="shared" si="102"/>
        <v>0</v>
      </c>
      <c r="Z742" s="201">
        <f t="shared" si="103"/>
        <v>0</v>
      </c>
      <c r="AA742" s="159">
        <f t="shared" si="104"/>
        <v>0</v>
      </c>
      <c r="AB742" s="11">
        <f t="shared" si="105"/>
        <v>0</v>
      </c>
      <c r="AD742" s="23">
        <f t="shared" si="106"/>
        <v>0</v>
      </c>
      <c r="AE742" s="23">
        <f t="shared" si="107"/>
        <v>0</v>
      </c>
    </row>
    <row r="743" spans="1:31" x14ac:dyDescent="0.2">
      <c r="A743" s="365"/>
      <c r="B743" s="365"/>
      <c r="C743" s="165"/>
      <c r="D743" s="165"/>
      <c r="E743" s="202"/>
      <c r="F743" s="165"/>
      <c r="G743" s="195"/>
      <c r="H743" s="165"/>
      <c r="I743" s="165"/>
      <c r="J743" s="165"/>
      <c r="K743" s="165"/>
      <c r="L743" s="77"/>
      <c r="M743" s="77"/>
      <c r="N743" s="82"/>
      <c r="O743" s="196">
        <f>VLOOKUP(N743,'Supporting Documentation'!$A$4:$J$568,10,FALSE)</f>
        <v>0</v>
      </c>
      <c r="P743" s="51"/>
      <c r="Q743" s="50"/>
      <c r="R743" s="157">
        <f>IF(P743="",0,(P743/'PPF Application'!$T$7))</f>
        <v>0</v>
      </c>
      <c r="S743" s="52">
        <f>IF(N743="", 0, (O743/'PPF Application'!$T$7)*P743)</f>
        <v>0</v>
      </c>
      <c r="T743" s="135"/>
      <c r="V743" s="159">
        <f t="shared" si="108"/>
        <v>0</v>
      </c>
      <c r="W743" s="159">
        <f t="shared" si="100"/>
        <v>0</v>
      </c>
      <c r="X743" s="159">
        <f t="shared" si="101"/>
        <v>0</v>
      </c>
      <c r="Y743" s="201">
        <f t="shared" si="102"/>
        <v>0</v>
      </c>
      <c r="Z743" s="201">
        <f t="shared" si="103"/>
        <v>0</v>
      </c>
      <c r="AA743" s="159">
        <f t="shared" si="104"/>
        <v>0</v>
      </c>
      <c r="AB743" s="11">
        <f t="shared" si="105"/>
        <v>0</v>
      </c>
      <c r="AD743" s="23">
        <f t="shared" si="106"/>
        <v>0</v>
      </c>
      <c r="AE743" s="23">
        <f t="shared" si="107"/>
        <v>0</v>
      </c>
    </row>
    <row r="744" spans="1:31" x14ac:dyDescent="0.2">
      <c r="A744" s="365"/>
      <c r="B744" s="365"/>
      <c r="C744" s="165"/>
      <c r="D744" s="165"/>
      <c r="E744" s="202"/>
      <c r="F744" s="165"/>
      <c r="G744" s="195"/>
      <c r="H744" s="165"/>
      <c r="I744" s="165"/>
      <c r="J744" s="165"/>
      <c r="K744" s="165"/>
      <c r="L744" s="77"/>
      <c r="M744" s="77"/>
      <c r="N744" s="82"/>
      <c r="O744" s="196">
        <f>VLOOKUP(N744,'Supporting Documentation'!$A$4:$J$568,10,FALSE)</f>
        <v>0</v>
      </c>
      <c r="P744" s="51"/>
      <c r="Q744" s="50"/>
      <c r="R744" s="157">
        <f>IF(P744="",0,(P744/'PPF Application'!$T$7))</f>
        <v>0</v>
      </c>
      <c r="S744" s="52">
        <f>IF(N744="", 0, (O744/'PPF Application'!$T$7)*P744)</f>
        <v>0</v>
      </c>
      <c r="T744" s="135"/>
      <c r="V744" s="159">
        <f t="shared" si="108"/>
        <v>0</v>
      </c>
      <c r="W744" s="159">
        <f t="shared" si="100"/>
        <v>0</v>
      </c>
      <c r="X744" s="159">
        <f t="shared" si="101"/>
        <v>0</v>
      </c>
      <c r="Y744" s="201">
        <f t="shared" si="102"/>
        <v>0</v>
      </c>
      <c r="Z744" s="201">
        <f t="shared" si="103"/>
        <v>0</v>
      </c>
      <c r="AA744" s="159">
        <f t="shared" si="104"/>
        <v>0</v>
      </c>
      <c r="AB744" s="11">
        <f t="shared" si="105"/>
        <v>0</v>
      </c>
      <c r="AD744" s="23">
        <f t="shared" si="106"/>
        <v>0</v>
      </c>
      <c r="AE744" s="23">
        <f t="shared" si="107"/>
        <v>0</v>
      </c>
    </row>
    <row r="745" spans="1:31" x14ac:dyDescent="0.2">
      <c r="A745" s="365"/>
      <c r="B745" s="365"/>
      <c r="C745" s="165"/>
      <c r="D745" s="165"/>
      <c r="E745" s="202"/>
      <c r="F745" s="165"/>
      <c r="G745" s="195"/>
      <c r="H745" s="165"/>
      <c r="I745" s="165"/>
      <c r="J745" s="165"/>
      <c r="K745" s="165"/>
      <c r="L745" s="77"/>
      <c r="M745" s="77"/>
      <c r="N745" s="82"/>
      <c r="O745" s="196">
        <f>VLOOKUP(N745,'Supporting Documentation'!$A$4:$J$568,10,FALSE)</f>
        <v>0</v>
      </c>
      <c r="P745" s="51"/>
      <c r="Q745" s="50"/>
      <c r="R745" s="157">
        <f>IF(P745="",0,(P745/'PPF Application'!$T$7))</f>
        <v>0</v>
      </c>
      <c r="S745" s="52">
        <f>IF(N745="", 0, (O745/'PPF Application'!$T$7)*P745)</f>
        <v>0</v>
      </c>
      <c r="T745" s="135"/>
      <c r="V745" s="159">
        <f t="shared" si="108"/>
        <v>0</v>
      </c>
      <c r="W745" s="159">
        <f t="shared" si="100"/>
        <v>0</v>
      </c>
      <c r="X745" s="159">
        <f t="shared" si="101"/>
        <v>0</v>
      </c>
      <c r="Y745" s="201">
        <f t="shared" si="102"/>
        <v>0</v>
      </c>
      <c r="Z745" s="201">
        <f t="shared" si="103"/>
        <v>0</v>
      </c>
      <c r="AA745" s="159">
        <f t="shared" si="104"/>
        <v>0</v>
      </c>
      <c r="AB745" s="11">
        <f t="shared" si="105"/>
        <v>0</v>
      </c>
      <c r="AD745" s="23">
        <f t="shared" si="106"/>
        <v>0</v>
      </c>
      <c r="AE745" s="23">
        <f t="shared" si="107"/>
        <v>0</v>
      </c>
    </row>
    <row r="746" spans="1:31" x14ac:dyDescent="0.2">
      <c r="A746" s="365"/>
      <c r="B746" s="365"/>
      <c r="C746" s="165"/>
      <c r="D746" s="165"/>
      <c r="E746" s="202"/>
      <c r="F746" s="165"/>
      <c r="G746" s="195"/>
      <c r="H746" s="165"/>
      <c r="I746" s="165"/>
      <c r="J746" s="165"/>
      <c r="K746" s="165"/>
      <c r="L746" s="77"/>
      <c r="M746" s="77"/>
      <c r="N746" s="82"/>
      <c r="O746" s="196">
        <f>VLOOKUP(N746,'Supporting Documentation'!$A$4:$J$568,10,FALSE)</f>
        <v>0</v>
      </c>
      <c r="P746" s="51"/>
      <c r="Q746" s="50"/>
      <c r="R746" s="157">
        <f>IF(P746="",0,(P746/'PPF Application'!$T$7))</f>
        <v>0</v>
      </c>
      <c r="S746" s="52">
        <f>IF(N746="", 0, (O746/'PPF Application'!$T$7)*P746)</f>
        <v>0</v>
      </c>
      <c r="T746" s="135"/>
      <c r="V746" s="159">
        <f t="shared" si="108"/>
        <v>0</v>
      </c>
      <c r="W746" s="159">
        <f t="shared" si="100"/>
        <v>0</v>
      </c>
      <c r="X746" s="159">
        <f t="shared" si="101"/>
        <v>0</v>
      </c>
      <c r="Y746" s="201">
        <f t="shared" si="102"/>
        <v>0</v>
      </c>
      <c r="Z746" s="201">
        <f t="shared" si="103"/>
        <v>0</v>
      </c>
      <c r="AA746" s="159">
        <f t="shared" si="104"/>
        <v>0</v>
      </c>
      <c r="AB746" s="11">
        <f t="shared" si="105"/>
        <v>0</v>
      </c>
      <c r="AD746" s="23">
        <f t="shared" si="106"/>
        <v>0</v>
      </c>
      <c r="AE746" s="23">
        <f t="shared" si="107"/>
        <v>0</v>
      </c>
    </row>
    <row r="747" spans="1:31" x14ac:dyDescent="0.2">
      <c r="A747" s="365"/>
      <c r="B747" s="365"/>
      <c r="C747" s="165"/>
      <c r="D747" s="165"/>
      <c r="E747" s="202"/>
      <c r="F747" s="165"/>
      <c r="G747" s="195"/>
      <c r="H747" s="165"/>
      <c r="I747" s="165"/>
      <c r="J747" s="165"/>
      <c r="K747" s="165"/>
      <c r="L747" s="77"/>
      <c r="M747" s="77"/>
      <c r="N747" s="82"/>
      <c r="O747" s="196">
        <f>VLOOKUP(N747,'Supporting Documentation'!$A$4:$J$568,10,FALSE)</f>
        <v>0</v>
      </c>
      <c r="P747" s="51"/>
      <c r="Q747" s="50"/>
      <c r="R747" s="157">
        <f>IF(P747="",0,(P747/'PPF Application'!$T$7))</f>
        <v>0</v>
      </c>
      <c r="S747" s="52">
        <f>IF(N747="", 0, (O747/'PPF Application'!$T$7)*P747)</f>
        <v>0</v>
      </c>
      <c r="T747" s="135"/>
      <c r="V747" s="159">
        <f t="shared" si="108"/>
        <v>0</v>
      </c>
      <c r="W747" s="159">
        <f t="shared" si="100"/>
        <v>0</v>
      </c>
      <c r="X747" s="159">
        <f t="shared" si="101"/>
        <v>0</v>
      </c>
      <c r="Y747" s="201">
        <f t="shared" si="102"/>
        <v>0</v>
      </c>
      <c r="Z747" s="201">
        <f t="shared" si="103"/>
        <v>0</v>
      </c>
      <c r="AA747" s="159">
        <f t="shared" si="104"/>
        <v>0</v>
      </c>
      <c r="AB747" s="11">
        <f t="shared" si="105"/>
        <v>0</v>
      </c>
      <c r="AD747" s="23">
        <f t="shared" si="106"/>
        <v>0</v>
      </c>
      <c r="AE747" s="23">
        <f t="shared" si="107"/>
        <v>0</v>
      </c>
    </row>
    <row r="748" spans="1:31" x14ac:dyDescent="0.2">
      <c r="A748" s="365"/>
      <c r="B748" s="365"/>
      <c r="C748" s="165"/>
      <c r="D748" s="165"/>
      <c r="E748" s="202"/>
      <c r="F748" s="165"/>
      <c r="G748" s="195"/>
      <c r="H748" s="165"/>
      <c r="I748" s="165"/>
      <c r="J748" s="165"/>
      <c r="K748" s="165"/>
      <c r="L748" s="77"/>
      <c r="M748" s="77"/>
      <c r="N748" s="82"/>
      <c r="O748" s="196">
        <f>VLOOKUP(N748,'Supporting Documentation'!$A$4:$J$568,10,FALSE)</f>
        <v>0</v>
      </c>
      <c r="P748" s="51"/>
      <c r="Q748" s="50"/>
      <c r="R748" s="157">
        <f>IF(P748="",0,(P748/'PPF Application'!$T$7))</f>
        <v>0</v>
      </c>
      <c r="S748" s="52">
        <f>IF(N748="", 0, (O748/'PPF Application'!$T$7)*P748)</f>
        <v>0</v>
      </c>
      <c r="T748" s="135"/>
      <c r="V748" s="159">
        <f t="shared" si="108"/>
        <v>0</v>
      </c>
      <c r="W748" s="159">
        <f t="shared" si="100"/>
        <v>0</v>
      </c>
      <c r="X748" s="159">
        <f t="shared" si="101"/>
        <v>0</v>
      </c>
      <c r="Y748" s="201">
        <f t="shared" si="102"/>
        <v>0</v>
      </c>
      <c r="Z748" s="201">
        <f t="shared" si="103"/>
        <v>0</v>
      </c>
      <c r="AA748" s="159">
        <f t="shared" si="104"/>
        <v>0</v>
      </c>
      <c r="AB748" s="11">
        <f t="shared" si="105"/>
        <v>0</v>
      </c>
      <c r="AD748" s="23">
        <f t="shared" si="106"/>
        <v>0</v>
      </c>
      <c r="AE748" s="23">
        <f t="shared" si="107"/>
        <v>0</v>
      </c>
    </row>
    <row r="749" spans="1:31" x14ac:dyDescent="0.2">
      <c r="A749" s="365"/>
      <c r="B749" s="365"/>
      <c r="C749" s="165"/>
      <c r="D749" s="165"/>
      <c r="E749" s="202"/>
      <c r="F749" s="165"/>
      <c r="G749" s="195"/>
      <c r="H749" s="165"/>
      <c r="I749" s="165"/>
      <c r="J749" s="165"/>
      <c r="K749" s="165"/>
      <c r="L749" s="77"/>
      <c r="M749" s="77"/>
      <c r="N749" s="82"/>
      <c r="O749" s="196">
        <f>VLOOKUP(N749,'Supporting Documentation'!$A$4:$J$568,10,FALSE)</f>
        <v>0</v>
      </c>
      <c r="P749" s="51"/>
      <c r="Q749" s="50"/>
      <c r="R749" s="157">
        <f>IF(P749="",0,(P749/'PPF Application'!$T$7))</f>
        <v>0</v>
      </c>
      <c r="S749" s="52">
        <f>IF(N749="", 0, (O749/'PPF Application'!$T$7)*P749)</f>
        <v>0</v>
      </c>
      <c r="T749" s="135"/>
      <c r="V749" s="159">
        <f t="shared" si="108"/>
        <v>0</v>
      </c>
      <c r="W749" s="159">
        <f t="shared" si="100"/>
        <v>0</v>
      </c>
      <c r="X749" s="159">
        <f t="shared" si="101"/>
        <v>0</v>
      </c>
      <c r="Y749" s="201">
        <f t="shared" si="102"/>
        <v>0</v>
      </c>
      <c r="Z749" s="201">
        <f t="shared" si="103"/>
        <v>0</v>
      </c>
      <c r="AA749" s="159">
        <f t="shared" si="104"/>
        <v>0</v>
      </c>
      <c r="AB749" s="11">
        <f t="shared" si="105"/>
        <v>0</v>
      </c>
      <c r="AD749" s="23">
        <f t="shared" si="106"/>
        <v>0</v>
      </c>
      <c r="AE749" s="23">
        <f t="shared" si="107"/>
        <v>0</v>
      </c>
    </row>
    <row r="750" spans="1:31" x14ac:dyDescent="0.2">
      <c r="A750" s="365"/>
      <c r="B750" s="365"/>
      <c r="C750" s="165"/>
      <c r="D750" s="165"/>
      <c r="E750" s="202"/>
      <c r="F750" s="165"/>
      <c r="G750" s="195"/>
      <c r="H750" s="165"/>
      <c r="I750" s="165"/>
      <c r="J750" s="165"/>
      <c r="K750" s="165"/>
      <c r="L750" s="77"/>
      <c r="M750" s="77"/>
      <c r="N750" s="82"/>
      <c r="O750" s="196">
        <f>VLOOKUP(N750,'Supporting Documentation'!$A$4:$J$568,10,FALSE)</f>
        <v>0</v>
      </c>
      <c r="P750" s="51"/>
      <c r="Q750" s="50"/>
      <c r="R750" s="157">
        <f>IF(P750="",0,(P750/'PPF Application'!$T$7))</f>
        <v>0</v>
      </c>
      <c r="S750" s="52">
        <f>IF(N750="", 0, (O750/'PPF Application'!$T$7)*P750)</f>
        <v>0</v>
      </c>
      <c r="T750" s="135"/>
      <c r="V750" s="159">
        <f t="shared" si="108"/>
        <v>0</v>
      </c>
      <c r="W750" s="159">
        <f t="shared" si="100"/>
        <v>0</v>
      </c>
      <c r="X750" s="159">
        <f t="shared" si="101"/>
        <v>0</v>
      </c>
      <c r="Y750" s="201">
        <f t="shared" si="102"/>
        <v>0</v>
      </c>
      <c r="Z750" s="201">
        <f t="shared" si="103"/>
        <v>0</v>
      </c>
      <c r="AA750" s="159">
        <f t="shared" si="104"/>
        <v>0</v>
      </c>
      <c r="AB750" s="11">
        <f t="shared" si="105"/>
        <v>0</v>
      </c>
      <c r="AD750" s="23">
        <f t="shared" si="106"/>
        <v>0</v>
      </c>
      <c r="AE750" s="23">
        <f t="shared" si="107"/>
        <v>0</v>
      </c>
    </row>
    <row r="751" spans="1:31" x14ac:dyDescent="0.2">
      <c r="A751" s="365"/>
      <c r="B751" s="365"/>
      <c r="C751" s="165"/>
      <c r="D751" s="165"/>
      <c r="E751" s="202"/>
      <c r="F751" s="165"/>
      <c r="G751" s="195"/>
      <c r="H751" s="165"/>
      <c r="I751" s="165"/>
      <c r="J751" s="165"/>
      <c r="K751" s="165"/>
      <c r="L751" s="77"/>
      <c r="M751" s="77"/>
      <c r="N751" s="82"/>
      <c r="O751" s="196">
        <f>VLOOKUP(N751,'Supporting Documentation'!$A$4:$J$568,10,FALSE)</f>
        <v>0</v>
      </c>
      <c r="P751" s="51"/>
      <c r="Q751" s="50"/>
      <c r="R751" s="157">
        <f>IF(P751="",0,(P751/'PPF Application'!$T$7))</f>
        <v>0</v>
      </c>
      <c r="S751" s="52">
        <f>IF(N751="", 0, (O751/'PPF Application'!$T$7)*P751)</f>
        <v>0</v>
      </c>
      <c r="T751" s="135"/>
      <c r="V751" s="159">
        <f t="shared" si="108"/>
        <v>0</v>
      </c>
      <c r="W751" s="159">
        <f t="shared" si="100"/>
        <v>0</v>
      </c>
      <c r="X751" s="159">
        <f t="shared" si="101"/>
        <v>0</v>
      </c>
      <c r="Y751" s="201">
        <f t="shared" si="102"/>
        <v>0</v>
      </c>
      <c r="Z751" s="201">
        <f t="shared" si="103"/>
        <v>0</v>
      </c>
      <c r="AA751" s="159">
        <f t="shared" si="104"/>
        <v>0</v>
      </c>
      <c r="AB751" s="11">
        <f t="shared" si="105"/>
        <v>0</v>
      </c>
      <c r="AD751" s="23">
        <f t="shared" si="106"/>
        <v>0</v>
      </c>
      <c r="AE751" s="23">
        <f t="shared" si="107"/>
        <v>0</v>
      </c>
    </row>
    <row r="752" spans="1:31" x14ac:dyDescent="0.2">
      <c r="A752" s="365"/>
      <c r="B752" s="365"/>
      <c r="C752" s="165"/>
      <c r="D752" s="165"/>
      <c r="E752" s="202"/>
      <c r="F752" s="165"/>
      <c r="G752" s="195"/>
      <c r="H752" s="165"/>
      <c r="I752" s="165"/>
      <c r="J752" s="165"/>
      <c r="K752" s="165"/>
      <c r="L752" s="77"/>
      <c r="M752" s="77"/>
      <c r="N752" s="82"/>
      <c r="O752" s="196">
        <f>VLOOKUP(N752,'Supporting Documentation'!$A$4:$J$568,10,FALSE)</f>
        <v>0</v>
      </c>
      <c r="P752" s="51"/>
      <c r="Q752" s="50"/>
      <c r="R752" s="157">
        <f>IF(P752="",0,(P752/'PPF Application'!$T$7))</f>
        <v>0</v>
      </c>
      <c r="S752" s="52">
        <f>IF(N752="", 0, (O752/'PPF Application'!$T$7)*P752)</f>
        <v>0</v>
      </c>
      <c r="T752" s="135"/>
      <c r="V752" s="159">
        <f t="shared" si="108"/>
        <v>0</v>
      </c>
      <c r="W752" s="159">
        <f t="shared" si="100"/>
        <v>0</v>
      </c>
      <c r="X752" s="159">
        <f t="shared" si="101"/>
        <v>0</v>
      </c>
      <c r="Y752" s="201">
        <f t="shared" si="102"/>
        <v>0</v>
      </c>
      <c r="Z752" s="201">
        <f t="shared" si="103"/>
        <v>0</v>
      </c>
      <c r="AA752" s="159">
        <f t="shared" si="104"/>
        <v>0</v>
      </c>
      <c r="AB752" s="11">
        <f t="shared" si="105"/>
        <v>0</v>
      </c>
      <c r="AD752" s="23">
        <f t="shared" si="106"/>
        <v>0</v>
      </c>
      <c r="AE752" s="23">
        <f t="shared" si="107"/>
        <v>0</v>
      </c>
    </row>
    <row r="753" spans="1:31" x14ac:dyDescent="0.2">
      <c r="A753" s="365"/>
      <c r="B753" s="365"/>
      <c r="C753" s="165"/>
      <c r="D753" s="165"/>
      <c r="E753" s="202"/>
      <c r="F753" s="165"/>
      <c r="G753" s="195"/>
      <c r="H753" s="165"/>
      <c r="I753" s="165"/>
      <c r="J753" s="165"/>
      <c r="K753" s="165"/>
      <c r="L753" s="77"/>
      <c r="M753" s="77"/>
      <c r="N753" s="82"/>
      <c r="O753" s="196">
        <f>VLOOKUP(N753,'Supporting Documentation'!$A$4:$J$568,10,FALSE)</f>
        <v>0</v>
      </c>
      <c r="P753" s="51"/>
      <c r="Q753" s="50"/>
      <c r="R753" s="157">
        <f>IF(P753="",0,(P753/'PPF Application'!$T$7))</f>
        <v>0</v>
      </c>
      <c r="S753" s="52">
        <f>IF(N753="", 0, (O753/'PPF Application'!$T$7)*P753)</f>
        <v>0</v>
      </c>
      <c r="T753" s="135"/>
      <c r="V753" s="159">
        <f t="shared" si="108"/>
        <v>0</v>
      </c>
      <c r="W753" s="159">
        <f t="shared" si="100"/>
        <v>0</v>
      </c>
      <c r="X753" s="159">
        <f t="shared" si="101"/>
        <v>0</v>
      </c>
      <c r="Y753" s="201">
        <f t="shared" si="102"/>
        <v>0</v>
      </c>
      <c r="Z753" s="201">
        <f t="shared" si="103"/>
        <v>0</v>
      </c>
      <c r="AA753" s="159">
        <f t="shared" si="104"/>
        <v>0</v>
      </c>
      <c r="AB753" s="11">
        <f t="shared" si="105"/>
        <v>0</v>
      </c>
      <c r="AD753" s="23">
        <f t="shared" si="106"/>
        <v>0</v>
      </c>
      <c r="AE753" s="23">
        <f t="shared" si="107"/>
        <v>0</v>
      </c>
    </row>
    <row r="754" spans="1:31" x14ac:dyDescent="0.2">
      <c r="A754" s="365"/>
      <c r="B754" s="365"/>
      <c r="C754" s="165"/>
      <c r="D754" s="165"/>
      <c r="E754" s="202"/>
      <c r="F754" s="165"/>
      <c r="G754" s="195"/>
      <c r="H754" s="165"/>
      <c r="I754" s="165"/>
      <c r="J754" s="165"/>
      <c r="K754" s="165"/>
      <c r="L754" s="77"/>
      <c r="M754" s="77"/>
      <c r="N754" s="82"/>
      <c r="O754" s="196">
        <f>VLOOKUP(N754,'Supporting Documentation'!$A$4:$J$568,10,FALSE)</f>
        <v>0</v>
      </c>
      <c r="P754" s="51"/>
      <c r="Q754" s="50"/>
      <c r="R754" s="157">
        <f>IF(P754="",0,(P754/'PPF Application'!$T$7))</f>
        <v>0</v>
      </c>
      <c r="S754" s="52">
        <f>IF(N754="", 0, (O754/'PPF Application'!$T$7)*P754)</f>
        <v>0</v>
      </c>
      <c r="T754" s="135"/>
      <c r="V754" s="159">
        <f t="shared" si="108"/>
        <v>0</v>
      </c>
      <c r="W754" s="159">
        <f t="shared" si="100"/>
        <v>0</v>
      </c>
      <c r="X754" s="159">
        <f t="shared" si="101"/>
        <v>0</v>
      </c>
      <c r="Y754" s="201">
        <f t="shared" si="102"/>
        <v>0</v>
      </c>
      <c r="Z754" s="201">
        <f t="shared" si="103"/>
        <v>0</v>
      </c>
      <c r="AA754" s="159">
        <f t="shared" si="104"/>
        <v>0</v>
      </c>
      <c r="AB754" s="11">
        <f t="shared" si="105"/>
        <v>0</v>
      </c>
      <c r="AD754" s="23">
        <f t="shared" si="106"/>
        <v>0</v>
      </c>
      <c r="AE754" s="23">
        <f t="shared" si="107"/>
        <v>0</v>
      </c>
    </row>
    <row r="755" spans="1:31" x14ac:dyDescent="0.2">
      <c r="A755" s="365"/>
      <c r="B755" s="365"/>
      <c r="C755" s="165"/>
      <c r="D755" s="165"/>
      <c r="E755" s="202"/>
      <c r="F755" s="165"/>
      <c r="G755" s="195"/>
      <c r="H755" s="165"/>
      <c r="I755" s="165"/>
      <c r="J755" s="165"/>
      <c r="K755" s="165"/>
      <c r="L755" s="77"/>
      <c r="M755" s="77"/>
      <c r="N755" s="82"/>
      <c r="O755" s="196">
        <f>VLOOKUP(N755,'Supporting Documentation'!$A$4:$J$568,10,FALSE)</f>
        <v>0</v>
      </c>
      <c r="P755" s="51"/>
      <c r="Q755" s="50"/>
      <c r="R755" s="157">
        <f>IF(P755="",0,(P755/'PPF Application'!$T$7))</f>
        <v>0</v>
      </c>
      <c r="S755" s="52">
        <f>IF(N755="", 0, (O755/'PPF Application'!$T$7)*P755)</f>
        <v>0</v>
      </c>
      <c r="T755" s="135"/>
      <c r="V755" s="159">
        <f t="shared" si="108"/>
        <v>0</v>
      </c>
      <c r="W755" s="159">
        <f t="shared" si="100"/>
        <v>0</v>
      </c>
      <c r="X755" s="159">
        <f t="shared" si="101"/>
        <v>0</v>
      </c>
      <c r="Y755" s="201">
        <f t="shared" si="102"/>
        <v>0</v>
      </c>
      <c r="Z755" s="201">
        <f t="shared" si="103"/>
        <v>0</v>
      </c>
      <c r="AA755" s="159">
        <f t="shared" si="104"/>
        <v>0</v>
      </c>
      <c r="AB755" s="11">
        <f t="shared" si="105"/>
        <v>0</v>
      </c>
      <c r="AD755" s="23">
        <f t="shared" si="106"/>
        <v>0</v>
      </c>
      <c r="AE755" s="23">
        <f t="shared" si="107"/>
        <v>0</v>
      </c>
    </row>
    <row r="756" spans="1:31" x14ac:dyDescent="0.2">
      <c r="A756" s="365"/>
      <c r="B756" s="365"/>
      <c r="C756" s="165"/>
      <c r="D756" s="165"/>
      <c r="E756" s="202"/>
      <c r="F756" s="165"/>
      <c r="G756" s="195"/>
      <c r="H756" s="165"/>
      <c r="I756" s="165"/>
      <c r="J756" s="165"/>
      <c r="K756" s="165"/>
      <c r="L756" s="77"/>
      <c r="M756" s="77"/>
      <c r="N756" s="82"/>
      <c r="O756" s="196">
        <f>VLOOKUP(N756,'Supporting Documentation'!$A$4:$J$568,10,FALSE)</f>
        <v>0</v>
      </c>
      <c r="P756" s="51"/>
      <c r="Q756" s="50"/>
      <c r="R756" s="157">
        <f>IF(P756="",0,(P756/'PPF Application'!$T$7))</f>
        <v>0</v>
      </c>
      <c r="S756" s="52">
        <f>IF(N756="", 0, (O756/'PPF Application'!$T$7)*P756)</f>
        <v>0</v>
      </c>
      <c r="T756" s="135"/>
      <c r="V756" s="159">
        <f t="shared" si="108"/>
        <v>0</v>
      </c>
      <c r="W756" s="159">
        <f t="shared" si="100"/>
        <v>0</v>
      </c>
      <c r="X756" s="159">
        <f t="shared" si="101"/>
        <v>0</v>
      </c>
      <c r="Y756" s="201">
        <f t="shared" si="102"/>
        <v>0</v>
      </c>
      <c r="Z756" s="201">
        <f t="shared" si="103"/>
        <v>0</v>
      </c>
      <c r="AA756" s="159">
        <f t="shared" si="104"/>
        <v>0</v>
      </c>
      <c r="AB756" s="11">
        <f t="shared" si="105"/>
        <v>0</v>
      </c>
      <c r="AD756" s="23">
        <f t="shared" si="106"/>
        <v>0</v>
      </c>
      <c r="AE756" s="23">
        <f t="shared" si="107"/>
        <v>0</v>
      </c>
    </row>
    <row r="757" spans="1:31" x14ac:dyDescent="0.2">
      <c r="A757" s="365"/>
      <c r="B757" s="365"/>
      <c r="C757" s="165"/>
      <c r="D757" s="165"/>
      <c r="E757" s="202"/>
      <c r="F757" s="165"/>
      <c r="G757" s="195"/>
      <c r="H757" s="165"/>
      <c r="I757" s="165"/>
      <c r="J757" s="165"/>
      <c r="K757" s="165"/>
      <c r="L757" s="77"/>
      <c r="M757" s="77"/>
      <c r="N757" s="82"/>
      <c r="O757" s="196">
        <f>VLOOKUP(N757,'Supporting Documentation'!$A$4:$J$568,10,FALSE)</f>
        <v>0</v>
      </c>
      <c r="P757" s="51"/>
      <c r="Q757" s="50"/>
      <c r="R757" s="157">
        <f>IF(P757="",0,(P757/'PPF Application'!$T$7))</f>
        <v>0</v>
      </c>
      <c r="S757" s="52">
        <f>IF(N757="", 0, (O757/'PPF Application'!$T$7)*P757)</f>
        <v>0</v>
      </c>
      <c r="T757" s="135"/>
      <c r="V757" s="159">
        <f t="shared" si="108"/>
        <v>0</v>
      </c>
      <c r="W757" s="159">
        <f t="shared" si="100"/>
        <v>0</v>
      </c>
      <c r="X757" s="159">
        <f t="shared" si="101"/>
        <v>0</v>
      </c>
      <c r="Y757" s="201">
        <f t="shared" si="102"/>
        <v>0</v>
      </c>
      <c r="Z757" s="201">
        <f t="shared" si="103"/>
        <v>0</v>
      </c>
      <c r="AA757" s="159">
        <f t="shared" si="104"/>
        <v>0</v>
      </c>
      <c r="AB757" s="11">
        <f t="shared" si="105"/>
        <v>0</v>
      </c>
      <c r="AD757" s="23">
        <f t="shared" si="106"/>
        <v>0</v>
      </c>
      <c r="AE757" s="23">
        <f t="shared" si="107"/>
        <v>0</v>
      </c>
    </row>
    <row r="758" spans="1:31" x14ac:dyDescent="0.2">
      <c r="A758" s="365"/>
      <c r="B758" s="365"/>
      <c r="C758" s="165"/>
      <c r="D758" s="165"/>
      <c r="E758" s="202"/>
      <c r="F758" s="165"/>
      <c r="G758" s="195"/>
      <c r="H758" s="165"/>
      <c r="I758" s="165"/>
      <c r="J758" s="165"/>
      <c r="K758" s="165"/>
      <c r="L758" s="77"/>
      <c r="M758" s="77"/>
      <c r="N758" s="82"/>
      <c r="O758" s="196">
        <f>VLOOKUP(N758,'Supporting Documentation'!$A$4:$J$568,10,FALSE)</f>
        <v>0</v>
      </c>
      <c r="P758" s="51"/>
      <c r="Q758" s="50"/>
      <c r="R758" s="157">
        <f>IF(P758="",0,(P758/'PPF Application'!$T$7))</f>
        <v>0</v>
      </c>
      <c r="S758" s="52">
        <f>IF(N758="", 0, (O758/'PPF Application'!$T$7)*P758)</f>
        <v>0</v>
      </c>
      <c r="T758" s="135"/>
      <c r="V758" s="159">
        <f t="shared" si="108"/>
        <v>0</v>
      </c>
      <c r="W758" s="159">
        <f t="shared" si="100"/>
        <v>0</v>
      </c>
      <c r="X758" s="159">
        <f t="shared" si="101"/>
        <v>0</v>
      </c>
      <c r="Y758" s="201">
        <f t="shared" si="102"/>
        <v>0</v>
      </c>
      <c r="Z758" s="201">
        <f t="shared" si="103"/>
        <v>0</v>
      </c>
      <c r="AA758" s="159">
        <f t="shared" si="104"/>
        <v>0</v>
      </c>
      <c r="AB758" s="11">
        <f t="shared" si="105"/>
        <v>0</v>
      </c>
      <c r="AD758" s="23">
        <f t="shared" si="106"/>
        <v>0</v>
      </c>
      <c r="AE758" s="23">
        <f t="shared" si="107"/>
        <v>0</v>
      </c>
    </row>
    <row r="759" spans="1:31" x14ac:dyDescent="0.2">
      <c r="A759" s="365"/>
      <c r="B759" s="365"/>
      <c r="C759" s="165"/>
      <c r="D759" s="165"/>
      <c r="E759" s="202"/>
      <c r="F759" s="165"/>
      <c r="G759" s="195"/>
      <c r="H759" s="165"/>
      <c r="I759" s="165"/>
      <c r="J759" s="165"/>
      <c r="K759" s="165"/>
      <c r="L759" s="77"/>
      <c r="M759" s="77"/>
      <c r="N759" s="82"/>
      <c r="O759" s="196">
        <f>VLOOKUP(N759,'Supporting Documentation'!$A$4:$J$568,10,FALSE)</f>
        <v>0</v>
      </c>
      <c r="P759" s="51"/>
      <c r="Q759" s="50"/>
      <c r="R759" s="157">
        <f>IF(P759="",0,(P759/'PPF Application'!$T$7))</f>
        <v>0</v>
      </c>
      <c r="S759" s="52">
        <f>IF(N759="", 0, (O759/'PPF Application'!$T$7)*P759)</f>
        <v>0</v>
      </c>
      <c r="T759" s="135"/>
      <c r="V759" s="159">
        <f t="shared" si="108"/>
        <v>0</v>
      </c>
      <c r="W759" s="159">
        <f t="shared" si="100"/>
        <v>0</v>
      </c>
      <c r="X759" s="159">
        <f t="shared" si="101"/>
        <v>0</v>
      </c>
      <c r="Y759" s="201">
        <f t="shared" si="102"/>
        <v>0</v>
      </c>
      <c r="Z759" s="201">
        <f t="shared" si="103"/>
        <v>0</v>
      </c>
      <c r="AA759" s="159">
        <f t="shared" si="104"/>
        <v>0</v>
      </c>
      <c r="AB759" s="11">
        <f t="shared" si="105"/>
        <v>0</v>
      </c>
      <c r="AD759" s="23">
        <f t="shared" si="106"/>
        <v>0</v>
      </c>
      <c r="AE759" s="23">
        <f t="shared" si="107"/>
        <v>0</v>
      </c>
    </row>
    <row r="760" spans="1:31" x14ac:dyDescent="0.2">
      <c r="A760" s="365"/>
      <c r="B760" s="365"/>
      <c r="C760" s="165"/>
      <c r="D760" s="165"/>
      <c r="E760" s="202"/>
      <c r="F760" s="165"/>
      <c r="G760" s="195"/>
      <c r="H760" s="165"/>
      <c r="I760" s="165"/>
      <c r="J760" s="165"/>
      <c r="K760" s="165"/>
      <c r="L760" s="77"/>
      <c r="M760" s="77"/>
      <c r="N760" s="82"/>
      <c r="O760" s="196">
        <f>VLOOKUP(N760,'Supporting Documentation'!$A$4:$J$568,10,FALSE)</f>
        <v>0</v>
      </c>
      <c r="P760" s="51"/>
      <c r="Q760" s="50"/>
      <c r="R760" s="157">
        <f>IF(P760="",0,(P760/'PPF Application'!$T$7))</f>
        <v>0</v>
      </c>
      <c r="S760" s="52">
        <f>IF(N760="", 0, (O760/'PPF Application'!$T$7)*P760)</f>
        <v>0</v>
      </c>
      <c r="T760" s="135"/>
      <c r="V760" s="159">
        <f t="shared" si="108"/>
        <v>0</v>
      </c>
      <c r="W760" s="159">
        <f t="shared" si="100"/>
        <v>0</v>
      </c>
      <c r="X760" s="159">
        <f t="shared" si="101"/>
        <v>0</v>
      </c>
      <c r="Y760" s="201">
        <f t="shared" si="102"/>
        <v>0</v>
      </c>
      <c r="Z760" s="201">
        <f t="shared" si="103"/>
        <v>0</v>
      </c>
      <c r="AA760" s="159">
        <f t="shared" si="104"/>
        <v>0</v>
      </c>
      <c r="AB760" s="11">
        <f t="shared" si="105"/>
        <v>0</v>
      </c>
      <c r="AD760" s="23">
        <f t="shared" si="106"/>
        <v>0</v>
      </c>
      <c r="AE760" s="23">
        <f t="shared" si="107"/>
        <v>0</v>
      </c>
    </row>
    <row r="761" spans="1:31" x14ac:dyDescent="0.2">
      <c r="A761" s="365"/>
      <c r="B761" s="365"/>
      <c r="C761" s="165"/>
      <c r="D761" s="165"/>
      <c r="E761" s="202"/>
      <c r="F761" s="165"/>
      <c r="G761" s="195"/>
      <c r="H761" s="165"/>
      <c r="I761" s="165"/>
      <c r="J761" s="165"/>
      <c r="K761" s="165"/>
      <c r="L761" s="77"/>
      <c r="M761" s="77"/>
      <c r="N761" s="82"/>
      <c r="O761" s="196">
        <f>VLOOKUP(N761,'Supporting Documentation'!$A$4:$J$568,10,FALSE)</f>
        <v>0</v>
      </c>
      <c r="P761" s="51"/>
      <c r="Q761" s="50"/>
      <c r="R761" s="157">
        <f>IF(P761="",0,(P761/'PPF Application'!$T$7))</f>
        <v>0</v>
      </c>
      <c r="S761" s="52">
        <f>IF(N761="", 0, (O761/'PPF Application'!$T$7)*P761)</f>
        <v>0</v>
      </c>
      <c r="T761" s="135"/>
      <c r="V761" s="159">
        <f t="shared" si="108"/>
        <v>0</v>
      </c>
      <c r="W761" s="159">
        <f t="shared" si="100"/>
        <v>0</v>
      </c>
      <c r="X761" s="159">
        <f t="shared" si="101"/>
        <v>0</v>
      </c>
      <c r="Y761" s="201">
        <f t="shared" si="102"/>
        <v>0</v>
      </c>
      <c r="Z761" s="201">
        <f t="shared" si="103"/>
        <v>0</v>
      </c>
      <c r="AA761" s="159">
        <f t="shared" si="104"/>
        <v>0</v>
      </c>
      <c r="AB761" s="11">
        <f t="shared" si="105"/>
        <v>0</v>
      </c>
      <c r="AD761" s="23">
        <f t="shared" si="106"/>
        <v>0</v>
      </c>
      <c r="AE761" s="23">
        <f t="shared" si="107"/>
        <v>0</v>
      </c>
    </row>
    <row r="762" spans="1:31" x14ac:dyDescent="0.2">
      <c r="A762" s="365"/>
      <c r="B762" s="365"/>
      <c r="C762" s="165"/>
      <c r="D762" s="165"/>
      <c r="E762" s="202"/>
      <c r="F762" s="165"/>
      <c r="G762" s="195"/>
      <c r="H762" s="165"/>
      <c r="I762" s="165"/>
      <c r="J762" s="165"/>
      <c r="K762" s="165"/>
      <c r="L762" s="77"/>
      <c r="M762" s="77"/>
      <c r="N762" s="82"/>
      <c r="O762" s="196">
        <f>VLOOKUP(N762,'Supporting Documentation'!$A$4:$J$568,10,FALSE)</f>
        <v>0</v>
      </c>
      <c r="P762" s="51"/>
      <c r="Q762" s="50"/>
      <c r="R762" s="157">
        <f>IF(P762="",0,(P762/'PPF Application'!$T$7))</f>
        <v>0</v>
      </c>
      <c r="S762" s="52">
        <f>IF(N762="", 0, (O762/'PPF Application'!$T$7)*P762)</f>
        <v>0</v>
      </c>
      <c r="T762" s="135"/>
      <c r="V762" s="159">
        <f t="shared" si="108"/>
        <v>0</v>
      </c>
      <c r="W762" s="159">
        <f t="shared" si="100"/>
        <v>0</v>
      </c>
      <c r="X762" s="159">
        <f t="shared" si="101"/>
        <v>0</v>
      </c>
      <c r="Y762" s="201">
        <f t="shared" si="102"/>
        <v>0</v>
      </c>
      <c r="Z762" s="201">
        <f t="shared" si="103"/>
        <v>0</v>
      </c>
      <c r="AA762" s="159">
        <f t="shared" si="104"/>
        <v>0</v>
      </c>
      <c r="AB762" s="11">
        <f t="shared" si="105"/>
        <v>0</v>
      </c>
      <c r="AD762" s="23">
        <f t="shared" si="106"/>
        <v>0</v>
      </c>
      <c r="AE762" s="23">
        <f t="shared" si="107"/>
        <v>0</v>
      </c>
    </row>
    <row r="763" spans="1:31" x14ac:dyDescent="0.2">
      <c r="A763" s="365"/>
      <c r="B763" s="365"/>
      <c r="C763" s="165"/>
      <c r="D763" s="165"/>
      <c r="E763" s="202"/>
      <c r="F763" s="165"/>
      <c r="G763" s="195"/>
      <c r="H763" s="165"/>
      <c r="I763" s="165"/>
      <c r="J763" s="165"/>
      <c r="K763" s="165"/>
      <c r="L763" s="77"/>
      <c r="M763" s="77"/>
      <c r="N763" s="82"/>
      <c r="O763" s="196">
        <f>VLOOKUP(N763,'Supporting Documentation'!$A$4:$J$568,10,FALSE)</f>
        <v>0</v>
      </c>
      <c r="P763" s="51"/>
      <c r="Q763" s="50"/>
      <c r="R763" s="157">
        <f>IF(P763="",0,(P763/'PPF Application'!$T$7))</f>
        <v>0</v>
      </c>
      <c r="S763" s="52">
        <f>IF(N763="", 0, (O763/'PPF Application'!$T$7)*P763)</f>
        <v>0</v>
      </c>
      <c r="T763" s="135"/>
      <c r="V763" s="159">
        <f t="shared" si="108"/>
        <v>0</v>
      </c>
      <c r="W763" s="159">
        <f t="shared" si="100"/>
        <v>0</v>
      </c>
      <c r="X763" s="159">
        <f t="shared" si="101"/>
        <v>0</v>
      </c>
      <c r="Y763" s="201">
        <f t="shared" si="102"/>
        <v>0</v>
      </c>
      <c r="Z763" s="201">
        <f t="shared" si="103"/>
        <v>0</v>
      </c>
      <c r="AA763" s="159">
        <f t="shared" si="104"/>
        <v>0</v>
      </c>
      <c r="AB763" s="11">
        <f t="shared" si="105"/>
        <v>0</v>
      </c>
      <c r="AD763" s="23">
        <f t="shared" si="106"/>
        <v>0</v>
      </c>
      <c r="AE763" s="23">
        <f t="shared" si="107"/>
        <v>0</v>
      </c>
    </row>
    <row r="764" spans="1:31" x14ac:dyDescent="0.2">
      <c r="A764" s="365"/>
      <c r="B764" s="365"/>
      <c r="C764" s="165"/>
      <c r="D764" s="165"/>
      <c r="E764" s="202"/>
      <c r="F764" s="165"/>
      <c r="G764" s="195"/>
      <c r="H764" s="165"/>
      <c r="I764" s="165"/>
      <c r="J764" s="165"/>
      <c r="K764" s="165"/>
      <c r="L764" s="77"/>
      <c r="M764" s="77"/>
      <c r="N764" s="82"/>
      <c r="O764" s="196">
        <f>VLOOKUP(N764,'Supporting Documentation'!$A$4:$J$568,10,FALSE)</f>
        <v>0</v>
      </c>
      <c r="P764" s="51"/>
      <c r="Q764" s="50"/>
      <c r="R764" s="157">
        <f>IF(P764="",0,(P764/'PPF Application'!$T$7))</f>
        <v>0</v>
      </c>
      <c r="S764" s="52">
        <f>IF(N764="", 0, (O764/'PPF Application'!$T$7)*P764)</f>
        <v>0</v>
      </c>
      <c r="T764" s="135"/>
      <c r="V764" s="159">
        <f t="shared" si="108"/>
        <v>0</v>
      </c>
      <c r="W764" s="159">
        <f t="shared" si="100"/>
        <v>0</v>
      </c>
      <c r="X764" s="159">
        <f t="shared" si="101"/>
        <v>0</v>
      </c>
      <c r="Y764" s="201">
        <f t="shared" si="102"/>
        <v>0</v>
      </c>
      <c r="Z764" s="201">
        <f t="shared" si="103"/>
        <v>0</v>
      </c>
      <c r="AA764" s="159">
        <f t="shared" si="104"/>
        <v>0</v>
      </c>
      <c r="AB764" s="11">
        <f t="shared" si="105"/>
        <v>0</v>
      </c>
      <c r="AD764" s="23">
        <f t="shared" si="106"/>
        <v>0</v>
      </c>
      <c r="AE764" s="23">
        <f t="shared" si="107"/>
        <v>0</v>
      </c>
    </row>
    <row r="765" spans="1:31" x14ac:dyDescent="0.2">
      <c r="A765" s="365"/>
      <c r="B765" s="365"/>
      <c r="C765" s="165"/>
      <c r="D765" s="165"/>
      <c r="E765" s="202"/>
      <c r="F765" s="165"/>
      <c r="G765" s="195"/>
      <c r="H765" s="165"/>
      <c r="I765" s="165"/>
      <c r="J765" s="165"/>
      <c r="K765" s="165"/>
      <c r="L765" s="77"/>
      <c r="M765" s="77"/>
      <c r="N765" s="82"/>
      <c r="O765" s="196">
        <f>VLOOKUP(N765,'Supporting Documentation'!$A$4:$J$568,10,FALSE)</f>
        <v>0</v>
      </c>
      <c r="P765" s="51"/>
      <c r="Q765" s="50"/>
      <c r="R765" s="157">
        <f>IF(P765="",0,(P765/'PPF Application'!$T$7))</f>
        <v>0</v>
      </c>
      <c r="S765" s="52">
        <f>IF(N765="", 0, (O765/'PPF Application'!$T$7)*P765)</f>
        <v>0</v>
      </c>
      <c r="T765" s="135"/>
      <c r="V765" s="159">
        <f t="shared" si="108"/>
        <v>0</v>
      </c>
      <c r="W765" s="159">
        <f t="shared" si="100"/>
        <v>0</v>
      </c>
      <c r="X765" s="159">
        <f t="shared" si="101"/>
        <v>0</v>
      </c>
      <c r="Y765" s="201">
        <f t="shared" si="102"/>
        <v>0</v>
      </c>
      <c r="Z765" s="201">
        <f t="shared" si="103"/>
        <v>0</v>
      </c>
      <c r="AA765" s="159">
        <f t="shared" si="104"/>
        <v>0</v>
      </c>
      <c r="AB765" s="11">
        <f t="shared" si="105"/>
        <v>0</v>
      </c>
      <c r="AD765" s="23">
        <f t="shared" si="106"/>
        <v>0</v>
      </c>
      <c r="AE765" s="23">
        <f t="shared" si="107"/>
        <v>0</v>
      </c>
    </row>
    <row r="766" spans="1:31" x14ac:dyDescent="0.2">
      <c r="A766" s="365"/>
      <c r="B766" s="365"/>
      <c r="C766" s="165"/>
      <c r="D766" s="165"/>
      <c r="E766" s="202"/>
      <c r="F766" s="165"/>
      <c r="G766" s="195"/>
      <c r="H766" s="165"/>
      <c r="I766" s="165"/>
      <c r="J766" s="165"/>
      <c r="K766" s="165"/>
      <c r="L766" s="77"/>
      <c r="M766" s="77"/>
      <c r="N766" s="82"/>
      <c r="O766" s="196">
        <f>VLOOKUP(N766,'Supporting Documentation'!$A$4:$J$568,10,FALSE)</f>
        <v>0</v>
      </c>
      <c r="P766" s="51"/>
      <c r="Q766" s="50"/>
      <c r="R766" s="157">
        <f>IF(P766="",0,(P766/'PPF Application'!$T$7))</f>
        <v>0</v>
      </c>
      <c r="S766" s="52">
        <f>IF(N766="", 0, (O766/'PPF Application'!$T$7)*P766)</f>
        <v>0</v>
      </c>
      <c r="T766" s="135"/>
      <c r="V766" s="159">
        <f t="shared" si="108"/>
        <v>0</v>
      </c>
      <c r="W766" s="159">
        <f t="shared" si="100"/>
        <v>0</v>
      </c>
      <c r="X766" s="159">
        <f t="shared" si="101"/>
        <v>0</v>
      </c>
      <c r="Y766" s="201">
        <f t="shared" si="102"/>
        <v>0</v>
      </c>
      <c r="Z766" s="201">
        <f t="shared" si="103"/>
        <v>0</v>
      </c>
      <c r="AA766" s="159">
        <f t="shared" si="104"/>
        <v>0</v>
      </c>
      <c r="AB766" s="11">
        <f t="shared" si="105"/>
        <v>0</v>
      </c>
      <c r="AD766" s="23">
        <f t="shared" si="106"/>
        <v>0</v>
      </c>
      <c r="AE766" s="23">
        <f t="shared" si="107"/>
        <v>0</v>
      </c>
    </row>
    <row r="767" spans="1:31" x14ac:dyDescent="0.2">
      <c r="A767" s="365"/>
      <c r="B767" s="365"/>
      <c r="C767" s="165"/>
      <c r="D767" s="165"/>
      <c r="E767" s="202"/>
      <c r="F767" s="165"/>
      <c r="G767" s="195"/>
      <c r="H767" s="165"/>
      <c r="I767" s="165"/>
      <c r="J767" s="165"/>
      <c r="K767" s="165"/>
      <c r="L767" s="77"/>
      <c r="M767" s="77"/>
      <c r="N767" s="82"/>
      <c r="O767" s="196">
        <f>VLOOKUP(N767,'Supporting Documentation'!$A$4:$J$568,10,FALSE)</f>
        <v>0</v>
      </c>
      <c r="P767" s="51"/>
      <c r="Q767" s="50"/>
      <c r="R767" s="157">
        <f>IF(P767="",0,(P767/'PPF Application'!$T$7))</f>
        <v>0</v>
      </c>
      <c r="S767" s="52">
        <f>IF(N767="", 0, (O767/'PPF Application'!$T$7)*P767)</f>
        <v>0</v>
      </c>
      <c r="T767" s="135"/>
      <c r="V767" s="159">
        <f t="shared" si="108"/>
        <v>0</v>
      </c>
      <c r="W767" s="159">
        <f t="shared" si="100"/>
        <v>0</v>
      </c>
      <c r="X767" s="159">
        <f t="shared" si="101"/>
        <v>0</v>
      </c>
      <c r="Y767" s="201">
        <f t="shared" si="102"/>
        <v>0</v>
      </c>
      <c r="Z767" s="201">
        <f t="shared" si="103"/>
        <v>0</v>
      </c>
      <c r="AA767" s="159">
        <f t="shared" si="104"/>
        <v>0</v>
      </c>
      <c r="AB767" s="11">
        <f t="shared" si="105"/>
        <v>0</v>
      </c>
      <c r="AD767" s="23">
        <f t="shared" si="106"/>
        <v>0</v>
      </c>
      <c r="AE767" s="23">
        <f t="shared" si="107"/>
        <v>0</v>
      </c>
    </row>
    <row r="768" spans="1:31" x14ac:dyDescent="0.2">
      <c r="A768" s="365"/>
      <c r="B768" s="365"/>
      <c r="C768" s="165"/>
      <c r="D768" s="165"/>
      <c r="E768" s="202"/>
      <c r="F768" s="165"/>
      <c r="G768" s="195"/>
      <c r="H768" s="165"/>
      <c r="I768" s="165"/>
      <c r="J768" s="165"/>
      <c r="K768" s="165"/>
      <c r="L768" s="77"/>
      <c r="M768" s="77"/>
      <c r="N768" s="82"/>
      <c r="O768" s="196">
        <f>VLOOKUP(N768,'Supporting Documentation'!$A$4:$J$568,10,FALSE)</f>
        <v>0</v>
      </c>
      <c r="P768" s="51"/>
      <c r="Q768" s="50"/>
      <c r="R768" s="157">
        <f>IF(P768="",0,(P768/'PPF Application'!$T$7))</f>
        <v>0</v>
      </c>
      <c r="S768" s="52">
        <f>IF(N768="", 0, (O768/'PPF Application'!$T$7)*P768)</f>
        <v>0</v>
      </c>
      <c r="T768" s="135"/>
      <c r="V768" s="159">
        <f t="shared" si="108"/>
        <v>0</v>
      </c>
      <c r="W768" s="159">
        <f t="shared" si="100"/>
        <v>0</v>
      </c>
      <c r="X768" s="159">
        <f t="shared" si="101"/>
        <v>0</v>
      </c>
      <c r="Y768" s="201">
        <f t="shared" si="102"/>
        <v>0</v>
      </c>
      <c r="Z768" s="201">
        <f t="shared" si="103"/>
        <v>0</v>
      </c>
      <c r="AA768" s="159">
        <f t="shared" si="104"/>
        <v>0</v>
      </c>
      <c r="AB768" s="11">
        <f t="shared" si="105"/>
        <v>0</v>
      </c>
      <c r="AD768" s="23">
        <f t="shared" si="106"/>
        <v>0</v>
      </c>
      <c r="AE768" s="23">
        <f t="shared" si="107"/>
        <v>0</v>
      </c>
    </row>
    <row r="769" spans="1:31" x14ac:dyDescent="0.2">
      <c r="A769" s="365"/>
      <c r="B769" s="365"/>
      <c r="C769" s="165"/>
      <c r="D769" s="165"/>
      <c r="E769" s="202"/>
      <c r="F769" s="165"/>
      <c r="G769" s="195"/>
      <c r="H769" s="165"/>
      <c r="I769" s="165"/>
      <c r="J769" s="165"/>
      <c r="K769" s="165"/>
      <c r="L769" s="77"/>
      <c r="M769" s="77"/>
      <c r="N769" s="82"/>
      <c r="O769" s="196">
        <f>VLOOKUP(N769,'Supporting Documentation'!$A$4:$J$568,10,FALSE)</f>
        <v>0</v>
      </c>
      <c r="P769" s="51"/>
      <c r="Q769" s="50"/>
      <c r="R769" s="157">
        <f>IF(P769="",0,(P769/'PPF Application'!$T$7))</f>
        <v>0</v>
      </c>
      <c r="S769" s="52">
        <f>IF(N769="", 0, (O769/'PPF Application'!$T$7)*P769)</f>
        <v>0</v>
      </c>
      <c r="T769" s="135"/>
      <c r="V769" s="159">
        <f t="shared" si="108"/>
        <v>0</v>
      </c>
      <c r="W769" s="159">
        <f t="shared" si="100"/>
        <v>0</v>
      </c>
      <c r="X769" s="159">
        <f t="shared" si="101"/>
        <v>0</v>
      </c>
      <c r="Y769" s="201">
        <f t="shared" si="102"/>
        <v>0</v>
      </c>
      <c r="Z769" s="201">
        <f t="shared" si="103"/>
        <v>0</v>
      </c>
      <c r="AA769" s="159">
        <f t="shared" si="104"/>
        <v>0</v>
      </c>
      <c r="AB769" s="11">
        <f t="shared" si="105"/>
        <v>0</v>
      </c>
      <c r="AD769" s="23">
        <f t="shared" si="106"/>
        <v>0</v>
      </c>
      <c r="AE769" s="23">
        <f t="shared" si="107"/>
        <v>0</v>
      </c>
    </row>
    <row r="770" spans="1:31" x14ac:dyDescent="0.2">
      <c r="A770" s="365"/>
      <c r="B770" s="365"/>
      <c r="C770" s="165"/>
      <c r="D770" s="165"/>
      <c r="E770" s="202"/>
      <c r="F770" s="165"/>
      <c r="G770" s="195"/>
      <c r="H770" s="165"/>
      <c r="I770" s="165"/>
      <c r="J770" s="165"/>
      <c r="K770" s="165"/>
      <c r="L770" s="77"/>
      <c r="M770" s="77"/>
      <c r="N770" s="82"/>
      <c r="O770" s="196">
        <f>VLOOKUP(N770,'Supporting Documentation'!$A$4:$J$568,10,FALSE)</f>
        <v>0</v>
      </c>
      <c r="P770" s="51"/>
      <c r="Q770" s="50"/>
      <c r="R770" s="157">
        <f>IF(P770="",0,(P770/'PPF Application'!$T$7))</f>
        <v>0</v>
      </c>
      <c r="S770" s="52">
        <f>IF(N770="", 0, (O770/'PPF Application'!$T$7)*P770)</f>
        <v>0</v>
      </c>
      <c r="T770" s="135"/>
      <c r="V770" s="159">
        <f t="shared" si="108"/>
        <v>0</v>
      </c>
      <c r="W770" s="159">
        <f t="shared" si="100"/>
        <v>0</v>
      </c>
      <c r="X770" s="159">
        <f t="shared" si="101"/>
        <v>0</v>
      </c>
      <c r="Y770" s="201">
        <f t="shared" si="102"/>
        <v>0</v>
      </c>
      <c r="Z770" s="201">
        <f t="shared" si="103"/>
        <v>0</v>
      </c>
      <c r="AA770" s="159">
        <f t="shared" si="104"/>
        <v>0</v>
      </c>
      <c r="AB770" s="11">
        <f t="shared" si="105"/>
        <v>0</v>
      </c>
      <c r="AD770" s="23">
        <f t="shared" si="106"/>
        <v>0</v>
      </c>
      <c r="AE770" s="23">
        <f t="shared" si="107"/>
        <v>0</v>
      </c>
    </row>
    <row r="771" spans="1:31" x14ac:dyDescent="0.2">
      <c r="A771" s="365"/>
      <c r="B771" s="365"/>
      <c r="C771" s="165"/>
      <c r="D771" s="165"/>
      <c r="E771" s="202"/>
      <c r="F771" s="165"/>
      <c r="G771" s="195"/>
      <c r="H771" s="165"/>
      <c r="I771" s="165"/>
      <c r="J771" s="165"/>
      <c r="K771" s="165"/>
      <c r="L771" s="77"/>
      <c r="M771" s="77"/>
      <c r="N771" s="82"/>
      <c r="O771" s="196">
        <f>VLOOKUP(N771,'Supporting Documentation'!$A$4:$J$568,10,FALSE)</f>
        <v>0</v>
      </c>
      <c r="P771" s="51"/>
      <c r="Q771" s="50"/>
      <c r="R771" s="157">
        <f>IF(P771="",0,(P771/'PPF Application'!$T$7))</f>
        <v>0</v>
      </c>
      <c r="S771" s="52">
        <f>IF(N771="", 0, (O771/'PPF Application'!$T$7)*P771)</f>
        <v>0</v>
      </c>
      <c r="T771" s="135"/>
      <c r="V771" s="159">
        <f t="shared" si="108"/>
        <v>0</v>
      </c>
      <c r="W771" s="159">
        <f t="shared" si="100"/>
        <v>0</v>
      </c>
      <c r="X771" s="159">
        <f t="shared" si="101"/>
        <v>0</v>
      </c>
      <c r="Y771" s="201">
        <f t="shared" si="102"/>
        <v>0</v>
      </c>
      <c r="Z771" s="201">
        <f t="shared" si="103"/>
        <v>0</v>
      </c>
      <c r="AA771" s="159">
        <f t="shared" si="104"/>
        <v>0</v>
      </c>
      <c r="AB771" s="11">
        <f t="shared" si="105"/>
        <v>0</v>
      </c>
      <c r="AD771" s="23">
        <f t="shared" si="106"/>
        <v>0</v>
      </c>
      <c r="AE771" s="23">
        <f t="shared" si="107"/>
        <v>0</v>
      </c>
    </row>
    <row r="772" spans="1:31" x14ac:dyDescent="0.2">
      <c r="A772" s="365"/>
      <c r="B772" s="365"/>
      <c r="C772" s="165"/>
      <c r="D772" s="165"/>
      <c r="E772" s="202"/>
      <c r="F772" s="165"/>
      <c r="G772" s="195"/>
      <c r="H772" s="165"/>
      <c r="I772" s="165"/>
      <c r="J772" s="165"/>
      <c r="K772" s="165"/>
      <c r="L772" s="77"/>
      <c r="M772" s="77"/>
      <c r="N772" s="82"/>
      <c r="O772" s="196">
        <f>VLOOKUP(N772,'Supporting Documentation'!$A$4:$J$568,10,FALSE)</f>
        <v>0</v>
      </c>
      <c r="P772" s="51"/>
      <c r="Q772" s="50"/>
      <c r="R772" s="157">
        <f>IF(P772="",0,(P772/'PPF Application'!$T$7))</f>
        <v>0</v>
      </c>
      <c r="S772" s="52">
        <f>IF(N772="", 0, (O772/'PPF Application'!$T$7)*P772)</f>
        <v>0</v>
      </c>
      <c r="T772" s="135"/>
      <c r="V772" s="159">
        <f t="shared" si="108"/>
        <v>0</v>
      </c>
      <c r="W772" s="159">
        <f t="shared" si="100"/>
        <v>0</v>
      </c>
      <c r="X772" s="159">
        <f t="shared" si="101"/>
        <v>0</v>
      </c>
      <c r="Y772" s="201">
        <f t="shared" si="102"/>
        <v>0</v>
      </c>
      <c r="Z772" s="201">
        <f t="shared" si="103"/>
        <v>0</v>
      </c>
      <c r="AA772" s="159">
        <f t="shared" si="104"/>
        <v>0</v>
      </c>
      <c r="AB772" s="11">
        <f t="shared" si="105"/>
        <v>0</v>
      </c>
      <c r="AD772" s="23">
        <f t="shared" si="106"/>
        <v>0</v>
      </c>
      <c r="AE772" s="23">
        <f t="shared" si="107"/>
        <v>0</v>
      </c>
    </row>
    <row r="773" spans="1:31" x14ac:dyDescent="0.2">
      <c r="A773" s="365"/>
      <c r="B773" s="365"/>
      <c r="C773" s="165"/>
      <c r="D773" s="165"/>
      <c r="E773" s="202"/>
      <c r="F773" s="165"/>
      <c r="G773" s="195"/>
      <c r="H773" s="165"/>
      <c r="I773" s="165"/>
      <c r="J773" s="165"/>
      <c r="K773" s="165"/>
      <c r="L773" s="77"/>
      <c r="M773" s="77"/>
      <c r="N773" s="82"/>
      <c r="O773" s="196">
        <f>VLOOKUP(N773,'Supporting Documentation'!$A$4:$J$568,10,FALSE)</f>
        <v>0</v>
      </c>
      <c r="P773" s="51"/>
      <c r="Q773" s="50"/>
      <c r="R773" s="157">
        <f>IF(P773="",0,(P773/'PPF Application'!$T$7))</f>
        <v>0</v>
      </c>
      <c r="S773" s="52">
        <f>IF(N773="", 0, (O773/'PPF Application'!$T$7)*P773)</f>
        <v>0</v>
      </c>
      <c r="T773" s="135"/>
      <c r="V773" s="159">
        <f t="shared" si="108"/>
        <v>0</v>
      </c>
      <c r="W773" s="159">
        <f t="shared" si="100"/>
        <v>0</v>
      </c>
      <c r="X773" s="159">
        <f t="shared" si="101"/>
        <v>0</v>
      </c>
      <c r="Y773" s="201">
        <f t="shared" si="102"/>
        <v>0</v>
      </c>
      <c r="Z773" s="201">
        <f t="shared" si="103"/>
        <v>0</v>
      </c>
      <c r="AA773" s="159">
        <f t="shared" si="104"/>
        <v>0</v>
      </c>
      <c r="AB773" s="11">
        <f t="shared" si="105"/>
        <v>0</v>
      </c>
      <c r="AD773" s="23">
        <f t="shared" si="106"/>
        <v>0</v>
      </c>
      <c r="AE773" s="23">
        <f t="shared" si="107"/>
        <v>0</v>
      </c>
    </row>
    <row r="774" spans="1:31" x14ac:dyDescent="0.2">
      <c r="A774" s="365"/>
      <c r="B774" s="365"/>
      <c r="C774" s="165"/>
      <c r="D774" s="165"/>
      <c r="E774" s="202"/>
      <c r="F774" s="165"/>
      <c r="G774" s="195"/>
      <c r="H774" s="165"/>
      <c r="I774" s="165"/>
      <c r="J774" s="165"/>
      <c r="K774" s="165"/>
      <c r="L774" s="77"/>
      <c r="M774" s="77"/>
      <c r="N774" s="82"/>
      <c r="O774" s="196">
        <f>VLOOKUP(N774,'Supporting Documentation'!$A$4:$J$568,10,FALSE)</f>
        <v>0</v>
      </c>
      <c r="P774" s="51"/>
      <c r="Q774" s="50"/>
      <c r="R774" s="157">
        <f>IF(P774="",0,(P774/'PPF Application'!$T$7))</f>
        <v>0</v>
      </c>
      <c r="S774" s="52">
        <f>IF(N774="", 0, (O774/'PPF Application'!$T$7)*P774)</f>
        <v>0</v>
      </c>
      <c r="T774" s="135"/>
      <c r="V774" s="159">
        <f t="shared" si="108"/>
        <v>0</v>
      </c>
      <c r="W774" s="159">
        <f t="shared" ref="W774:W837" si="109">IF(AND(C774="x",H774="x"),1,0)</f>
        <v>0</v>
      </c>
      <c r="X774" s="159">
        <f t="shared" ref="X774:X837" si="110">IF(AND(D774="x",H774="x"),1,0)</f>
        <v>0</v>
      </c>
      <c r="Y774" s="201">
        <f t="shared" ref="Y774:Y837" si="111">IF(AND(E774="x",H774="x"),1,0)</f>
        <v>0</v>
      </c>
      <c r="Z774" s="201">
        <f t="shared" ref="Z774:Z837" si="112">IF(AND(F774="x",H774="x"),1,0)</f>
        <v>0</v>
      </c>
      <c r="AA774" s="159">
        <f t="shared" ref="AA774:AA837" si="113">IF(OR(N774="UNK",N774="TPR",N774="ORP",N774="INC",N774="OTS"),1,0)</f>
        <v>0</v>
      </c>
      <c r="AB774" s="11">
        <f t="shared" ref="AB774:AB837" si="114">IF((AND(AND(AND(L774&lt;=$AC$5,M774&gt;=$AC$5,L774&lt;&gt;"",H774&lt;&gt;"")))),1,0)</f>
        <v>0</v>
      </c>
      <c r="AD774" s="23">
        <f t="shared" ref="AD774:AD837" si="115">IF(I774="x",R774,0)</f>
        <v>0</v>
      </c>
      <c r="AE774" s="23">
        <f t="shared" ref="AE774:AE837" si="116">IF(Q774="x", R774, 0)</f>
        <v>0</v>
      </c>
    </row>
    <row r="775" spans="1:31" x14ac:dyDescent="0.2">
      <c r="A775" s="365"/>
      <c r="B775" s="365"/>
      <c r="C775" s="165"/>
      <c r="D775" s="165"/>
      <c r="E775" s="202"/>
      <c r="F775" s="165"/>
      <c r="G775" s="195"/>
      <c r="H775" s="165"/>
      <c r="I775" s="165"/>
      <c r="J775" s="165"/>
      <c r="K775" s="165"/>
      <c r="L775" s="77"/>
      <c r="M775" s="77"/>
      <c r="N775" s="82"/>
      <c r="O775" s="196">
        <f>VLOOKUP(N775,'Supporting Documentation'!$A$4:$J$568,10,FALSE)</f>
        <v>0</v>
      </c>
      <c r="P775" s="51"/>
      <c r="Q775" s="50"/>
      <c r="R775" s="157">
        <f>IF(P775="",0,(P775/'PPF Application'!$T$7))</f>
        <v>0</v>
      </c>
      <c r="S775" s="52">
        <f>IF(N775="", 0, (O775/'PPF Application'!$T$7)*P775)</f>
        <v>0</v>
      </c>
      <c r="T775" s="135"/>
      <c r="V775" s="159">
        <f t="shared" ref="V775:V838" si="117">IF(AND(A775="x",H775="x"),1,0)</f>
        <v>0</v>
      </c>
      <c r="W775" s="159">
        <f t="shared" si="109"/>
        <v>0</v>
      </c>
      <c r="X775" s="159">
        <f t="shared" si="110"/>
        <v>0</v>
      </c>
      <c r="Y775" s="201">
        <f t="shared" si="111"/>
        <v>0</v>
      </c>
      <c r="Z775" s="201">
        <f t="shared" si="112"/>
        <v>0</v>
      </c>
      <c r="AA775" s="159">
        <f t="shared" si="113"/>
        <v>0</v>
      </c>
      <c r="AB775" s="11">
        <f t="shared" si="114"/>
        <v>0</v>
      </c>
      <c r="AD775" s="23">
        <f t="shared" si="115"/>
        <v>0</v>
      </c>
      <c r="AE775" s="23">
        <f t="shared" si="116"/>
        <v>0</v>
      </c>
    </row>
    <row r="776" spans="1:31" x14ac:dyDescent="0.2">
      <c r="A776" s="365"/>
      <c r="B776" s="365"/>
      <c r="C776" s="165"/>
      <c r="D776" s="165"/>
      <c r="E776" s="202"/>
      <c r="F776" s="165"/>
      <c r="G776" s="195"/>
      <c r="H776" s="165"/>
      <c r="I776" s="165"/>
      <c r="J776" s="165"/>
      <c r="K776" s="165"/>
      <c r="L776" s="77"/>
      <c r="M776" s="77"/>
      <c r="N776" s="82"/>
      <c r="O776" s="196">
        <f>VLOOKUP(N776,'Supporting Documentation'!$A$4:$J$568,10,FALSE)</f>
        <v>0</v>
      </c>
      <c r="P776" s="51"/>
      <c r="Q776" s="50"/>
      <c r="R776" s="157">
        <f>IF(P776="",0,(P776/'PPF Application'!$T$7))</f>
        <v>0</v>
      </c>
      <c r="S776" s="52">
        <f>IF(N776="", 0, (O776/'PPF Application'!$T$7)*P776)</f>
        <v>0</v>
      </c>
      <c r="T776" s="135"/>
      <c r="V776" s="159">
        <f t="shared" si="117"/>
        <v>0</v>
      </c>
      <c r="W776" s="159">
        <f t="shared" si="109"/>
        <v>0</v>
      </c>
      <c r="X776" s="159">
        <f t="shared" si="110"/>
        <v>0</v>
      </c>
      <c r="Y776" s="201">
        <f t="shared" si="111"/>
        <v>0</v>
      </c>
      <c r="Z776" s="201">
        <f t="shared" si="112"/>
        <v>0</v>
      </c>
      <c r="AA776" s="159">
        <f t="shared" si="113"/>
        <v>0</v>
      </c>
      <c r="AB776" s="11">
        <f t="shared" si="114"/>
        <v>0</v>
      </c>
      <c r="AD776" s="23">
        <f t="shared" si="115"/>
        <v>0</v>
      </c>
      <c r="AE776" s="23">
        <f t="shared" si="116"/>
        <v>0</v>
      </c>
    </row>
    <row r="777" spans="1:31" x14ac:dyDescent="0.2">
      <c r="A777" s="365"/>
      <c r="B777" s="365"/>
      <c r="C777" s="165"/>
      <c r="D777" s="165"/>
      <c r="E777" s="202"/>
      <c r="F777" s="165"/>
      <c r="G777" s="195"/>
      <c r="H777" s="165"/>
      <c r="I777" s="165"/>
      <c r="J777" s="165"/>
      <c r="K777" s="165"/>
      <c r="L777" s="77"/>
      <c r="M777" s="77"/>
      <c r="N777" s="82"/>
      <c r="O777" s="196">
        <f>VLOOKUP(N777,'Supporting Documentation'!$A$4:$J$568,10,FALSE)</f>
        <v>0</v>
      </c>
      <c r="P777" s="51"/>
      <c r="Q777" s="50"/>
      <c r="R777" s="157">
        <f>IF(P777="",0,(P777/'PPF Application'!$T$7))</f>
        <v>0</v>
      </c>
      <c r="S777" s="52">
        <f>IF(N777="", 0, (O777/'PPF Application'!$T$7)*P777)</f>
        <v>0</v>
      </c>
      <c r="T777" s="135"/>
      <c r="V777" s="159">
        <f t="shared" si="117"/>
        <v>0</v>
      </c>
      <c r="W777" s="159">
        <f t="shared" si="109"/>
        <v>0</v>
      </c>
      <c r="X777" s="159">
        <f t="shared" si="110"/>
        <v>0</v>
      </c>
      <c r="Y777" s="201">
        <f t="shared" si="111"/>
        <v>0</v>
      </c>
      <c r="Z777" s="201">
        <f t="shared" si="112"/>
        <v>0</v>
      </c>
      <c r="AA777" s="159">
        <f t="shared" si="113"/>
        <v>0</v>
      </c>
      <c r="AB777" s="11">
        <f t="shared" si="114"/>
        <v>0</v>
      </c>
      <c r="AD777" s="23">
        <f t="shared" si="115"/>
        <v>0</v>
      </c>
      <c r="AE777" s="23">
        <f t="shared" si="116"/>
        <v>0</v>
      </c>
    </row>
    <row r="778" spans="1:31" x14ac:dyDescent="0.2">
      <c r="A778" s="365"/>
      <c r="B778" s="365"/>
      <c r="C778" s="165"/>
      <c r="D778" s="165"/>
      <c r="E778" s="202"/>
      <c r="F778" s="165"/>
      <c r="G778" s="195"/>
      <c r="H778" s="165"/>
      <c r="I778" s="165"/>
      <c r="J778" s="165"/>
      <c r="K778" s="165"/>
      <c r="L778" s="77"/>
      <c r="M778" s="77"/>
      <c r="N778" s="82"/>
      <c r="O778" s="196">
        <f>VLOOKUP(N778,'Supporting Documentation'!$A$4:$J$568,10,FALSE)</f>
        <v>0</v>
      </c>
      <c r="P778" s="51"/>
      <c r="Q778" s="50"/>
      <c r="R778" s="157">
        <f>IF(P778="",0,(P778/'PPF Application'!$T$7))</f>
        <v>0</v>
      </c>
      <c r="S778" s="52">
        <f>IF(N778="", 0, (O778/'PPF Application'!$T$7)*P778)</f>
        <v>0</v>
      </c>
      <c r="T778" s="135"/>
      <c r="V778" s="159">
        <f t="shared" si="117"/>
        <v>0</v>
      </c>
      <c r="W778" s="159">
        <f t="shared" si="109"/>
        <v>0</v>
      </c>
      <c r="X778" s="159">
        <f t="shared" si="110"/>
        <v>0</v>
      </c>
      <c r="Y778" s="201">
        <f t="shared" si="111"/>
        <v>0</v>
      </c>
      <c r="Z778" s="201">
        <f t="shared" si="112"/>
        <v>0</v>
      </c>
      <c r="AA778" s="159">
        <f t="shared" si="113"/>
        <v>0</v>
      </c>
      <c r="AB778" s="11">
        <f t="shared" si="114"/>
        <v>0</v>
      </c>
      <c r="AD778" s="23">
        <f t="shared" si="115"/>
        <v>0</v>
      </c>
      <c r="AE778" s="23">
        <f t="shared" si="116"/>
        <v>0</v>
      </c>
    </row>
    <row r="779" spans="1:31" x14ac:dyDescent="0.2">
      <c r="A779" s="365"/>
      <c r="B779" s="365"/>
      <c r="C779" s="165"/>
      <c r="D779" s="165"/>
      <c r="E779" s="202"/>
      <c r="F779" s="165"/>
      <c r="G779" s="195"/>
      <c r="H779" s="165"/>
      <c r="I779" s="165"/>
      <c r="J779" s="165"/>
      <c r="K779" s="165"/>
      <c r="L779" s="77"/>
      <c r="M779" s="77"/>
      <c r="N779" s="82"/>
      <c r="O779" s="196">
        <f>VLOOKUP(N779,'Supporting Documentation'!$A$4:$J$568,10,FALSE)</f>
        <v>0</v>
      </c>
      <c r="P779" s="51"/>
      <c r="Q779" s="50"/>
      <c r="R779" s="157">
        <f>IF(P779="",0,(P779/'PPF Application'!$T$7))</f>
        <v>0</v>
      </c>
      <c r="S779" s="52">
        <f>IF(N779="", 0, (O779/'PPF Application'!$T$7)*P779)</f>
        <v>0</v>
      </c>
      <c r="T779" s="135"/>
      <c r="V779" s="159">
        <f t="shared" si="117"/>
        <v>0</v>
      </c>
      <c r="W779" s="159">
        <f t="shared" si="109"/>
        <v>0</v>
      </c>
      <c r="X779" s="159">
        <f t="shared" si="110"/>
        <v>0</v>
      </c>
      <c r="Y779" s="201">
        <f t="shared" si="111"/>
        <v>0</v>
      </c>
      <c r="Z779" s="201">
        <f t="shared" si="112"/>
        <v>0</v>
      </c>
      <c r="AA779" s="159">
        <f t="shared" si="113"/>
        <v>0</v>
      </c>
      <c r="AB779" s="11">
        <f t="shared" si="114"/>
        <v>0</v>
      </c>
      <c r="AD779" s="23">
        <f t="shared" si="115"/>
        <v>0</v>
      </c>
      <c r="AE779" s="23">
        <f t="shared" si="116"/>
        <v>0</v>
      </c>
    </row>
    <row r="780" spans="1:31" x14ac:dyDescent="0.2">
      <c r="A780" s="365"/>
      <c r="B780" s="365"/>
      <c r="C780" s="165"/>
      <c r="D780" s="165"/>
      <c r="E780" s="202"/>
      <c r="F780" s="165"/>
      <c r="G780" s="195"/>
      <c r="H780" s="165"/>
      <c r="I780" s="165"/>
      <c r="J780" s="165"/>
      <c r="K780" s="165"/>
      <c r="L780" s="77"/>
      <c r="M780" s="77"/>
      <c r="N780" s="82"/>
      <c r="O780" s="196">
        <f>VLOOKUP(N780,'Supporting Documentation'!$A$4:$J$568,10,FALSE)</f>
        <v>0</v>
      </c>
      <c r="P780" s="51"/>
      <c r="Q780" s="50"/>
      <c r="R780" s="157">
        <f>IF(P780="",0,(P780/'PPF Application'!$T$7))</f>
        <v>0</v>
      </c>
      <c r="S780" s="52">
        <f>IF(N780="", 0, (O780/'PPF Application'!$T$7)*P780)</f>
        <v>0</v>
      </c>
      <c r="T780" s="135"/>
      <c r="V780" s="159">
        <f t="shared" si="117"/>
        <v>0</v>
      </c>
      <c r="W780" s="159">
        <f t="shared" si="109"/>
        <v>0</v>
      </c>
      <c r="X780" s="159">
        <f t="shared" si="110"/>
        <v>0</v>
      </c>
      <c r="Y780" s="201">
        <f t="shared" si="111"/>
        <v>0</v>
      </c>
      <c r="Z780" s="201">
        <f t="shared" si="112"/>
        <v>0</v>
      </c>
      <c r="AA780" s="159">
        <f t="shared" si="113"/>
        <v>0</v>
      </c>
      <c r="AB780" s="11">
        <f t="shared" si="114"/>
        <v>0</v>
      </c>
      <c r="AD780" s="23">
        <f t="shared" si="115"/>
        <v>0</v>
      </c>
      <c r="AE780" s="23">
        <f t="shared" si="116"/>
        <v>0</v>
      </c>
    </row>
    <row r="781" spans="1:31" x14ac:dyDescent="0.2">
      <c r="A781" s="365"/>
      <c r="B781" s="365"/>
      <c r="C781" s="165"/>
      <c r="D781" s="165"/>
      <c r="E781" s="202"/>
      <c r="F781" s="165"/>
      <c r="G781" s="195"/>
      <c r="H781" s="165"/>
      <c r="I781" s="165"/>
      <c r="J781" s="165"/>
      <c r="K781" s="165"/>
      <c r="L781" s="77"/>
      <c r="M781" s="77"/>
      <c r="N781" s="82"/>
      <c r="O781" s="196">
        <f>VLOOKUP(N781,'Supporting Documentation'!$A$4:$J$568,10,FALSE)</f>
        <v>0</v>
      </c>
      <c r="P781" s="51"/>
      <c r="Q781" s="50"/>
      <c r="R781" s="157">
        <f>IF(P781="",0,(P781/'PPF Application'!$T$7))</f>
        <v>0</v>
      </c>
      <c r="S781" s="52">
        <f>IF(N781="", 0, (O781/'PPF Application'!$T$7)*P781)</f>
        <v>0</v>
      </c>
      <c r="T781" s="135"/>
      <c r="V781" s="159">
        <f t="shared" si="117"/>
        <v>0</v>
      </c>
      <c r="W781" s="159">
        <f t="shared" si="109"/>
        <v>0</v>
      </c>
      <c r="X781" s="159">
        <f t="shared" si="110"/>
        <v>0</v>
      </c>
      <c r="Y781" s="201">
        <f t="shared" si="111"/>
        <v>0</v>
      </c>
      <c r="Z781" s="201">
        <f t="shared" si="112"/>
        <v>0</v>
      </c>
      <c r="AA781" s="159">
        <f t="shared" si="113"/>
        <v>0</v>
      </c>
      <c r="AB781" s="11">
        <f t="shared" si="114"/>
        <v>0</v>
      </c>
      <c r="AD781" s="23">
        <f t="shared" si="115"/>
        <v>0</v>
      </c>
      <c r="AE781" s="23">
        <f t="shared" si="116"/>
        <v>0</v>
      </c>
    </row>
    <row r="782" spans="1:31" x14ac:dyDescent="0.2">
      <c r="A782" s="365"/>
      <c r="B782" s="365"/>
      <c r="C782" s="165"/>
      <c r="D782" s="165"/>
      <c r="E782" s="202"/>
      <c r="F782" s="165"/>
      <c r="G782" s="195"/>
      <c r="H782" s="165"/>
      <c r="I782" s="165"/>
      <c r="J782" s="165"/>
      <c r="K782" s="165"/>
      <c r="L782" s="77"/>
      <c r="M782" s="77"/>
      <c r="N782" s="82"/>
      <c r="O782" s="196">
        <f>VLOOKUP(N782,'Supporting Documentation'!$A$4:$J$568,10,FALSE)</f>
        <v>0</v>
      </c>
      <c r="P782" s="51"/>
      <c r="Q782" s="50"/>
      <c r="R782" s="157">
        <f>IF(P782="",0,(P782/'PPF Application'!$T$7))</f>
        <v>0</v>
      </c>
      <c r="S782" s="52">
        <f>IF(N782="", 0, (O782/'PPF Application'!$T$7)*P782)</f>
        <v>0</v>
      </c>
      <c r="T782" s="135"/>
      <c r="V782" s="159">
        <f t="shared" si="117"/>
        <v>0</v>
      </c>
      <c r="W782" s="159">
        <f t="shared" si="109"/>
        <v>0</v>
      </c>
      <c r="X782" s="159">
        <f t="shared" si="110"/>
        <v>0</v>
      </c>
      <c r="Y782" s="201">
        <f t="shared" si="111"/>
        <v>0</v>
      </c>
      <c r="Z782" s="201">
        <f t="shared" si="112"/>
        <v>0</v>
      </c>
      <c r="AA782" s="159">
        <f t="shared" si="113"/>
        <v>0</v>
      </c>
      <c r="AB782" s="11">
        <f t="shared" si="114"/>
        <v>0</v>
      </c>
      <c r="AD782" s="23">
        <f t="shared" si="115"/>
        <v>0</v>
      </c>
      <c r="AE782" s="23">
        <f t="shared" si="116"/>
        <v>0</v>
      </c>
    </row>
    <row r="783" spans="1:31" x14ac:dyDescent="0.2">
      <c r="A783" s="365"/>
      <c r="B783" s="365"/>
      <c r="C783" s="165"/>
      <c r="D783" s="165"/>
      <c r="E783" s="202"/>
      <c r="F783" s="165"/>
      <c r="G783" s="195"/>
      <c r="H783" s="165"/>
      <c r="I783" s="165"/>
      <c r="J783" s="165"/>
      <c r="K783" s="165"/>
      <c r="L783" s="77"/>
      <c r="M783" s="77"/>
      <c r="N783" s="82"/>
      <c r="O783" s="196">
        <f>VLOOKUP(N783,'Supporting Documentation'!$A$4:$J$568,10,FALSE)</f>
        <v>0</v>
      </c>
      <c r="P783" s="51"/>
      <c r="Q783" s="50"/>
      <c r="R783" s="157">
        <f>IF(P783="",0,(P783/'PPF Application'!$T$7))</f>
        <v>0</v>
      </c>
      <c r="S783" s="52">
        <f>IF(N783="", 0, (O783/'PPF Application'!$T$7)*P783)</f>
        <v>0</v>
      </c>
      <c r="T783" s="135"/>
      <c r="V783" s="159">
        <f t="shared" si="117"/>
        <v>0</v>
      </c>
      <c r="W783" s="159">
        <f t="shared" si="109"/>
        <v>0</v>
      </c>
      <c r="X783" s="159">
        <f t="shared" si="110"/>
        <v>0</v>
      </c>
      <c r="Y783" s="201">
        <f t="shared" si="111"/>
        <v>0</v>
      </c>
      <c r="Z783" s="201">
        <f t="shared" si="112"/>
        <v>0</v>
      </c>
      <c r="AA783" s="159">
        <f t="shared" si="113"/>
        <v>0</v>
      </c>
      <c r="AB783" s="11">
        <f t="shared" si="114"/>
        <v>0</v>
      </c>
      <c r="AD783" s="23">
        <f t="shared" si="115"/>
        <v>0</v>
      </c>
      <c r="AE783" s="23">
        <f t="shared" si="116"/>
        <v>0</v>
      </c>
    </row>
    <row r="784" spans="1:31" x14ac:dyDescent="0.2">
      <c r="A784" s="365"/>
      <c r="B784" s="365"/>
      <c r="C784" s="165"/>
      <c r="D784" s="165"/>
      <c r="E784" s="202"/>
      <c r="F784" s="165"/>
      <c r="G784" s="195"/>
      <c r="H784" s="165"/>
      <c r="I784" s="165"/>
      <c r="J784" s="165"/>
      <c r="K784" s="165"/>
      <c r="L784" s="77"/>
      <c r="M784" s="77"/>
      <c r="N784" s="82"/>
      <c r="O784" s="196">
        <f>VLOOKUP(N784,'Supporting Documentation'!$A$4:$J$568,10,FALSE)</f>
        <v>0</v>
      </c>
      <c r="P784" s="51"/>
      <c r="Q784" s="50"/>
      <c r="R784" s="157">
        <f>IF(P784="",0,(P784/'PPF Application'!$T$7))</f>
        <v>0</v>
      </c>
      <c r="S784" s="52">
        <f>IF(N784="", 0, (O784/'PPF Application'!$T$7)*P784)</f>
        <v>0</v>
      </c>
      <c r="T784" s="135"/>
      <c r="V784" s="159">
        <f t="shared" si="117"/>
        <v>0</v>
      </c>
      <c r="W784" s="159">
        <f t="shared" si="109"/>
        <v>0</v>
      </c>
      <c r="X784" s="159">
        <f t="shared" si="110"/>
        <v>0</v>
      </c>
      <c r="Y784" s="201">
        <f t="shared" si="111"/>
        <v>0</v>
      </c>
      <c r="Z784" s="201">
        <f t="shared" si="112"/>
        <v>0</v>
      </c>
      <c r="AA784" s="159">
        <f t="shared" si="113"/>
        <v>0</v>
      </c>
      <c r="AB784" s="11">
        <f t="shared" si="114"/>
        <v>0</v>
      </c>
      <c r="AD784" s="23">
        <f t="shared" si="115"/>
        <v>0</v>
      </c>
      <c r="AE784" s="23">
        <f t="shared" si="116"/>
        <v>0</v>
      </c>
    </row>
    <row r="785" spans="1:31" x14ac:dyDescent="0.2">
      <c r="A785" s="365"/>
      <c r="B785" s="365"/>
      <c r="C785" s="165"/>
      <c r="D785" s="165"/>
      <c r="E785" s="202"/>
      <c r="F785" s="165"/>
      <c r="G785" s="195"/>
      <c r="H785" s="165"/>
      <c r="I785" s="165"/>
      <c r="J785" s="165"/>
      <c r="K785" s="165"/>
      <c r="L785" s="77"/>
      <c r="M785" s="77"/>
      <c r="N785" s="82"/>
      <c r="O785" s="196">
        <f>VLOOKUP(N785,'Supporting Documentation'!$A$4:$J$568,10,FALSE)</f>
        <v>0</v>
      </c>
      <c r="P785" s="51"/>
      <c r="Q785" s="50"/>
      <c r="R785" s="157">
        <f>IF(P785="",0,(P785/'PPF Application'!$T$7))</f>
        <v>0</v>
      </c>
      <c r="S785" s="52">
        <f>IF(N785="", 0, (O785/'PPF Application'!$T$7)*P785)</f>
        <v>0</v>
      </c>
      <c r="T785" s="135"/>
      <c r="V785" s="159">
        <f t="shared" si="117"/>
        <v>0</v>
      </c>
      <c r="W785" s="159">
        <f t="shared" si="109"/>
        <v>0</v>
      </c>
      <c r="X785" s="159">
        <f t="shared" si="110"/>
        <v>0</v>
      </c>
      <c r="Y785" s="201">
        <f t="shared" si="111"/>
        <v>0</v>
      </c>
      <c r="Z785" s="201">
        <f t="shared" si="112"/>
        <v>0</v>
      </c>
      <c r="AA785" s="159">
        <f t="shared" si="113"/>
        <v>0</v>
      </c>
      <c r="AB785" s="11">
        <f t="shared" si="114"/>
        <v>0</v>
      </c>
      <c r="AD785" s="23">
        <f t="shared" si="115"/>
        <v>0</v>
      </c>
      <c r="AE785" s="23">
        <f t="shared" si="116"/>
        <v>0</v>
      </c>
    </row>
    <row r="786" spans="1:31" x14ac:dyDescent="0.2">
      <c r="A786" s="365"/>
      <c r="B786" s="365"/>
      <c r="C786" s="165"/>
      <c r="D786" s="165"/>
      <c r="E786" s="202"/>
      <c r="F786" s="165"/>
      <c r="G786" s="195"/>
      <c r="H786" s="165"/>
      <c r="I786" s="165"/>
      <c r="J786" s="165"/>
      <c r="K786" s="165"/>
      <c r="L786" s="77"/>
      <c r="M786" s="77"/>
      <c r="N786" s="82"/>
      <c r="O786" s="196">
        <f>VLOOKUP(N786,'Supporting Documentation'!$A$4:$J$568,10,FALSE)</f>
        <v>0</v>
      </c>
      <c r="P786" s="51"/>
      <c r="Q786" s="50"/>
      <c r="R786" s="157">
        <f>IF(P786="",0,(P786/'PPF Application'!$T$7))</f>
        <v>0</v>
      </c>
      <c r="S786" s="52">
        <f>IF(N786="", 0, (O786/'PPF Application'!$T$7)*P786)</f>
        <v>0</v>
      </c>
      <c r="T786" s="135"/>
      <c r="V786" s="159">
        <f t="shared" si="117"/>
        <v>0</v>
      </c>
      <c r="W786" s="159">
        <f t="shared" si="109"/>
        <v>0</v>
      </c>
      <c r="X786" s="159">
        <f t="shared" si="110"/>
        <v>0</v>
      </c>
      <c r="Y786" s="201">
        <f t="shared" si="111"/>
        <v>0</v>
      </c>
      <c r="Z786" s="201">
        <f t="shared" si="112"/>
        <v>0</v>
      </c>
      <c r="AA786" s="159">
        <f t="shared" si="113"/>
        <v>0</v>
      </c>
      <c r="AB786" s="11">
        <f t="shared" si="114"/>
        <v>0</v>
      </c>
      <c r="AD786" s="23">
        <f t="shared" si="115"/>
        <v>0</v>
      </c>
      <c r="AE786" s="23">
        <f t="shared" si="116"/>
        <v>0</v>
      </c>
    </row>
    <row r="787" spans="1:31" x14ac:dyDescent="0.2">
      <c r="A787" s="365"/>
      <c r="B787" s="365"/>
      <c r="C787" s="165"/>
      <c r="D787" s="165"/>
      <c r="E787" s="202"/>
      <c r="F787" s="165"/>
      <c r="G787" s="195"/>
      <c r="H787" s="165"/>
      <c r="I787" s="165"/>
      <c r="J787" s="165"/>
      <c r="K787" s="165"/>
      <c r="L787" s="77"/>
      <c r="M787" s="77"/>
      <c r="N787" s="82"/>
      <c r="O787" s="196">
        <f>VLOOKUP(N787,'Supporting Documentation'!$A$4:$J$568,10,FALSE)</f>
        <v>0</v>
      </c>
      <c r="P787" s="51"/>
      <c r="Q787" s="50"/>
      <c r="R787" s="157">
        <f>IF(P787="",0,(P787/'PPF Application'!$T$7))</f>
        <v>0</v>
      </c>
      <c r="S787" s="52">
        <f>IF(N787="", 0, (O787/'PPF Application'!$T$7)*P787)</f>
        <v>0</v>
      </c>
      <c r="T787" s="135"/>
      <c r="V787" s="159">
        <f t="shared" si="117"/>
        <v>0</v>
      </c>
      <c r="W787" s="159">
        <f t="shared" si="109"/>
        <v>0</v>
      </c>
      <c r="X787" s="159">
        <f t="shared" si="110"/>
        <v>0</v>
      </c>
      <c r="Y787" s="201">
        <f t="shared" si="111"/>
        <v>0</v>
      </c>
      <c r="Z787" s="201">
        <f t="shared" si="112"/>
        <v>0</v>
      </c>
      <c r="AA787" s="159">
        <f t="shared" si="113"/>
        <v>0</v>
      </c>
      <c r="AB787" s="11">
        <f t="shared" si="114"/>
        <v>0</v>
      </c>
      <c r="AD787" s="23">
        <f t="shared" si="115"/>
        <v>0</v>
      </c>
      <c r="AE787" s="23">
        <f t="shared" si="116"/>
        <v>0</v>
      </c>
    </row>
    <row r="788" spans="1:31" x14ac:dyDescent="0.2">
      <c r="A788" s="365"/>
      <c r="B788" s="365"/>
      <c r="C788" s="165"/>
      <c r="D788" s="165"/>
      <c r="E788" s="202"/>
      <c r="F788" s="165"/>
      <c r="G788" s="195"/>
      <c r="H788" s="165"/>
      <c r="I788" s="165"/>
      <c r="J788" s="165"/>
      <c r="K788" s="165"/>
      <c r="L788" s="77"/>
      <c r="M788" s="77"/>
      <c r="N788" s="82"/>
      <c r="O788" s="196">
        <f>VLOOKUP(N788,'Supporting Documentation'!$A$4:$J$568,10,FALSE)</f>
        <v>0</v>
      </c>
      <c r="P788" s="51"/>
      <c r="Q788" s="50"/>
      <c r="R788" s="157">
        <f>IF(P788="",0,(P788/'PPF Application'!$T$7))</f>
        <v>0</v>
      </c>
      <c r="S788" s="52">
        <f>IF(N788="", 0, (O788/'PPF Application'!$T$7)*P788)</f>
        <v>0</v>
      </c>
      <c r="T788" s="135"/>
      <c r="V788" s="159">
        <f t="shared" si="117"/>
        <v>0</v>
      </c>
      <c r="W788" s="159">
        <f t="shared" si="109"/>
        <v>0</v>
      </c>
      <c r="X788" s="159">
        <f t="shared" si="110"/>
        <v>0</v>
      </c>
      <c r="Y788" s="201">
        <f t="shared" si="111"/>
        <v>0</v>
      </c>
      <c r="Z788" s="201">
        <f t="shared" si="112"/>
        <v>0</v>
      </c>
      <c r="AA788" s="159">
        <f t="shared" si="113"/>
        <v>0</v>
      </c>
      <c r="AB788" s="11">
        <f t="shared" si="114"/>
        <v>0</v>
      </c>
      <c r="AD788" s="23">
        <f t="shared" si="115"/>
        <v>0</v>
      </c>
      <c r="AE788" s="23">
        <f t="shared" si="116"/>
        <v>0</v>
      </c>
    </row>
    <row r="789" spans="1:31" x14ac:dyDescent="0.2">
      <c r="A789" s="365"/>
      <c r="B789" s="365"/>
      <c r="C789" s="165"/>
      <c r="D789" s="165"/>
      <c r="E789" s="202"/>
      <c r="F789" s="165"/>
      <c r="G789" s="195"/>
      <c r="H789" s="165"/>
      <c r="I789" s="165"/>
      <c r="J789" s="165"/>
      <c r="K789" s="165"/>
      <c r="L789" s="77"/>
      <c r="M789" s="77"/>
      <c r="N789" s="82"/>
      <c r="O789" s="196">
        <f>VLOOKUP(N789,'Supporting Documentation'!$A$4:$J$568,10,FALSE)</f>
        <v>0</v>
      </c>
      <c r="P789" s="51"/>
      <c r="Q789" s="50"/>
      <c r="R789" s="157">
        <f>IF(P789="",0,(P789/'PPF Application'!$T$7))</f>
        <v>0</v>
      </c>
      <c r="S789" s="52">
        <f>IF(N789="", 0, (O789/'PPF Application'!$T$7)*P789)</f>
        <v>0</v>
      </c>
      <c r="T789" s="135"/>
      <c r="V789" s="159">
        <f t="shared" si="117"/>
        <v>0</v>
      </c>
      <c r="W789" s="159">
        <f t="shared" si="109"/>
        <v>0</v>
      </c>
      <c r="X789" s="159">
        <f t="shared" si="110"/>
        <v>0</v>
      </c>
      <c r="Y789" s="201">
        <f t="shared" si="111"/>
        <v>0</v>
      </c>
      <c r="Z789" s="201">
        <f t="shared" si="112"/>
        <v>0</v>
      </c>
      <c r="AA789" s="159">
        <f t="shared" si="113"/>
        <v>0</v>
      </c>
      <c r="AB789" s="11">
        <f t="shared" si="114"/>
        <v>0</v>
      </c>
      <c r="AD789" s="23">
        <f t="shared" si="115"/>
        <v>0</v>
      </c>
      <c r="AE789" s="23">
        <f t="shared" si="116"/>
        <v>0</v>
      </c>
    </row>
    <row r="790" spans="1:31" x14ac:dyDescent="0.2">
      <c r="A790" s="365"/>
      <c r="B790" s="365"/>
      <c r="C790" s="165"/>
      <c r="D790" s="165"/>
      <c r="E790" s="202"/>
      <c r="F790" s="165"/>
      <c r="G790" s="195"/>
      <c r="H790" s="165"/>
      <c r="I790" s="165"/>
      <c r="J790" s="165"/>
      <c r="K790" s="165"/>
      <c r="L790" s="77"/>
      <c r="M790" s="77"/>
      <c r="N790" s="82"/>
      <c r="O790" s="196">
        <f>VLOOKUP(N790,'Supporting Documentation'!$A$4:$J$568,10,FALSE)</f>
        <v>0</v>
      </c>
      <c r="P790" s="51"/>
      <c r="Q790" s="50"/>
      <c r="R790" s="157">
        <f>IF(P790="",0,(P790/'PPF Application'!$T$7))</f>
        <v>0</v>
      </c>
      <c r="S790" s="52">
        <f>IF(N790="", 0, (O790/'PPF Application'!$T$7)*P790)</f>
        <v>0</v>
      </c>
      <c r="T790" s="135"/>
      <c r="V790" s="159">
        <f t="shared" si="117"/>
        <v>0</v>
      </c>
      <c r="W790" s="159">
        <f t="shared" si="109"/>
        <v>0</v>
      </c>
      <c r="X790" s="159">
        <f t="shared" si="110"/>
        <v>0</v>
      </c>
      <c r="Y790" s="201">
        <f t="shared" si="111"/>
        <v>0</v>
      </c>
      <c r="Z790" s="201">
        <f t="shared" si="112"/>
        <v>0</v>
      </c>
      <c r="AA790" s="159">
        <f t="shared" si="113"/>
        <v>0</v>
      </c>
      <c r="AB790" s="11">
        <f t="shared" si="114"/>
        <v>0</v>
      </c>
      <c r="AD790" s="23">
        <f t="shared" si="115"/>
        <v>0</v>
      </c>
      <c r="AE790" s="23">
        <f t="shared" si="116"/>
        <v>0</v>
      </c>
    </row>
    <row r="791" spans="1:31" x14ac:dyDescent="0.2">
      <c r="A791" s="365"/>
      <c r="B791" s="365"/>
      <c r="C791" s="165"/>
      <c r="D791" s="165"/>
      <c r="E791" s="202"/>
      <c r="F791" s="165"/>
      <c r="G791" s="195"/>
      <c r="H791" s="165"/>
      <c r="I791" s="165"/>
      <c r="J791" s="165"/>
      <c r="K791" s="165"/>
      <c r="L791" s="77"/>
      <c r="M791" s="77"/>
      <c r="N791" s="82"/>
      <c r="O791" s="196">
        <f>VLOOKUP(N791,'Supporting Documentation'!$A$4:$J$568,10,FALSE)</f>
        <v>0</v>
      </c>
      <c r="P791" s="51"/>
      <c r="Q791" s="50"/>
      <c r="R791" s="157">
        <f>IF(P791="",0,(P791/'PPF Application'!$T$7))</f>
        <v>0</v>
      </c>
      <c r="S791" s="52">
        <f>IF(N791="", 0, (O791/'PPF Application'!$T$7)*P791)</f>
        <v>0</v>
      </c>
      <c r="T791" s="135"/>
      <c r="V791" s="159">
        <f t="shared" si="117"/>
        <v>0</v>
      </c>
      <c r="W791" s="159">
        <f t="shared" si="109"/>
        <v>0</v>
      </c>
      <c r="X791" s="159">
        <f t="shared" si="110"/>
        <v>0</v>
      </c>
      <c r="Y791" s="201">
        <f t="shared" si="111"/>
        <v>0</v>
      </c>
      <c r="Z791" s="201">
        <f t="shared" si="112"/>
        <v>0</v>
      </c>
      <c r="AA791" s="159">
        <f t="shared" si="113"/>
        <v>0</v>
      </c>
      <c r="AB791" s="11">
        <f t="shared" si="114"/>
        <v>0</v>
      </c>
      <c r="AD791" s="23">
        <f t="shared" si="115"/>
        <v>0</v>
      </c>
      <c r="AE791" s="23">
        <f t="shared" si="116"/>
        <v>0</v>
      </c>
    </row>
    <row r="792" spans="1:31" x14ac:dyDescent="0.2">
      <c r="A792" s="365"/>
      <c r="B792" s="365"/>
      <c r="C792" s="165"/>
      <c r="D792" s="165"/>
      <c r="E792" s="202"/>
      <c r="F792" s="165"/>
      <c r="G792" s="195"/>
      <c r="H792" s="165"/>
      <c r="I792" s="165"/>
      <c r="J792" s="165"/>
      <c r="K792" s="165"/>
      <c r="L792" s="77"/>
      <c r="M792" s="77"/>
      <c r="N792" s="82"/>
      <c r="O792" s="196">
        <f>VLOOKUP(N792,'Supporting Documentation'!$A$4:$J$568,10,FALSE)</f>
        <v>0</v>
      </c>
      <c r="P792" s="51"/>
      <c r="Q792" s="50"/>
      <c r="R792" s="157">
        <f>IF(P792="",0,(P792/'PPF Application'!$T$7))</f>
        <v>0</v>
      </c>
      <c r="S792" s="52">
        <f>IF(N792="", 0, (O792/'PPF Application'!$T$7)*P792)</f>
        <v>0</v>
      </c>
      <c r="T792" s="135"/>
      <c r="V792" s="159">
        <f t="shared" si="117"/>
        <v>0</v>
      </c>
      <c r="W792" s="159">
        <f t="shared" si="109"/>
        <v>0</v>
      </c>
      <c r="X792" s="159">
        <f t="shared" si="110"/>
        <v>0</v>
      </c>
      <c r="Y792" s="201">
        <f t="shared" si="111"/>
        <v>0</v>
      </c>
      <c r="Z792" s="201">
        <f t="shared" si="112"/>
        <v>0</v>
      </c>
      <c r="AA792" s="159">
        <f t="shared" si="113"/>
        <v>0</v>
      </c>
      <c r="AB792" s="11">
        <f t="shared" si="114"/>
        <v>0</v>
      </c>
      <c r="AD792" s="23">
        <f t="shared" si="115"/>
        <v>0</v>
      </c>
      <c r="AE792" s="23">
        <f t="shared" si="116"/>
        <v>0</v>
      </c>
    </row>
    <row r="793" spans="1:31" x14ac:dyDescent="0.2">
      <c r="A793" s="365"/>
      <c r="B793" s="365"/>
      <c r="C793" s="165"/>
      <c r="D793" s="165"/>
      <c r="E793" s="202"/>
      <c r="F793" s="165"/>
      <c r="G793" s="195"/>
      <c r="H793" s="165"/>
      <c r="I793" s="165"/>
      <c r="J793" s="165"/>
      <c r="K793" s="165"/>
      <c r="L793" s="77"/>
      <c r="M793" s="77"/>
      <c r="N793" s="82"/>
      <c r="O793" s="196">
        <f>VLOOKUP(N793,'Supporting Documentation'!$A$4:$J$568,10,FALSE)</f>
        <v>0</v>
      </c>
      <c r="P793" s="51"/>
      <c r="Q793" s="50"/>
      <c r="R793" s="157">
        <f>IF(P793="",0,(P793/'PPF Application'!$T$7))</f>
        <v>0</v>
      </c>
      <c r="S793" s="52">
        <f>IF(N793="", 0, (O793/'PPF Application'!$T$7)*P793)</f>
        <v>0</v>
      </c>
      <c r="T793" s="135"/>
      <c r="V793" s="159">
        <f t="shared" si="117"/>
        <v>0</v>
      </c>
      <c r="W793" s="159">
        <f t="shared" si="109"/>
        <v>0</v>
      </c>
      <c r="X793" s="159">
        <f t="shared" si="110"/>
        <v>0</v>
      </c>
      <c r="Y793" s="201">
        <f t="shared" si="111"/>
        <v>0</v>
      </c>
      <c r="Z793" s="201">
        <f t="shared" si="112"/>
        <v>0</v>
      </c>
      <c r="AA793" s="159">
        <f t="shared" si="113"/>
        <v>0</v>
      </c>
      <c r="AB793" s="11">
        <f t="shared" si="114"/>
        <v>0</v>
      </c>
      <c r="AD793" s="23">
        <f t="shared" si="115"/>
        <v>0</v>
      </c>
      <c r="AE793" s="23">
        <f t="shared" si="116"/>
        <v>0</v>
      </c>
    </row>
    <row r="794" spans="1:31" x14ac:dyDescent="0.2">
      <c r="A794" s="365"/>
      <c r="B794" s="365"/>
      <c r="C794" s="165"/>
      <c r="D794" s="165"/>
      <c r="E794" s="202"/>
      <c r="F794" s="165"/>
      <c r="G794" s="195"/>
      <c r="H794" s="165"/>
      <c r="I794" s="165"/>
      <c r="J794" s="165"/>
      <c r="K794" s="165"/>
      <c r="L794" s="77"/>
      <c r="M794" s="77"/>
      <c r="N794" s="82"/>
      <c r="O794" s="196">
        <f>VLOOKUP(N794,'Supporting Documentation'!$A$4:$J$568,10,FALSE)</f>
        <v>0</v>
      </c>
      <c r="P794" s="51"/>
      <c r="Q794" s="50"/>
      <c r="R794" s="157">
        <f>IF(P794="",0,(P794/'PPF Application'!$T$7))</f>
        <v>0</v>
      </c>
      <c r="S794" s="52">
        <f>IF(N794="", 0, (O794/'PPF Application'!$T$7)*P794)</f>
        <v>0</v>
      </c>
      <c r="T794" s="135"/>
      <c r="V794" s="159">
        <f t="shared" si="117"/>
        <v>0</v>
      </c>
      <c r="W794" s="159">
        <f t="shared" si="109"/>
        <v>0</v>
      </c>
      <c r="X794" s="159">
        <f t="shared" si="110"/>
        <v>0</v>
      </c>
      <c r="Y794" s="201">
        <f t="shared" si="111"/>
        <v>0</v>
      </c>
      <c r="Z794" s="201">
        <f t="shared" si="112"/>
        <v>0</v>
      </c>
      <c r="AA794" s="159">
        <f t="shared" si="113"/>
        <v>0</v>
      </c>
      <c r="AB794" s="11">
        <f t="shared" si="114"/>
        <v>0</v>
      </c>
      <c r="AD794" s="23">
        <f t="shared" si="115"/>
        <v>0</v>
      </c>
      <c r="AE794" s="23">
        <f t="shared" si="116"/>
        <v>0</v>
      </c>
    </row>
    <row r="795" spans="1:31" x14ac:dyDescent="0.2">
      <c r="A795" s="365"/>
      <c r="B795" s="365"/>
      <c r="C795" s="165"/>
      <c r="D795" s="165"/>
      <c r="E795" s="202"/>
      <c r="F795" s="165"/>
      <c r="G795" s="195"/>
      <c r="H795" s="165"/>
      <c r="I795" s="165"/>
      <c r="J795" s="165"/>
      <c r="K795" s="165"/>
      <c r="L795" s="77"/>
      <c r="M795" s="77"/>
      <c r="N795" s="82"/>
      <c r="O795" s="196">
        <f>VLOOKUP(N795,'Supporting Documentation'!$A$4:$J$568,10,FALSE)</f>
        <v>0</v>
      </c>
      <c r="P795" s="51"/>
      <c r="Q795" s="50"/>
      <c r="R795" s="157">
        <f>IF(P795="",0,(P795/'PPF Application'!$T$7))</f>
        <v>0</v>
      </c>
      <c r="S795" s="52">
        <f>IF(N795="", 0, (O795/'PPF Application'!$T$7)*P795)</f>
        <v>0</v>
      </c>
      <c r="T795" s="135"/>
      <c r="V795" s="159">
        <f t="shared" si="117"/>
        <v>0</v>
      </c>
      <c r="W795" s="159">
        <f t="shared" si="109"/>
        <v>0</v>
      </c>
      <c r="X795" s="159">
        <f t="shared" si="110"/>
        <v>0</v>
      </c>
      <c r="Y795" s="201">
        <f t="shared" si="111"/>
        <v>0</v>
      </c>
      <c r="Z795" s="201">
        <f t="shared" si="112"/>
        <v>0</v>
      </c>
      <c r="AA795" s="159">
        <f t="shared" si="113"/>
        <v>0</v>
      </c>
      <c r="AB795" s="11">
        <f t="shared" si="114"/>
        <v>0</v>
      </c>
      <c r="AD795" s="23">
        <f t="shared" si="115"/>
        <v>0</v>
      </c>
      <c r="AE795" s="23">
        <f t="shared" si="116"/>
        <v>0</v>
      </c>
    </row>
    <row r="796" spans="1:31" x14ac:dyDescent="0.2">
      <c r="A796" s="365"/>
      <c r="B796" s="365"/>
      <c r="C796" s="165"/>
      <c r="D796" s="165"/>
      <c r="E796" s="202"/>
      <c r="F796" s="165"/>
      <c r="G796" s="195"/>
      <c r="H796" s="165"/>
      <c r="I796" s="165"/>
      <c r="J796" s="165"/>
      <c r="K796" s="165"/>
      <c r="L796" s="77"/>
      <c r="M796" s="77"/>
      <c r="N796" s="82"/>
      <c r="O796" s="196">
        <f>VLOOKUP(N796,'Supporting Documentation'!$A$4:$J$568,10,FALSE)</f>
        <v>0</v>
      </c>
      <c r="P796" s="51"/>
      <c r="Q796" s="50"/>
      <c r="R796" s="157">
        <f>IF(P796="",0,(P796/'PPF Application'!$T$7))</f>
        <v>0</v>
      </c>
      <c r="S796" s="52">
        <f>IF(N796="", 0, (O796/'PPF Application'!$T$7)*P796)</f>
        <v>0</v>
      </c>
      <c r="T796" s="135"/>
      <c r="V796" s="159">
        <f t="shared" si="117"/>
        <v>0</v>
      </c>
      <c r="W796" s="159">
        <f t="shared" si="109"/>
        <v>0</v>
      </c>
      <c r="X796" s="159">
        <f t="shared" si="110"/>
        <v>0</v>
      </c>
      <c r="Y796" s="201">
        <f t="shared" si="111"/>
        <v>0</v>
      </c>
      <c r="Z796" s="201">
        <f t="shared" si="112"/>
        <v>0</v>
      </c>
      <c r="AA796" s="159">
        <f t="shared" si="113"/>
        <v>0</v>
      </c>
      <c r="AB796" s="11">
        <f t="shared" si="114"/>
        <v>0</v>
      </c>
      <c r="AD796" s="23">
        <f t="shared" si="115"/>
        <v>0</v>
      </c>
      <c r="AE796" s="23">
        <f t="shared" si="116"/>
        <v>0</v>
      </c>
    </row>
    <row r="797" spans="1:31" x14ac:dyDescent="0.2">
      <c r="A797" s="365"/>
      <c r="B797" s="365"/>
      <c r="C797" s="165"/>
      <c r="D797" s="165"/>
      <c r="E797" s="202"/>
      <c r="F797" s="165"/>
      <c r="G797" s="195"/>
      <c r="H797" s="165"/>
      <c r="I797" s="165"/>
      <c r="J797" s="165"/>
      <c r="K797" s="165"/>
      <c r="L797" s="77"/>
      <c r="M797" s="77"/>
      <c r="N797" s="82"/>
      <c r="O797" s="196">
        <f>VLOOKUP(N797,'Supporting Documentation'!$A$4:$J$568,10,FALSE)</f>
        <v>0</v>
      </c>
      <c r="P797" s="51"/>
      <c r="Q797" s="50"/>
      <c r="R797" s="157">
        <f>IF(P797="",0,(P797/'PPF Application'!$T$7))</f>
        <v>0</v>
      </c>
      <c r="S797" s="52">
        <f>IF(N797="", 0, (O797/'PPF Application'!$T$7)*P797)</f>
        <v>0</v>
      </c>
      <c r="T797" s="135"/>
      <c r="V797" s="159">
        <f t="shared" si="117"/>
        <v>0</v>
      </c>
      <c r="W797" s="159">
        <f t="shared" si="109"/>
        <v>0</v>
      </c>
      <c r="X797" s="159">
        <f t="shared" si="110"/>
        <v>0</v>
      </c>
      <c r="Y797" s="201">
        <f t="shared" si="111"/>
        <v>0</v>
      </c>
      <c r="Z797" s="201">
        <f t="shared" si="112"/>
        <v>0</v>
      </c>
      <c r="AA797" s="159">
        <f t="shared" si="113"/>
        <v>0</v>
      </c>
      <c r="AB797" s="11">
        <f t="shared" si="114"/>
        <v>0</v>
      </c>
      <c r="AD797" s="23">
        <f t="shared" si="115"/>
        <v>0</v>
      </c>
      <c r="AE797" s="23">
        <f t="shared" si="116"/>
        <v>0</v>
      </c>
    </row>
    <row r="798" spans="1:31" x14ac:dyDescent="0.2">
      <c r="A798" s="365"/>
      <c r="B798" s="365"/>
      <c r="C798" s="165"/>
      <c r="D798" s="165"/>
      <c r="E798" s="202"/>
      <c r="F798" s="165"/>
      <c r="G798" s="195"/>
      <c r="H798" s="165"/>
      <c r="I798" s="165"/>
      <c r="J798" s="165"/>
      <c r="K798" s="165"/>
      <c r="L798" s="77"/>
      <c r="M798" s="77"/>
      <c r="N798" s="82"/>
      <c r="O798" s="196">
        <f>VLOOKUP(N798,'Supporting Documentation'!$A$4:$J$568,10,FALSE)</f>
        <v>0</v>
      </c>
      <c r="P798" s="51"/>
      <c r="Q798" s="50"/>
      <c r="R798" s="157">
        <f>IF(P798="",0,(P798/'PPF Application'!$T$7))</f>
        <v>0</v>
      </c>
      <c r="S798" s="52">
        <f>IF(N798="", 0, (O798/'PPF Application'!$T$7)*P798)</f>
        <v>0</v>
      </c>
      <c r="T798" s="135"/>
      <c r="V798" s="159">
        <f t="shared" si="117"/>
        <v>0</v>
      </c>
      <c r="W798" s="159">
        <f t="shared" si="109"/>
        <v>0</v>
      </c>
      <c r="X798" s="159">
        <f t="shared" si="110"/>
        <v>0</v>
      </c>
      <c r="Y798" s="201">
        <f t="shared" si="111"/>
        <v>0</v>
      </c>
      <c r="Z798" s="201">
        <f t="shared" si="112"/>
        <v>0</v>
      </c>
      <c r="AA798" s="159">
        <f t="shared" si="113"/>
        <v>0</v>
      </c>
      <c r="AB798" s="11">
        <f t="shared" si="114"/>
        <v>0</v>
      </c>
      <c r="AD798" s="23">
        <f t="shared" si="115"/>
        <v>0</v>
      </c>
      <c r="AE798" s="23">
        <f t="shared" si="116"/>
        <v>0</v>
      </c>
    </row>
    <row r="799" spans="1:31" x14ac:dyDescent="0.2">
      <c r="A799" s="365"/>
      <c r="B799" s="365"/>
      <c r="C799" s="165"/>
      <c r="D799" s="165"/>
      <c r="E799" s="202"/>
      <c r="F799" s="165"/>
      <c r="G799" s="195"/>
      <c r="H799" s="165"/>
      <c r="I799" s="165"/>
      <c r="J799" s="165"/>
      <c r="K799" s="165"/>
      <c r="L799" s="77"/>
      <c r="M799" s="77"/>
      <c r="N799" s="82"/>
      <c r="O799" s="196">
        <f>VLOOKUP(N799,'Supporting Documentation'!$A$4:$J$568,10,FALSE)</f>
        <v>0</v>
      </c>
      <c r="P799" s="51"/>
      <c r="Q799" s="50"/>
      <c r="R799" s="157">
        <f>IF(P799="",0,(P799/'PPF Application'!$T$7))</f>
        <v>0</v>
      </c>
      <c r="S799" s="52">
        <f>IF(N799="", 0, (O799/'PPF Application'!$T$7)*P799)</f>
        <v>0</v>
      </c>
      <c r="T799" s="135"/>
      <c r="V799" s="159">
        <f t="shared" si="117"/>
        <v>0</v>
      </c>
      <c r="W799" s="159">
        <f t="shared" si="109"/>
        <v>0</v>
      </c>
      <c r="X799" s="159">
        <f t="shared" si="110"/>
        <v>0</v>
      </c>
      <c r="Y799" s="201">
        <f t="shared" si="111"/>
        <v>0</v>
      </c>
      <c r="Z799" s="201">
        <f t="shared" si="112"/>
        <v>0</v>
      </c>
      <c r="AA799" s="159">
        <f t="shared" si="113"/>
        <v>0</v>
      </c>
      <c r="AB799" s="11">
        <f t="shared" si="114"/>
        <v>0</v>
      </c>
      <c r="AD799" s="23">
        <f t="shared" si="115"/>
        <v>0</v>
      </c>
      <c r="AE799" s="23">
        <f t="shared" si="116"/>
        <v>0</v>
      </c>
    </row>
    <row r="800" spans="1:31" x14ac:dyDescent="0.2">
      <c r="A800" s="365"/>
      <c r="B800" s="365"/>
      <c r="C800" s="165"/>
      <c r="D800" s="165"/>
      <c r="E800" s="202"/>
      <c r="F800" s="165"/>
      <c r="G800" s="195"/>
      <c r="H800" s="165"/>
      <c r="I800" s="165"/>
      <c r="J800" s="165"/>
      <c r="K800" s="165"/>
      <c r="L800" s="77"/>
      <c r="M800" s="77"/>
      <c r="N800" s="82"/>
      <c r="O800" s="196">
        <f>VLOOKUP(N800,'Supporting Documentation'!$A$4:$J$568,10,FALSE)</f>
        <v>0</v>
      </c>
      <c r="P800" s="51"/>
      <c r="Q800" s="50"/>
      <c r="R800" s="157">
        <f>IF(P800="",0,(P800/'PPF Application'!$T$7))</f>
        <v>0</v>
      </c>
      <c r="S800" s="52">
        <f>IF(N800="", 0, (O800/'PPF Application'!$T$7)*P800)</f>
        <v>0</v>
      </c>
      <c r="T800" s="135"/>
      <c r="V800" s="159">
        <f t="shared" si="117"/>
        <v>0</v>
      </c>
      <c r="W800" s="159">
        <f t="shared" si="109"/>
        <v>0</v>
      </c>
      <c r="X800" s="159">
        <f t="shared" si="110"/>
        <v>0</v>
      </c>
      <c r="Y800" s="201">
        <f t="shared" si="111"/>
        <v>0</v>
      </c>
      <c r="Z800" s="201">
        <f t="shared" si="112"/>
        <v>0</v>
      </c>
      <c r="AA800" s="159">
        <f t="shared" si="113"/>
        <v>0</v>
      </c>
      <c r="AB800" s="11">
        <f t="shared" si="114"/>
        <v>0</v>
      </c>
      <c r="AD800" s="23">
        <f t="shared" si="115"/>
        <v>0</v>
      </c>
      <c r="AE800" s="23">
        <f t="shared" si="116"/>
        <v>0</v>
      </c>
    </row>
    <row r="801" spans="1:31" x14ac:dyDescent="0.2">
      <c r="A801" s="365"/>
      <c r="B801" s="365"/>
      <c r="C801" s="165"/>
      <c r="D801" s="165"/>
      <c r="E801" s="202"/>
      <c r="F801" s="165"/>
      <c r="G801" s="195"/>
      <c r="H801" s="165"/>
      <c r="I801" s="165"/>
      <c r="J801" s="165"/>
      <c r="K801" s="165"/>
      <c r="L801" s="77"/>
      <c r="M801" s="77"/>
      <c r="N801" s="82"/>
      <c r="O801" s="196">
        <f>VLOOKUP(N801,'Supporting Documentation'!$A$4:$J$568,10,FALSE)</f>
        <v>0</v>
      </c>
      <c r="P801" s="51"/>
      <c r="Q801" s="50"/>
      <c r="R801" s="157">
        <f>IF(P801="",0,(P801/'PPF Application'!$T$7))</f>
        <v>0</v>
      </c>
      <c r="S801" s="52">
        <f>IF(N801="", 0, (O801/'PPF Application'!$T$7)*P801)</f>
        <v>0</v>
      </c>
      <c r="T801" s="135"/>
      <c r="V801" s="159">
        <f t="shared" si="117"/>
        <v>0</v>
      </c>
      <c r="W801" s="159">
        <f t="shared" si="109"/>
        <v>0</v>
      </c>
      <c r="X801" s="159">
        <f t="shared" si="110"/>
        <v>0</v>
      </c>
      <c r="Y801" s="201">
        <f t="shared" si="111"/>
        <v>0</v>
      </c>
      <c r="Z801" s="201">
        <f t="shared" si="112"/>
        <v>0</v>
      </c>
      <c r="AA801" s="159">
        <f t="shared" si="113"/>
        <v>0</v>
      </c>
      <c r="AB801" s="11">
        <f t="shared" si="114"/>
        <v>0</v>
      </c>
      <c r="AD801" s="23">
        <f t="shared" si="115"/>
        <v>0</v>
      </c>
      <c r="AE801" s="23">
        <f t="shared" si="116"/>
        <v>0</v>
      </c>
    </row>
    <row r="802" spans="1:31" x14ac:dyDescent="0.2">
      <c r="A802" s="365"/>
      <c r="B802" s="365"/>
      <c r="C802" s="165"/>
      <c r="D802" s="165"/>
      <c r="E802" s="202"/>
      <c r="F802" s="165"/>
      <c r="G802" s="195"/>
      <c r="H802" s="165"/>
      <c r="I802" s="165"/>
      <c r="J802" s="165"/>
      <c r="K802" s="165"/>
      <c r="L802" s="77"/>
      <c r="M802" s="77"/>
      <c r="N802" s="82"/>
      <c r="O802" s="196">
        <f>VLOOKUP(N802,'Supporting Documentation'!$A$4:$J$568,10,FALSE)</f>
        <v>0</v>
      </c>
      <c r="P802" s="51"/>
      <c r="Q802" s="50"/>
      <c r="R802" s="157">
        <f>IF(P802="",0,(P802/'PPF Application'!$T$7))</f>
        <v>0</v>
      </c>
      <c r="S802" s="52">
        <f>IF(N802="", 0, (O802/'PPF Application'!$T$7)*P802)</f>
        <v>0</v>
      </c>
      <c r="T802" s="135"/>
      <c r="V802" s="159">
        <f t="shared" si="117"/>
        <v>0</v>
      </c>
      <c r="W802" s="159">
        <f t="shared" si="109"/>
        <v>0</v>
      </c>
      <c r="X802" s="159">
        <f t="shared" si="110"/>
        <v>0</v>
      </c>
      <c r="Y802" s="201">
        <f t="shared" si="111"/>
        <v>0</v>
      </c>
      <c r="Z802" s="201">
        <f t="shared" si="112"/>
        <v>0</v>
      </c>
      <c r="AA802" s="159">
        <f t="shared" si="113"/>
        <v>0</v>
      </c>
      <c r="AB802" s="11">
        <f t="shared" si="114"/>
        <v>0</v>
      </c>
      <c r="AD802" s="23">
        <f t="shared" si="115"/>
        <v>0</v>
      </c>
      <c r="AE802" s="23">
        <f t="shared" si="116"/>
        <v>0</v>
      </c>
    </row>
    <row r="803" spans="1:31" x14ac:dyDescent="0.2">
      <c r="A803" s="365"/>
      <c r="B803" s="365"/>
      <c r="C803" s="165"/>
      <c r="D803" s="165"/>
      <c r="E803" s="202"/>
      <c r="F803" s="165"/>
      <c r="G803" s="195"/>
      <c r="H803" s="165"/>
      <c r="I803" s="165"/>
      <c r="J803" s="165"/>
      <c r="K803" s="165"/>
      <c r="L803" s="77"/>
      <c r="M803" s="77"/>
      <c r="N803" s="82"/>
      <c r="O803" s="196">
        <f>VLOOKUP(N803,'Supporting Documentation'!$A$4:$J$568,10,FALSE)</f>
        <v>0</v>
      </c>
      <c r="P803" s="51"/>
      <c r="Q803" s="50"/>
      <c r="R803" s="157">
        <f>IF(P803="",0,(P803/'PPF Application'!$T$7))</f>
        <v>0</v>
      </c>
      <c r="S803" s="52">
        <f>IF(N803="", 0, (O803/'PPF Application'!$T$7)*P803)</f>
        <v>0</v>
      </c>
      <c r="T803" s="135"/>
      <c r="V803" s="159">
        <f t="shared" si="117"/>
        <v>0</v>
      </c>
      <c r="W803" s="159">
        <f t="shared" si="109"/>
        <v>0</v>
      </c>
      <c r="X803" s="159">
        <f t="shared" si="110"/>
        <v>0</v>
      </c>
      <c r="Y803" s="201">
        <f t="shared" si="111"/>
        <v>0</v>
      </c>
      <c r="Z803" s="201">
        <f t="shared" si="112"/>
        <v>0</v>
      </c>
      <c r="AA803" s="159">
        <f t="shared" si="113"/>
        <v>0</v>
      </c>
      <c r="AB803" s="11">
        <f t="shared" si="114"/>
        <v>0</v>
      </c>
      <c r="AD803" s="23">
        <f t="shared" si="115"/>
        <v>0</v>
      </c>
      <c r="AE803" s="23">
        <f t="shared" si="116"/>
        <v>0</v>
      </c>
    </row>
    <row r="804" spans="1:31" x14ac:dyDescent="0.2">
      <c r="A804" s="365"/>
      <c r="B804" s="365"/>
      <c r="C804" s="165"/>
      <c r="D804" s="165"/>
      <c r="E804" s="202"/>
      <c r="F804" s="165"/>
      <c r="G804" s="195"/>
      <c r="H804" s="165"/>
      <c r="I804" s="165"/>
      <c r="J804" s="165"/>
      <c r="K804" s="165"/>
      <c r="L804" s="77"/>
      <c r="M804" s="77"/>
      <c r="N804" s="82"/>
      <c r="O804" s="196">
        <f>VLOOKUP(N804,'Supporting Documentation'!$A$4:$J$568,10,FALSE)</f>
        <v>0</v>
      </c>
      <c r="P804" s="51"/>
      <c r="Q804" s="50"/>
      <c r="R804" s="157">
        <f>IF(P804="",0,(P804/'PPF Application'!$T$7))</f>
        <v>0</v>
      </c>
      <c r="S804" s="52">
        <f>IF(N804="", 0, (O804/'PPF Application'!$T$7)*P804)</f>
        <v>0</v>
      </c>
      <c r="T804" s="135"/>
      <c r="V804" s="159">
        <f t="shared" si="117"/>
        <v>0</v>
      </c>
      <c r="W804" s="159">
        <f t="shared" si="109"/>
        <v>0</v>
      </c>
      <c r="X804" s="159">
        <f t="shared" si="110"/>
        <v>0</v>
      </c>
      <c r="Y804" s="201">
        <f t="shared" si="111"/>
        <v>0</v>
      </c>
      <c r="Z804" s="201">
        <f t="shared" si="112"/>
        <v>0</v>
      </c>
      <c r="AA804" s="159">
        <f t="shared" si="113"/>
        <v>0</v>
      </c>
      <c r="AB804" s="11">
        <f t="shared" si="114"/>
        <v>0</v>
      </c>
      <c r="AD804" s="23">
        <f t="shared" si="115"/>
        <v>0</v>
      </c>
      <c r="AE804" s="23">
        <f t="shared" si="116"/>
        <v>0</v>
      </c>
    </row>
    <row r="805" spans="1:31" x14ac:dyDescent="0.2">
      <c r="A805" s="365"/>
      <c r="B805" s="365"/>
      <c r="C805" s="165"/>
      <c r="D805" s="165"/>
      <c r="E805" s="202"/>
      <c r="F805" s="165"/>
      <c r="G805" s="195"/>
      <c r="H805" s="165"/>
      <c r="I805" s="165"/>
      <c r="J805" s="165"/>
      <c r="K805" s="165"/>
      <c r="L805" s="77"/>
      <c r="M805" s="77"/>
      <c r="N805" s="82"/>
      <c r="O805" s="196">
        <f>VLOOKUP(N805,'Supporting Documentation'!$A$4:$J$568,10,FALSE)</f>
        <v>0</v>
      </c>
      <c r="P805" s="51"/>
      <c r="Q805" s="50"/>
      <c r="R805" s="157">
        <f>IF(P805="",0,(P805/'PPF Application'!$T$7))</f>
        <v>0</v>
      </c>
      <c r="S805" s="52">
        <f>IF(N805="", 0, (O805/'PPF Application'!$T$7)*P805)</f>
        <v>0</v>
      </c>
      <c r="T805" s="135"/>
      <c r="V805" s="159">
        <f t="shared" si="117"/>
        <v>0</v>
      </c>
      <c r="W805" s="159">
        <f t="shared" si="109"/>
        <v>0</v>
      </c>
      <c r="X805" s="159">
        <f t="shared" si="110"/>
        <v>0</v>
      </c>
      <c r="Y805" s="201">
        <f t="shared" si="111"/>
        <v>0</v>
      </c>
      <c r="Z805" s="201">
        <f t="shared" si="112"/>
        <v>0</v>
      </c>
      <c r="AA805" s="159">
        <f t="shared" si="113"/>
        <v>0</v>
      </c>
      <c r="AB805" s="11">
        <f t="shared" si="114"/>
        <v>0</v>
      </c>
      <c r="AD805" s="23">
        <f t="shared" si="115"/>
        <v>0</v>
      </c>
      <c r="AE805" s="23">
        <f t="shared" si="116"/>
        <v>0</v>
      </c>
    </row>
    <row r="806" spans="1:31" x14ac:dyDescent="0.2">
      <c r="A806" s="365"/>
      <c r="B806" s="365"/>
      <c r="C806" s="165"/>
      <c r="D806" s="165"/>
      <c r="E806" s="202"/>
      <c r="F806" s="165"/>
      <c r="G806" s="195"/>
      <c r="H806" s="165"/>
      <c r="I806" s="165"/>
      <c r="J806" s="165"/>
      <c r="K806" s="165"/>
      <c r="L806" s="77"/>
      <c r="M806" s="77"/>
      <c r="N806" s="82"/>
      <c r="O806" s="196">
        <f>VLOOKUP(N806,'Supporting Documentation'!$A$4:$J$568,10,FALSE)</f>
        <v>0</v>
      </c>
      <c r="P806" s="51"/>
      <c r="Q806" s="50"/>
      <c r="R806" s="157">
        <f>IF(P806="",0,(P806/'PPF Application'!$T$7))</f>
        <v>0</v>
      </c>
      <c r="S806" s="52">
        <f>IF(N806="", 0, (O806/'PPF Application'!$T$7)*P806)</f>
        <v>0</v>
      </c>
      <c r="T806" s="135"/>
      <c r="V806" s="159">
        <f t="shared" si="117"/>
        <v>0</v>
      </c>
      <c r="W806" s="159">
        <f t="shared" si="109"/>
        <v>0</v>
      </c>
      <c r="X806" s="159">
        <f t="shared" si="110"/>
        <v>0</v>
      </c>
      <c r="Y806" s="201">
        <f t="shared" si="111"/>
        <v>0</v>
      </c>
      <c r="Z806" s="201">
        <f t="shared" si="112"/>
        <v>0</v>
      </c>
      <c r="AA806" s="159">
        <f t="shared" si="113"/>
        <v>0</v>
      </c>
      <c r="AB806" s="11">
        <f t="shared" si="114"/>
        <v>0</v>
      </c>
      <c r="AD806" s="23">
        <f t="shared" si="115"/>
        <v>0</v>
      </c>
      <c r="AE806" s="23">
        <f t="shared" si="116"/>
        <v>0</v>
      </c>
    </row>
    <row r="807" spans="1:31" x14ac:dyDescent="0.2">
      <c r="A807" s="365"/>
      <c r="B807" s="365"/>
      <c r="C807" s="165"/>
      <c r="D807" s="165"/>
      <c r="E807" s="202"/>
      <c r="F807" s="165"/>
      <c r="G807" s="195"/>
      <c r="H807" s="165"/>
      <c r="I807" s="165"/>
      <c r="J807" s="165"/>
      <c r="K807" s="165"/>
      <c r="L807" s="77"/>
      <c r="M807" s="77"/>
      <c r="N807" s="82"/>
      <c r="O807" s="196">
        <f>VLOOKUP(N807,'Supporting Documentation'!$A$4:$J$568,10,FALSE)</f>
        <v>0</v>
      </c>
      <c r="P807" s="51"/>
      <c r="Q807" s="50"/>
      <c r="R807" s="157">
        <f>IF(P807="",0,(P807/'PPF Application'!$T$7))</f>
        <v>0</v>
      </c>
      <c r="S807" s="52">
        <f>IF(N807="", 0, (O807/'PPF Application'!$T$7)*P807)</f>
        <v>0</v>
      </c>
      <c r="T807" s="135"/>
      <c r="V807" s="159">
        <f t="shared" si="117"/>
        <v>0</v>
      </c>
      <c r="W807" s="159">
        <f t="shared" si="109"/>
        <v>0</v>
      </c>
      <c r="X807" s="159">
        <f t="shared" si="110"/>
        <v>0</v>
      </c>
      <c r="Y807" s="201">
        <f t="shared" si="111"/>
        <v>0</v>
      </c>
      <c r="Z807" s="201">
        <f t="shared" si="112"/>
        <v>0</v>
      </c>
      <c r="AA807" s="159">
        <f t="shared" si="113"/>
        <v>0</v>
      </c>
      <c r="AB807" s="11">
        <f t="shared" si="114"/>
        <v>0</v>
      </c>
      <c r="AD807" s="23">
        <f t="shared" si="115"/>
        <v>0</v>
      </c>
      <c r="AE807" s="23">
        <f t="shared" si="116"/>
        <v>0</v>
      </c>
    </row>
    <row r="808" spans="1:31" x14ac:dyDescent="0.2">
      <c r="A808" s="365"/>
      <c r="B808" s="365"/>
      <c r="C808" s="165"/>
      <c r="D808" s="165"/>
      <c r="E808" s="202"/>
      <c r="F808" s="165"/>
      <c r="G808" s="195"/>
      <c r="H808" s="165"/>
      <c r="I808" s="165"/>
      <c r="J808" s="165"/>
      <c r="K808" s="165"/>
      <c r="L808" s="77"/>
      <c r="M808" s="77"/>
      <c r="N808" s="82"/>
      <c r="O808" s="196">
        <f>VLOOKUP(N808,'Supporting Documentation'!$A$4:$J$568,10,FALSE)</f>
        <v>0</v>
      </c>
      <c r="P808" s="51"/>
      <c r="Q808" s="50"/>
      <c r="R808" s="157">
        <f>IF(P808="",0,(P808/'PPF Application'!$T$7))</f>
        <v>0</v>
      </c>
      <c r="S808" s="52">
        <f>IF(N808="", 0, (O808/'PPF Application'!$T$7)*P808)</f>
        <v>0</v>
      </c>
      <c r="T808" s="135"/>
      <c r="V808" s="159">
        <f t="shared" si="117"/>
        <v>0</v>
      </c>
      <c r="W808" s="159">
        <f t="shared" si="109"/>
        <v>0</v>
      </c>
      <c r="X808" s="159">
        <f t="shared" si="110"/>
        <v>0</v>
      </c>
      <c r="Y808" s="201">
        <f t="shared" si="111"/>
        <v>0</v>
      </c>
      <c r="Z808" s="201">
        <f t="shared" si="112"/>
        <v>0</v>
      </c>
      <c r="AA808" s="159">
        <f t="shared" si="113"/>
        <v>0</v>
      </c>
      <c r="AB808" s="11">
        <f t="shared" si="114"/>
        <v>0</v>
      </c>
      <c r="AD808" s="23">
        <f t="shared" si="115"/>
        <v>0</v>
      </c>
      <c r="AE808" s="23">
        <f t="shared" si="116"/>
        <v>0</v>
      </c>
    </row>
    <row r="809" spans="1:31" x14ac:dyDescent="0.2">
      <c r="A809" s="365"/>
      <c r="B809" s="365"/>
      <c r="C809" s="165"/>
      <c r="D809" s="165"/>
      <c r="E809" s="202"/>
      <c r="F809" s="165"/>
      <c r="G809" s="195"/>
      <c r="H809" s="165"/>
      <c r="I809" s="165"/>
      <c r="J809" s="165"/>
      <c r="K809" s="165"/>
      <c r="L809" s="77"/>
      <c r="M809" s="77"/>
      <c r="N809" s="82"/>
      <c r="O809" s="196">
        <f>VLOOKUP(N809,'Supporting Documentation'!$A$4:$J$568,10,FALSE)</f>
        <v>0</v>
      </c>
      <c r="P809" s="51"/>
      <c r="Q809" s="50"/>
      <c r="R809" s="157">
        <f>IF(P809="",0,(P809/'PPF Application'!$T$7))</f>
        <v>0</v>
      </c>
      <c r="S809" s="52">
        <f>IF(N809="", 0, (O809/'PPF Application'!$T$7)*P809)</f>
        <v>0</v>
      </c>
      <c r="T809" s="135"/>
      <c r="V809" s="159">
        <f t="shared" si="117"/>
        <v>0</v>
      </c>
      <c r="W809" s="159">
        <f t="shared" si="109"/>
        <v>0</v>
      </c>
      <c r="X809" s="159">
        <f t="shared" si="110"/>
        <v>0</v>
      </c>
      <c r="Y809" s="201">
        <f t="shared" si="111"/>
        <v>0</v>
      </c>
      <c r="Z809" s="201">
        <f t="shared" si="112"/>
        <v>0</v>
      </c>
      <c r="AA809" s="159">
        <f t="shared" si="113"/>
        <v>0</v>
      </c>
      <c r="AB809" s="11">
        <f t="shared" si="114"/>
        <v>0</v>
      </c>
      <c r="AD809" s="23">
        <f t="shared" si="115"/>
        <v>0</v>
      </c>
      <c r="AE809" s="23">
        <f t="shared" si="116"/>
        <v>0</v>
      </c>
    </row>
    <row r="810" spans="1:31" x14ac:dyDescent="0.2">
      <c r="A810" s="365"/>
      <c r="B810" s="365"/>
      <c r="C810" s="165"/>
      <c r="D810" s="165"/>
      <c r="E810" s="202"/>
      <c r="F810" s="165"/>
      <c r="G810" s="195"/>
      <c r="H810" s="165"/>
      <c r="I810" s="165"/>
      <c r="J810" s="165"/>
      <c r="K810" s="165"/>
      <c r="L810" s="77"/>
      <c r="M810" s="77"/>
      <c r="N810" s="82"/>
      <c r="O810" s="196">
        <f>VLOOKUP(N810,'Supporting Documentation'!$A$4:$J$568,10,FALSE)</f>
        <v>0</v>
      </c>
      <c r="P810" s="51"/>
      <c r="Q810" s="50"/>
      <c r="R810" s="157">
        <f>IF(P810="",0,(P810/'PPF Application'!$T$7))</f>
        <v>0</v>
      </c>
      <c r="S810" s="52">
        <f>IF(N810="", 0, (O810/'PPF Application'!$T$7)*P810)</f>
        <v>0</v>
      </c>
      <c r="T810" s="135"/>
      <c r="V810" s="159">
        <f t="shared" si="117"/>
        <v>0</v>
      </c>
      <c r="W810" s="159">
        <f t="shared" si="109"/>
        <v>0</v>
      </c>
      <c r="X810" s="159">
        <f t="shared" si="110"/>
        <v>0</v>
      </c>
      <c r="Y810" s="201">
        <f t="shared" si="111"/>
        <v>0</v>
      </c>
      <c r="Z810" s="201">
        <f t="shared" si="112"/>
        <v>0</v>
      </c>
      <c r="AA810" s="159">
        <f t="shared" si="113"/>
        <v>0</v>
      </c>
      <c r="AB810" s="11">
        <f t="shared" si="114"/>
        <v>0</v>
      </c>
      <c r="AD810" s="23">
        <f t="shared" si="115"/>
        <v>0</v>
      </c>
      <c r="AE810" s="23">
        <f t="shared" si="116"/>
        <v>0</v>
      </c>
    </row>
    <row r="811" spans="1:31" x14ac:dyDescent="0.2">
      <c r="A811" s="365"/>
      <c r="B811" s="365"/>
      <c r="C811" s="165"/>
      <c r="D811" s="165"/>
      <c r="E811" s="202"/>
      <c r="F811" s="165"/>
      <c r="G811" s="195"/>
      <c r="H811" s="165"/>
      <c r="I811" s="165"/>
      <c r="J811" s="165"/>
      <c r="K811" s="165"/>
      <c r="L811" s="77"/>
      <c r="M811" s="77"/>
      <c r="N811" s="82"/>
      <c r="O811" s="196">
        <f>VLOOKUP(N811,'Supporting Documentation'!$A$4:$J$568,10,FALSE)</f>
        <v>0</v>
      </c>
      <c r="P811" s="51"/>
      <c r="Q811" s="50"/>
      <c r="R811" s="157">
        <f>IF(P811="",0,(P811/'PPF Application'!$T$7))</f>
        <v>0</v>
      </c>
      <c r="S811" s="52">
        <f>IF(N811="", 0, (O811/'PPF Application'!$T$7)*P811)</f>
        <v>0</v>
      </c>
      <c r="T811" s="135"/>
      <c r="V811" s="159">
        <f t="shared" si="117"/>
        <v>0</v>
      </c>
      <c r="W811" s="159">
        <f t="shared" si="109"/>
        <v>0</v>
      </c>
      <c r="X811" s="159">
        <f t="shared" si="110"/>
        <v>0</v>
      </c>
      <c r="Y811" s="201">
        <f t="shared" si="111"/>
        <v>0</v>
      </c>
      <c r="Z811" s="201">
        <f t="shared" si="112"/>
        <v>0</v>
      </c>
      <c r="AA811" s="159">
        <f t="shared" si="113"/>
        <v>0</v>
      </c>
      <c r="AB811" s="11">
        <f t="shared" si="114"/>
        <v>0</v>
      </c>
      <c r="AD811" s="23">
        <f t="shared" si="115"/>
        <v>0</v>
      </c>
      <c r="AE811" s="23">
        <f t="shared" si="116"/>
        <v>0</v>
      </c>
    </row>
    <row r="812" spans="1:31" x14ac:dyDescent="0.2">
      <c r="A812" s="365"/>
      <c r="B812" s="365"/>
      <c r="C812" s="165"/>
      <c r="D812" s="165"/>
      <c r="E812" s="202"/>
      <c r="F812" s="165"/>
      <c r="G812" s="195"/>
      <c r="H812" s="165"/>
      <c r="I812" s="165"/>
      <c r="J812" s="165"/>
      <c r="K812" s="165"/>
      <c r="L812" s="77"/>
      <c r="M812" s="77"/>
      <c r="N812" s="82"/>
      <c r="O812" s="196">
        <f>VLOOKUP(N812,'Supporting Documentation'!$A$4:$J$568,10,FALSE)</f>
        <v>0</v>
      </c>
      <c r="P812" s="51"/>
      <c r="Q812" s="50"/>
      <c r="R812" s="157">
        <f>IF(P812="",0,(P812/'PPF Application'!$T$7))</f>
        <v>0</v>
      </c>
      <c r="S812" s="52">
        <f>IF(N812="", 0, (O812/'PPF Application'!$T$7)*P812)</f>
        <v>0</v>
      </c>
      <c r="T812" s="135"/>
      <c r="V812" s="159">
        <f t="shared" si="117"/>
        <v>0</v>
      </c>
      <c r="W812" s="159">
        <f t="shared" si="109"/>
        <v>0</v>
      </c>
      <c r="X812" s="159">
        <f t="shared" si="110"/>
        <v>0</v>
      </c>
      <c r="Y812" s="201">
        <f t="shared" si="111"/>
        <v>0</v>
      </c>
      <c r="Z812" s="201">
        <f t="shared" si="112"/>
        <v>0</v>
      </c>
      <c r="AA812" s="159">
        <f t="shared" si="113"/>
        <v>0</v>
      </c>
      <c r="AB812" s="11">
        <f t="shared" si="114"/>
        <v>0</v>
      </c>
      <c r="AD812" s="23">
        <f t="shared" si="115"/>
        <v>0</v>
      </c>
      <c r="AE812" s="23">
        <f t="shared" si="116"/>
        <v>0</v>
      </c>
    </row>
    <row r="813" spans="1:31" x14ac:dyDescent="0.2">
      <c r="A813" s="365"/>
      <c r="B813" s="365"/>
      <c r="C813" s="165"/>
      <c r="D813" s="165"/>
      <c r="E813" s="202"/>
      <c r="F813" s="165"/>
      <c r="G813" s="195"/>
      <c r="H813" s="165"/>
      <c r="I813" s="165"/>
      <c r="J813" s="165"/>
      <c r="K813" s="165"/>
      <c r="L813" s="77"/>
      <c r="M813" s="77"/>
      <c r="N813" s="82"/>
      <c r="O813" s="196">
        <f>VLOOKUP(N813,'Supporting Documentation'!$A$4:$J$568,10,FALSE)</f>
        <v>0</v>
      </c>
      <c r="P813" s="51"/>
      <c r="Q813" s="50"/>
      <c r="R813" s="157">
        <f>IF(P813="",0,(P813/'PPF Application'!$T$7))</f>
        <v>0</v>
      </c>
      <c r="S813" s="52">
        <f>IF(N813="", 0, (O813/'PPF Application'!$T$7)*P813)</f>
        <v>0</v>
      </c>
      <c r="T813" s="135"/>
      <c r="V813" s="159">
        <f t="shared" si="117"/>
        <v>0</v>
      </c>
      <c r="W813" s="159">
        <f t="shared" si="109"/>
        <v>0</v>
      </c>
      <c r="X813" s="159">
        <f t="shared" si="110"/>
        <v>0</v>
      </c>
      <c r="Y813" s="201">
        <f t="shared" si="111"/>
        <v>0</v>
      </c>
      <c r="Z813" s="201">
        <f t="shared" si="112"/>
        <v>0</v>
      </c>
      <c r="AA813" s="159">
        <f t="shared" si="113"/>
        <v>0</v>
      </c>
      <c r="AB813" s="11">
        <f t="shared" si="114"/>
        <v>0</v>
      </c>
      <c r="AD813" s="23">
        <f t="shared" si="115"/>
        <v>0</v>
      </c>
      <c r="AE813" s="23">
        <f t="shared" si="116"/>
        <v>0</v>
      </c>
    </row>
    <row r="814" spans="1:31" x14ac:dyDescent="0.2">
      <c r="A814" s="365"/>
      <c r="B814" s="365"/>
      <c r="C814" s="165"/>
      <c r="D814" s="165"/>
      <c r="E814" s="202"/>
      <c r="F814" s="165"/>
      <c r="G814" s="195"/>
      <c r="H814" s="165"/>
      <c r="I814" s="165"/>
      <c r="J814" s="165"/>
      <c r="K814" s="165"/>
      <c r="L814" s="77"/>
      <c r="M814" s="77"/>
      <c r="N814" s="82"/>
      <c r="O814" s="196">
        <f>VLOOKUP(N814,'Supporting Documentation'!$A$4:$J$568,10,FALSE)</f>
        <v>0</v>
      </c>
      <c r="P814" s="51"/>
      <c r="Q814" s="50"/>
      <c r="R814" s="157">
        <f>IF(P814="",0,(P814/'PPF Application'!$T$7))</f>
        <v>0</v>
      </c>
      <c r="S814" s="52">
        <f>IF(N814="", 0, (O814/'PPF Application'!$T$7)*P814)</f>
        <v>0</v>
      </c>
      <c r="T814" s="135"/>
      <c r="V814" s="159">
        <f t="shared" si="117"/>
        <v>0</v>
      </c>
      <c r="W814" s="159">
        <f t="shared" si="109"/>
        <v>0</v>
      </c>
      <c r="X814" s="159">
        <f t="shared" si="110"/>
        <v>0</v>
      </c>
      <c r="Y814" s="201">
        <f t="shared" si="111"/>
        <v>0</v>
      </c>
      <c r="Z814" s="201">
        <f t="shared" si="112"/>
        <v>0</v>
      </c>
      <c r="AA814" s="159">
        <f t="shared" si="113"/>
        <v>0</v>
      </c>
      <c r="AB814" s="11">
        <f t="shared" si="114"/>
        <v>0</v>
      </c>
      <c r="AD814" s="23">
        <f t="shared" si="115"/>
        <v>0</v>
      </c>
      <c r="AE814" s="23">
        <f t="shared" si="116"/>
        <v>0</v>
      </c>
    </row>
    <row r="815" spans="1:31" x14ac:dyDescent="0.2">
      <c r="A815" s="365"/>
      <c r="B815" s="365"/>
      <c r="C815" s="165"/>
      <c r="D815" s="165"/>
      <c r="E815" s="202"/>
      <c r="F815" s="165"/>
      <c r="G815" s="195"/>
      <c r="H815" s="165"/>
      <c r="I815" s="165"/>
      <c r="J815" s="165"/>
      <c r="K815" s="165"/>
      <c r="L815" s="77"/>
      <c r="M815" s="77"/>
      <c r="N815" s="82"/>
      <c r="O815" s="196">
        <f>VLOOKUP(N815,'Supporting Documentation'!$A$4:$J$568,10,FALSE)</f>
        <v>0</v>
      </c>
      <c r="P815" s="51"/>
      <c r="Q815" s="50"/>
      <c r="R815" s="157">
        <f>IF(P815="",0,(P815/'PPF Application'!$T$7))</f>
        <v>0</v>
      </c>
      <c r="S815" s="52">
        <f>IF(N815="", 0, (O815/'PPF Application'!$T$7)*P815)</f>
        <v>0</v>
      </c>
      <c r="T815" s="135"/>
      <c r="V815" s="159">
        <f t="shared" si="117"/>
        <v>0</v>
      </c>
      <c r="W815" s="159">
        <f t="shared" si="109"/>
        <v>0</v>
      </c>
      <c r="X815" s="159">
        <f t="shared" si="110"/>
        <v>0</v>
      </c>
      <c r="Y815" s="201">
        <f t="shared" si="111"/>
        <v>0</v>
      </c>
      <c r="Z815" s="201">
        <f t="shared" si="112"/>
        <v>0</v>
      </c>
      <c r="AA815" s="159">
        <f t="shared" si="113"/>
        <v>0</v>
      </c>
      <c r="AB815" s="11">
        <f t="shared" si="114"/>
        <v>0</v>
      </c>
      <c r="AD815" s="23">
        <f t="shared" si="115"/>
        <v>0</v>
      </c>
      <c r="AE815" s="23">
        <f t="shared" si="116"/>
        <v>0</v>
      </c>
    </row>
    <row r="816" spans="1:31" x14ac:dyDescent="0.2">
      <c r="A816" s="365"/>
      <c r="B816" s="365"/>
      <c r="C816" s="165"/>
      <c r="D816" s="165"/>
      <c r="E816" s="202"/>
      <c r="F816" s="165"/>
      <c r="G816" s="195"/>
      <c r="H816" s="165"/>
      <c r="I816" s="165"/>
      <c r="J816" s="165"/>
      <c r="K816" s="165"/>
      <c r="L816" s="77"/>
      <c r="M816" s="77"/>
      <c r="N816" s="82"/>
      <c r="O816" s="196">
        <f>VLOOKUP(N816,'Supporting Documentation'!$A$4:$J$568,10,FALSE)</f>
        <v>0</v>
      </c>
      <c r="P816" s="51"/>
      <c r="Q816" s="50"/>
      <c r="R816" s="157">
        <f>IF(P816="",0,(P816/'PPF Application'!$T$7))</f>
        <v>0</v>
      </c>
      <c r="S816" s="52">
        <f>IF(N816="", 0, (O816/'PPF Application'!$T$7)*P816)</f>
        <v>0</v>
      </c>
      <c r="T816" s="135"/>
      <c r="V816" s="159">
        <f t="shared" si="117"/>
        <v>0</v>
      </c>
      <c r="W816" s="159">
        <f t="shared" si="109"/>
        <v>0</v>
      </c>
      <c r="X816" s="159">
        <f t="shared" si="110"/>
        <v>0</v>
      </c>
      <c r="Y816" s="201">
        <f t="shared" si="111"/>
        <v>0</v>
      </c>
      <c r="Z816" s="201">
        <f t="shared" si="112"/>
        <v>0</v>
      </c>
      <c r="AA816" s="159">
        <f t="shared" si="113"/>
        <v>0</v>
      </c>
      <c r="AB816" s="11">
        <f t="shared" si="114"/>
        <v>0</v>
      </c>
      <c r="AD816" s="23">
        <f t="shared" si="115"/>
        <v>0</v>
      </c>
      <c r="AE816" s="23">
        <f t="shared" si="116"/>
        <v>0</v>
      </c>
    </row>
    <row r="817" spans="1:31" x14ac:dyDescent="0.2">
      <c r="A817" s="365"/>
      <c r="B817" s="365"/>
      <c r="C817" s="165"/>
      <c r="D817" s="165"/>
      <c r="E817" s="202"/>
      <c r="F817" s="165"/>
      <c r="G817" s="195"/>
      <c r="H817" s="165"/>
      <c r="I817" s="165"/>
      <c r="J817" s="165"/>
      <c r="K817" s="165"/>
      <c r="L817" s="77"/>
      <c r="M817" s="77"/>
      <c r="N817" s="82"/>
      <c r="O817" s="196">
        <f>VLOOKUP(N817,'Supporting Documentation'!$A$4:$J$568,10,FALSE)</f>
        <v>0</v>
      </c>
      <c r="P817" s="51"/>
      <c r="Q817" s="50"/>
      <c r="R817" s="157">
        <f>IF(P817="",0,(P817/'PPF Application'!$T$7))</f>
        <v>0</v>
      </c>
      <c r="S817" s="52">
        <f>IF(N817="", 0, (O817/'PPF Application'!$T$7)*P817)</f>
        <v>0</v>
      </c>
      <c r="T817" s="135"/>
      <c r="V817" s="159">
        <f t="shared" si="117"/>
        <v>0</v>
      </c>
      <c r="W817" s="159">
        <f t="shared" si="109"/>
        <v>0</v>
      </c>
      <c r="X817" s="159">
        <f t="shared" si="110"/>
        <v>0</v>
      </c>
      <c r="Y817" s="201">
        <f t="shared" si="111"/>
        <v>0</v>
      </c>
      <c r="Z817" s="201">
        <f t="shared" si="112"/>
        <v>0</v>
      </c>
      <c r="AA817" s="159">
        <f t="shared" si="113"/>
        <v>0</v>
      </c>
      <c r="AB817" s="11">
        <f t="shared" si="114"/>
        <v>0</v>
      </c>
      <c r="AD817" s="23">
        <f t="shared" si="115"/>
        <v>0</v>
      </c>
      <c r="AE817" s="23">
        <f t="shared" si="116"/>
        <v>0</v>
      </c>
    </row>
    <row r="818" spans="1:31" x14ac:dyDescent="0.2">
      <c r="A818" s="365"/>
      <c r="B818" s="365"/>
      <c r="C818" s="165"/>
      <c r="D818" s="165"/>
      <c r="E818" s="202"/>
      <c r="F818" s="165"/>
      <c r="G818" s="195"/>
      <c r="H818" s="165"/>
      <c r="I818" s="165"/>
      <c r="J818" s="165"/>
      <c r="K818" s="165"/>
      <c r="L818" s="77"/>
      <c r="M818" s="77"/>
      <c r="N818" s="82"/>
      <c r="O818" s="196">
        <f>VLOOKUP(N818,'Supporting Documentation'!$A$4:$J$568,10,FALSE)</f>
        <v>0</v>
      </c>
      <c r="P818" s="51"/>
      <c r="Q818" s="50"/>
      <c r="R818" s="157">
        <f>IF(P818="",0,(P818/'PPF Application'!$T$7))</f>
        <v>0</v>
      </c>
      <c r="S818" s="52">
        <f>IF(N818="", 0, (O818/'PPF Application'!$T$7)*P818)</f>
        <v>0</v>
      </c>
      <c r="T818" s="135"/>
      <c r="V818" s="159">
        <f t="shared" si="117"/>
        <v>0</v>
      </c>
      <c r="W818" s="159">
        <f t="shared" si="109"/>
        <v>0</v>
      </c>
      <c r="X818" s="159">
        <f t="shared" si="110"/>
        <v>0</v>
      </c>
      <c r="Y818" s="201">
        <f t="shared" si="111"/>
        <v>0</v>
      </c>
      <c r="Z818" s="201">
        <f t="shared" si="112"/>
        <v>0</v>
      </c>
      <c r="AA818" s="159">
        <f t="shared" si="113"/>
        <v>0</v>
      </c>
      <c r="AB818" s="11">
        <f t="shared" si="114"/>
        <v>0</v>
      </c>
      <c r="AD818" s="23">
        <f t="shared" si="115"/>
        <v>0</v>
      </c>
      <c r="AE818" s="23">
        <f t="shared" si="116"/>
        <v>0</v>
      </c>
    </row>
    <row r="819" spans="1:31" x14ac:dyDescent="0.2">
      <c r="A819" s="365"/>
      <c r="B819" s="365"/>
      <c r="C819" s="165"/>
      <c r="D819" s="165"/>
      <c r="E819" s="202"/>
      <c r="F819" s="165"/>
      <c r="G819" s="195"/>
      <c r="H819" s="165"/>
      <c r="I819" s="165"/>
      <c r="J819" s="165"/>
      <c r="K819" s="165"/>
      <c r="L819" s="77"/>
      <c r="M819" s="77"/>
      <c r="N819" s="82"/>
      <c r="O819" s="196">
        <f>VLOOKUP(N819,'Supporting Documentation'!$A$4:$J$568,10,FALSE)</f>
        <v>0</v>
      </c>
      <c r="P819" s="51"/>
      <c r="Q819" s="50"/>
      <c r="R819" s="157">
        <f>IF(P819="",0,(P819/'PPF Application'!$T$7))</f>
        <v>0</v>
      </c>
      <c r="S819" s="52">
        <f>IF(N819="", 0, (O819/'PPF Application'!$T$7)*P819)</f>
        <v>0</v>
      </c>
      <c r="T819" s="135"/>
      <c r="V819" s="159">
        <f t="shared" si="117"/>
        <v>0</v>
      </c>
      <c r="W819" s="159">
        <f t="shared" si="109"/>
        <v>0</v>
      </c>
      <c r="X819" s="159">
        <f t="shared" si="110"/>
        <v>0</v>
      </c>
      <c r="Y819" s="201">
        <f t="shared" si="111"/>
        <v>0</v>
      </c>
      <c r="Z819" s="201">
        <f t="shared" si="112"/>
        <v>0</v>
      </c>
      <c r="AA819" s="159">
        <f t="shared" si="113"/>
        <v>0</v>
      </c>
      <c r="AB819" s="11">
        <f t="shared" si="114"/>
        <v>0</v>
      </c>
      <c r="AD819" s="23">
        <f t="shared" si="115"/>
        <v>0</v>
      </c>
      <c r="AE819" s="23">
        <f t="shared" si="116"/>
        <v>0</v>
      </c>
    </row>
    <row r="820" spans="1:31" x14ac:dyDescent="0.2">
      <c r="A820" s="365"/>
      <c r="B820" s="365"/>
      <c r="C820" s="165"/>
      <c r="D820" s="165"/>
      <c r="E820" s="202"/>
      <c r="F820" s="165"/>
      <c r="G820" s="195"/>
      <c r="H820" s="165"/>
      <c r="I820" s="165"/>
      <c r="J820" s="165"/>
      <c r="K820" s="165"/>
      <c r="L820" s="77"/>
      <c r="M820" s="77"/>
      <c r="N820" s="82"/>
      <c r="O820" s="196">
        <f>VLOOKUP(N820,'Supporting Documentation'!$A$4:$J$568,10,FALSE)</f>
        <v>0</v>
      </c>
      <c r="P820" s="51"/>
      <c r="Q820" s="50"/>
      <c r="R820" s="157">
        <f>IF(P820="",0,(P820/'PPF Application'!$T$7))</f>
        <v>0</v>
      </c>
      <c r="S820" s="52">
        <f>IF(N820="", 0, (O820/'PPF Application'!$T$7)*P820)</f>
        <v>0</v>
      </c>
      <c r="T820" s="135"/>
      <c r="V820" s="159">
        <f t="shared" si="117"/>
        <v>0</v>
      </c>
      <c r="W820" s="159">
        <f t="shared" si="109"/>
        <v>0</v>
      </c>
      <c r="X820" s="159">
        <f t="shared" si="110"/>
        <v>0</v>
      </c>
      <c r="Y820" s="201">
        <f t="shared" si="111"/>
        <v>0</v>
      </c>
      <c r="Z820" s="201">
        <f t="shared" si="112"/>
        <v>0</v>
      </c>
      <c r="AA820" s="159">
        <f t="shared" si="113"/>
        <v>0</v>
      </c>
      <c r="AB820" s="11">
        <f t="shared" si="114"/>
        <v>0</v>
      </c>
      <c r="AD820" s="23">
        <f t="shared" si="115"/>
        <v>0</v>
      </c>
      <c r="AE820" s="23">
        <f t="shared" si="116"/>
        <v>0</v>
      </c>
    </row>
    <row r="821" spans="1:31" x14ac:dyDescent="0.2">
      <c r="A821" s="365"/>
      <c r="B821" s="365"/>
      <c r="C821" s="165"/>
      <c r="D821" s="165"/>
      <c r="E821" s="202"/>
      <c r="F821" s="165"/>
      <c r="G821" s="195"/>
      <c r="H821" s="165"/>
      <c r="I821" s="165"/>
      <c r="J821" s="165"/>
      <c r="K821" s="165"/>
      <c r="L821" s="77"/>
      <c r="M821" s="77"/>
      <c r="N821" s="82"/>
      <c r="O821" s="196">
        <f>VLOOKUP(N821,'Supporting Documentation'!$A$4:$J$568,10,FALSE)</f>
        <v>0</v>
      </c>
      <c r="P821" s="51"/>
      <c r="Q821" s="50"/>
      <c r="R821" s="157">
        <f>IF(P821="",0,(P821/'PPF Application'!$T$7))</f>
        <v>0</v>
      </c>
      <c r="S821" s="52">
        <f>IF(N821="", 0, (O821/'PPF Application'!$T$7)*P821)</f>
        <v>0</v>
      </c>
      <c r="T821" s="135"/>
      <c r="V821" s="159">
        <f t="shared" si="117"/>
        <v>0</v>
      </c>
      <c r="W821" s="159">
        <f t="shared" si="109"/>
        <v>0</v>
      </c>
      <c r="X821" s="159">
        <f t="shared" si="110"/>
        <v>0</v>
      </c>
      <c r="Y821" s="201">
        <f t="shared" si="111"/>
        <v>0</v>
      </c>
      <c r="Z821" s="201">
        <f t="shared" si="112"/>
        <v>0</v>
      </c>
      <c r="AA821" s="159">
        <f t="shared" si="113"/>
        <v>0</v>
      </c>
      <c r="AB821" s="11">
        <f t="shared" si="114"/>
        <v>0</v>
      </c>
      <c r="AD821" s="23">
        <f t="shared" si="115"/>
        <v>0</v>
      </c>
      <c r="AE821" s="23">
        <f t="shared" si="116"/>
        <v>0</v>
      </c>
    </row>
    <row r="822" spans="1:31" x14ac:dyDescent="0.2">
      <c r="A822" s="365"/>
      <c r="B822" s="365"/>
      <c r="C822" s="165"/>
      <c r="D822" s="165"/>
      <c r="E822" s="202"/>
      <c r="F822" s="165"/>
      <c r="G822" s="195"/>
      <c r="H822" s="165"/>
      <c r="I822" s="165"/>
      <c r="J822" s="165"/>
      <c r="K822" s="165"/>
      <c r="L822" s="77"/>
      <c r="M822" s="77"/>
      <c r="N822" s="82"/>
      <c r="O822" s="196">
        <f>VLOOKUP(N822,'Supporting Documentation'!$A$4:$J$568,10,FALSE)</f>
        <v>0</v>
      </c>
      <c r="P822" s="51"/>
      <c r="Q822" s="50"/>
      <c r="R822" s="157">
        <f>IF(P822="",0,(P822/'PPF Application'!$T$7))</f>
        <v>0</v>
      </c>
      <c r="S822" s="52">
        <f>IF(N822="", 0, (O822/'PPF Application'!$T$7)*P822)</f>
        <v>0</v>
      </c>
      <c r="T822" s="135"/>
      <c r="V822" s="159">
        <f t="shared" si="117"/>
        <v>0</v>
      </c>
      <c r="W822" s="159">
        <f t="shared" si="109"/>
        <v>0</v>
      </c>
      <c r="X822" s="159">
        <f t="shared" si="110"/>
        <v>0</v>
      </c>
      <c r="Y822" s="201">
        <f t="shared" si="111"/>
        <v>0</v>
      </c>
      <c r="Z822" s="201">
        <f t="shared" si="112"/>
        <v>0</v>
      </c>
      <c r="AA822" s="159">
        <f t="shared" si="113"/>
        <v>0</v>
      </c>
      <c r="AB822" s="11">
        <f t="shared" si="114"/>
        <v>0</v>
      </c>
      <c r="AD822" s="23">
        <f t="shared" si="115"/>
        <v>0</v>
      </c>
      <c r="AE822" s="23">
        <f t="shared" si="116"/>
        <v>0</v>
      </c>
    </row>
    <row r="823" spans="1:31" x14ac:dyDescent="0.2">
      <c r="A823" s="365"/>
      <c r="B823" s="365"/>
      <c r="C823" s="165"/>
      <c r="D823" s="165"/>
      <c r="E823" s="202"/>
      <c r="F823" s="165"/>
      <c r="G823" s="195"/>
      <c r="H823" s="165"/>
      <c r="I823" s="165"/>
      <c r="J823" s="165"/>
      <c r="K823" s="165"/>
      <c r="L823" s="77"/>
      <c r="M823" s="77"/>
      <c r="N823" s="82"/>
      <c r="O823" s="196">
        <f>VLOOKUP(N823,'Supporting Documentation'!$A$4:$J$568,10,FALSE)</f>
        <v>0</v>
      </c>
      <c r="P823" s="51"/>
      <c r="Q823" s="50"/>
      <c r="R823" s="157">
        <f>IF(P823="",0,(P823/'PPF Application'!$T$7))</f>
        <v>0</v>
      </c>
      <c r="S823" s="52">
        <f>IF(N823="", 0, (O823/'PPF Application'!$T$7)*P823)</f>
        <v>0</v>
      </c>
      <c r="T823" s="135"/>
      <c r="V823" s="159">
        <f t="shared" si="117"/>
        <v>0</v>
      </c>
      <c r="W823" s="159">
        <f t="shared" si="109"/>
        <v>0</v>
      </c>
      <c r="X823" s="159">
        <f t="shared" si="110"/>
        <v>0</v>
      </c>
      <c r="Y823" s="201">
        <f t="shared" si="111"/>
        <v>0</v>
      </c>
      <c r="Z823" s="201">
        <f t="shared" si="112"/>
        <v>0</v>
      </c>
      <c r="AA823" s="159">
        <f t="shared" si="113"/>
        <v>0</v>
      </c>
      <c r="AB823" s="11">
        <f t="shared" si="114"/>
        <v>0</v>
      </c>
      <c r="AD823" s="23">
        <f t="shared" si="115"/>
        <v>0</v>
      </c>
      <c r="AE823" s="23">
        <f t="shared" si="116"/>
        <v>0</v>
      </c>
    </row>
    <row r="824" spans="1:31" x14ac:dyDescent="0.2">
      <c r="A824" s="365"/>
      <c r="B824" s="365"/>
      <c r="C824" s="165"/>
      <c r="D824" s="165"/>
      <c r="E824" s="202"/>
      <c r="F824" s="165"/>
      <c r="G824" s="195"/>
      <c r="H824" s="165"/>
      <c r="I824" s="165"/>
      <c r="J824" s="165"/>
      <c r="K824" s="165"/>
      <c r="L824" s="77"/>
      <c r="M824" s="77"/>
      <c r="N824" s="82"/>
      <c r="O824" s="196">
        <f>VLOOKUP(N824,'Supporting Documentation'!$A$4:$J$568,10,FALSE)</f>
        <v>0</v>
      </c>
      <c r="P824" s="51"/>
      <c r="Q824" s="50"/>
      <c r="R824" s="157">
        <f>IF(P824="",0,(P824/'PPF Application'!$T$7))</f>
        <v>0</v>
      </c>
      <c r="S824" s="52">
        <f>IF(N824="", 0, (O824/'PPF Application'!$T$7)*P824)</f>
        <v>0</v>
      </c>
      <c r="T824" s="135"/>
      <c r="V824" s="159">
        <f t="shared" si="117"/>
        <v>0</v>
      </c>
      <c r="W824" s="159">
        <f t="shared" si="109"/>
        <v>0</v>
      </c>
      <c r="X824" s="159">
        <f t="shared" si="110"/>
        <v>0</v>
      </c>
      <c r="Y824" s="201">
        <f t="shared" si="111"/>
        <v>0</v>
      </c>
      <c r="Z824" s="201">
        <f t="shared" si="112"/>
        <v>0</v>
      </c>
      <c r="AA824" s="159">
        <f t="shared" si="113"/>
        <v>0</v>
      </c>
      <c r="AB824" s="11">
        <f t="shared" si="114"/>
        <v>0</v>
      </c>
      <c r="AD824" s="23">
        <f t="shared" si="115"/>
        <v>0</v>
      </c>
      <c r="AE824" s="23">
        <f t="shared" si="116"/>
        <v>0</v>
      </c>
    </row>
    <row r="825" spans="1:31" x14ac:dyDescent="0.2">
      <c r="A825" s="365"/>
      <c r="B825" s="365"/>
      <c r="C825" s="165"/>
      <c r="D825" s="165"/>
      <c r="E825" s="202"/>
      <c r="F825" s="165"/>
      <c r="G825" s="195"/>
      <c r="H825" s="165"/>
      <c r="I825" s="165"/>
      <c r="J825" s="165"/>
      <c r="K825" s="165"/>
      <c r="L825" s="77"/>
      <c r="M825" s="77"/>
      <c r="N825" s="82"/>
      <c r="O825" s="196">
        <f>VLOOKUP(N825,'Supporting Documentation'!$A$4:$J$568,10,FALSE)</f>
        <v>0</v>
      </c>
      <c r="P825" s="51"/>
      <c r="Q825" s="50"/>
      <c r="R825" s="157">
        <f>IF(P825="",0,(P825/'PPF Application'!$T$7))</f>
        <v>0</v>
      </c>
      <c r="S825" s="52">
        <f>IF(N825="", 0, (O825/'PPF Application'!$T$7)*P825)</f>
        <v>0</v>
      </c>
      <c r="T825" s="135"/>
      <c r="V825" s="159">
        <f t="shared" si="117"/>
        <v>0</v>
      </c>
      <c r="W825" s="159">
        <f t="shared" si="109"/>
        <v>0</v>
      </c>
      <c r="X825" s="159">
        <f t="shared" si="110"/>
        <v>0</v>
      </c>
      <c r="Y825" s="201">
        <f t="shared" si="111"/>
        <v>0</v>
      </c>
      <c r="Z825" s="201">
        <f t="shared" si="112"/>
        <v>0</v>
      </c>
      <c r="AA825" s="159">
        <f t="shared" si="113"/>
        <v>0</v>
      </c>
      <c r="AB825" s="11">
        <f t="shared" si="114"/>
        <v>0</v>
      </c>
      <c r="AD825" s="23">
        <f t="shared" si="115"/>
        <v>0</v>
      </c>
      <c r="AE825" s="23">
        <f t="shared" si="116"/>
        <v>0</v>
      </c>
    </row>
    <row r="826" spans="1:31" x14ac:dyDescent="0.2">
      <c r="A826" s="365"/>
      <c r="B826" s="365"/>
      <c r="C826" s="165"/>
      <c r="D826" s="165"/>
      <c r="E826" s="202"/>
      <c r="F826" s="165"/>
      <c r="G826" s="195"/>
      <c r="H826" s="165"/>
      <c r="I826" s="165"/>
      <c r="J826" s="165"/>
      <c r="K826" s="165"/>
      <c r="L826" s="77"/>
      <c r="M826" s="77"/>
      <c r="N826" s="82"/>
      <c r="O826" s="196">
        <f>VLOOKUP(N826,'Supporting Documentation'!$A$4:$J$568,10,FALSE)</f>
        <v>0</v>
      </c>
      <c r="P826" s="51"/>
      <c r="Q826" s="50"/>
      <c r="R826" s="157">
        <f>IF(P826="",0,(P826/'PPF Application'!$T$7))</f>
        <v>0</v>
      </c>
      <c r="S826" s="52">
        <f>IF(N826="", 0, (O826/'PPF Application'!$T$7)*P826)</f>
        <v>0</v>
      </c>
      <c r="T826" s="135"/>
      <c r="V826" s="159">
        <f t="shared" si="117"/>
        <v>0</v>
      </c>
      <c r="W826" s="159">
        <f t="shared" si="109"/>
        <v>0</v>
      </c>
      <c r="X826" s="159">
        <f t="shared" si="110"/>
        <v>0</v>
      </c>
      <c r="Y826" s="201">
        <f t="shared" si="111"/>
        <v>0</v>
      </c>
      <c r="Z826" s="201">
        <f t="shared" si="112"/>
        <v>0</v>
      </c>
      <c r="AA826" s="159">
        <f t="shared" si="113"/>
        <v>0</v>
      </c>
      <c r="AB826" s="11">
        <f t="shared" si="114"/>
        <v>0</v>
      </c>
      <c r="AD826" s="23">
        <f t="shared" si="115"/>
        <v>0</v>
      </c>
      <c r="AE826" s="23">
        <f t="shared" si="116"/>
        <v>0</v>
      </c>
    </row>
    <row r="827" spans="1:31" x14ac:dyDescent="0.2">
      <c r="A827" s="365"/>
      <c r="B827" s="365"/>
      <c r="C827" s="165"/>
      <c r="D827" s="165"/>
      <c r="E827" s="202"/>
      <c r="F827" s="165"/>
      <c r="G827" s="195"/>
      <c r="H827" s="165"/>
      <c r="I827" s="165"/>
      <c r="J827" s="165"/>
      <c r="K827" s="165"/>
      <c r="L827" s="77"/>
      <c r="M827" s="77"/>
      <c r="N827" s="82"/>
      <c r="O827" s="196">
        <f>VLOOKUP(N827,'Supporting Documentation'!$A$4:$J$568,10,FALSE)</f>
        <v>0</v>
      </c>
      <c r="P827" s="51"/>
      <c r="Q827" s="50"/>
      <c r="R827" s="157">
        <f>IF(P827="",0,(P827/'PPF Application'!$T$7))</f>
        <v>0</v>
      </c>
      <c r="S827" s="52">
        <f>IF(N827="", 0, (O827/'PPF Application'!$T$7)*P827)</f>
        <v>0</v>
      </c>
      <c r="T827" s="135"/>
      <c r="V827" s="159">
        <f t="shared" si="117"/>
        <v>0</v>
      </c>
      <c r="W827" s="159">
        <f t="shared" si="109"/>
        <v>0</v>
      </c>
      <c r="X827" s="159">
        <f t="shared" si="110"/>
        <v>0</v>
      </c>
      <c r="Y827" s="201">
        <f t="shared" si="111"/>
        <v>0</v>
      </c>
      <c r="Z827" s="201">
        <f t="shared" si="112"/>
        <v>0</v>
      </c>
      <c r="AA827" s="159">
        <f t="shared" si="113"/>
        <v>0</v>
      </c>
      <c r="AB827" s="11">
        <f t="shared" si="114"/>
        <v>0</v>
      </c>
      <c r="AD827" s="23">
        <f t="shared" si="115"/>
        <v>0</v>
      </c>
      <c r="AE827" s="23">
        <f t="shared" si="116"/>
        <v>0</v>
      </c>
    </row>
    <row r="828" spans="1:31" x14ac:dyDescent="0.2">
      <c r="A828" s="365"/>
      <c r="B828" s="365"/>
      <c r="C828" s="165"/>
      <c r="D828" s="165"/>
      <c r="E828" s="202"/>
      <c r="F828" s="165"/>
      <c r="G828" s="195"/>
      <c r="H828" s="165"/>
      <c r="I828" s="165"/>
      <c r="J828" s="165"/>
      <c r="K828" s="165"/>
      <c r="L828" s="77"/>
      <c r="M828" s="77"/>
      <c r="N828" s="82"/>
      <c r="O828" s="196">
        <f>VLOOKUP(N828,'Supporting Documentation'!$A$4:$J$568,10,FALSE)</f>
        <v>0</v>
      </c>
      <c r="P828" s="51"/>
      <c r="Q828" s="50"/>
      <c r="R828" s="157">
        <f>IF(P828="",0,(P828/'PPF Application'!$T$7))</f>
        <v>0</v>
      </c>
      <c r="S828" s="52">
        <f>IF(N828="", 0, (O828/'PPF Application'!$T$7)*P828)</f>
        <v>0</v>
      </c>
      <c r="T828" s="135"/>
      <c r="V828" s="159">
        <f t="shared" si="117"/>
        <v>0</v>
      </c>
      <c r="W828" s="159">
        <f t="shared" si="109"/>
        <v>0</v>
      </c>
      <c r="X828" s="159">
        <f t="shared" si="110"/>
        <v>0</v>
      </c>
      <c r="Y828" s="201">
        <f t="shared" si="111"/>
        <v>0</v>
      </c>
      <c r="Z828" s="201">
        <f t="shared" si="112"/>
        <v>0</v>
      </c>
      <c r="AA828" s="159">
        <f t="shared" si="113"/>
        <v>0</v>
      </c>
      <c r="AB828" s="11">
        <f t="shared" si="114"/>
        <v>0</v>
      </c>
      <c r="AD828" s="23">
        <f t="shared" si="115"/>
        <v>0</v>
      </c>
      <c r="AE828" s="23">
        <f t="shared" si="116"/>
        <v>0</v>
      </c>
    </row>
    <row r="829" spans="1:31" x14ac:dyDescent="0.2">
      <c r="A829" s="365"/>
      <c r="B829" s="365"/>
      <c r="C829" s="165"/>
      <c r="D829" s="165"/>
      <c r="E829" s="202"/>
      <c r="F829" s="165"/>
      <c r="G829" s="195"/>
      <c r="H829" s="165"/>
      <c r="I829" s="165"/>
      <c r="J829" s="165"/>
      <c r="K829" s="165"/>
      <c r="L829" s="77"/>
      <c r="M829" s="77"/>
      <c r="N829" s="82"/>
      <c r="O829" s="196">
        <f>VLOOKUP(N829,'Supporting Documentation'!$A$4:$J$568,10,FALSE)</f>
        <v>0</v>
      </c>
      <c r="P829" s="51"/>
      <c r="Q829" s="50"/>
      <c r="R829" s="157">
        <f>IF(P829="",0,(P829/'PPF Application'!$T$7))</f>
        <v>0</v>
      </c>
      <c r="S829" s="52">
        <f>IF(N829="", 0, (O829/'PPF Application'!$T$7)*P829)</f>
        <v>0</v>
      </c>
      <c r="T829" s="135"/>
      <c r="V829" s="159">
        <f t="shared" si="117"/>
        <v>0</v>
      </c>
      <c r="W829" s="159">
        <f t="shared" si="109"/>
        <v>0</v>
      </c>
      <c r="X829" s="159">
        <f t="shared" si="110"/>
        <v>0</v>
      </c>
      <c r="Y829" s="201">
        <f t="shared" si="111"/>
        <v>0</v>
      </c>
      <c r="Z829" s="201">
        <f t="shared" si="112"/>
        <v>0</v>
      </c>
      <c r="AA829" s="159">
        <f t="shared" si="113"/>
        <v>0</v>
      </c>
      <c r="AB829" s="11">
        <f t="shared" si="114"/>
        <v>0</v>
      </c>
      <c r="AD829" s="23">
        <f t="shared" si="115"/>
        <v>0</v>
      </c>
      <c r="AE829" s="23">
        <f t="shared" si="116"/>
        <v>0</v>
      </c>
    </row>
    <row r="830" spans="1:31" x14ac:dyDescent="0.2">
      <c r="A830" s="365"/>
      <c r="B830" s="365"/>
      <c r="C830" s="165"/>
      <c r="D830" s="165"/>
      <c r="E830" s="202"/>
      <c r="F830" s="165"/>
      <c r="G830" s="195"/>
      <c r="H830" s="165"/>
      <c r="I830" s="165"/>
      <c r="J830" s="165"/>
      <c r="K830" s="165"/>
      <c r="L830" s="77"/>
      <c r="M830" s="77"/>
      <c r="N830" s="82"/>
      <c r="O830" s="196">
        <f>VLOOKUP(N830,'Supporting Documentation'!$A$4:$J$568,10,FALSE)</f>
        <v>0</v>
      </c>
      <c r="P830" s="51"/>
      <c r="Q830" s="50"/>
      <c r="R830" s="157">
        <f>IF(P830="",0,(P830/'PPF Application'!$T$7))</f>
        <v>0</v>
      </c>
      <c r="S830" s="52">
        <f>IF(N830="", 0, (O830/'PPF Application'!$T$7)*P830)</f>
        <v>0</v>
      </c>
      <c r="T830" s="135"/>
      <c r="V830" s="159">
        <f t="shared" si="117"/>
        <v>0</v>
      </c>
      <c r="W830" s="159">
        <f t="shared" si="109"/>
        <v>0</v>
      </c>
      <c r="X830" s="159">
        <f t="shared" si="110"/>
        <v>0</v>
      </c>
      <c r="Y830" s="201">
        <f t="shared" si="111"/>
        <v>0</v>
      </c>
      <c r="Z830" s="201">
        <f t="shared" si="112"/>
        <v>0</v>
      </c>
      <c r="AA830" s="159">
        <f t="shared" si="113"/>
        <v>0</v>
      </c>
      <c r="AB830" s="11">
        <f t="shared" si="114"/>
        <v>0</v>
      </c>
      <c r="AD830" s="23">
        <f t="shared" si="115"/>
        <v>0</v>
      </c>
      <c r="AE830" s="23">
        <f t="shared" si="116"/>
        <v>0</v>
      </c>
    </row>
    <row r="831" spans="1:31" x14ac:dyDescent="0.2">
      <c r="A831" s="365"/>
      <c r="B831" s="365"/>
      <c r="C831" s="165"/>
      <c r="D831" s="165"/>
      <c r="E831" s="202"/>
      <c r="F831" s="165"/>
      <c r="G831" s="195"/>
      <c r="H831" s="165"/>
      <c r="I831" s="165"/>
      <c r="J831" s="165"/>
      <c r="K831" s="165"/>
      <c r="L831" s="77"/>
      <c r="M831" s="77"/>
      <c r="N831" s="82"/>
      <c r="O831" s="196">
        <f>VLOOKUP(N831,'Supporting Documentation'!$A$4:$J$568,10,FALSE)</f>
        <v>0</v>
      </c>
      <c r="P831" s="51"/>
      <c r="Q831" s="50"/>
      <c r="R831" s="157">
        <f>IF(P831="",0,(P831/'PPF Application'!$T$7))</f>
        <v>0</v>
      </c>
      <c r="S831" s="52">
        <f>IF(N831="", 0, (O831/'PPF Application'!$T$7)*P831)</f>
        <v>0</v>
      </c>
      <c r="T831" s="135"/>
      <c r="V831" s="159">
        <f t="shared" si="117"/>
        <v>0</v>
      </c>
      <c r="W831" s="159">
        <f t="shared" si="109"/>
        <v>0</v>
      </c>
      <c r="X831" s="159">
        <f t="shared" si="110"/>
        <v>0</v>
      </c>
      <c r="Y831" s="201">
        <f t="shared" si="111"/>
        <v>0</v>
      </c>
      <c r="Z831" s="201">
        <f t="shared" si="112"/>
        <v>0</v>
      </c>
      <c r="AA831" s="159">
        <f t="shared" si="113"/>
        <v>0</v>
      </c>
      <c r="AB831" s="11">
        <f t="shared" si="114"/>
        <v>0</v>
      </c>
      <c r="AD831" s="23">
        <f t="shared" si="115"/>
        <v>0</v>
      </c>
      <c r="AE831" s="23">
        <f t="shared" si="116"/>
        <v>0</v>
      </c>
    </row>
    <row r="832" spans="1:31" x14ac:dyDescent="0.2">
      <c r="A832" s="365"/>
      <c r="B832" s="365"/>
      <c r="C832" s="165"/>
      <c r="D832" s="165"/>
      <c r="E832" s="202"/>
      <c r="F832" s="165"/>
      <c r="G832" s="195"/>
      <c r="H832" s="165"/>
      <c r="I832" s="165"/>
      <c r="J832" s="165"/>
      <c r="K832" s="165"/>
      <c r="L832" s="77"/>
      <c r="M832" s="77"/>
      <c r="N832" s="82"/>
      <c r="O832" s="196">
        <f>VLOOKUP(N832,'Supporting Documentation'!$A$4:$J$568,10,FALSE)</f>
        <v>0</v>
      </c>
      <c r="P832" s="51"/>
      <c r="Q832" s="50"/>
      <c r="R832" s="157">
        <f>IF(P832="",0,(P832/'PPF Application'!$T$7))</f>
        <v>0</v>
      </c>
      <c r="S832" s="52">
        <f>IF(N832="", 0, (O832/'PPF Application'!$T$7)*P832)</f>
        <v>0</v>
      </c>
      <c r="T832" s="135"/>
      <c r="V832" s="159">
        <f t="shared" si="117"/>
        <v>0</v>
      </c>
      <c r="W832" s="159">
        <f t="shared" si="109"/>
        <v>0</v>
      </c>
      <c r="X832" s="159">
        <f t="shared" si="110"/>
        <v>0</v>
      </c>
      <c r="Y832" s="201">
        <f t="shared" si="111"/>
        <v>0</v>
      </c>
      <c r="Z832" s="201">
        <f t="shared" si="112"/>
        <v>0</v>
      </c>
      <c r="AA832" s="159">
        <f t="shared" si="113"/>
        <v>0</v>
      </c>
      <c r="AB832" s="11">
        <f t="shared" si="114"/>
        <v>0</v>
      </c>
      <c r="AD832" s="23">
        <f t="shared" si="115"/>
        <v>0</v>
      </c>
      <c r="AE832" s="23">
        <f t="shared" si="116"/>
        <v>0</v>
      </c>
    </row>
    <row r="833" spans="1:31" x14ac:dyDescent="0.2">
      <c r="A833" s="365"/>
      <c r="B833" s="365"/>
      <c r="C833" s="165"/>
      <c r="D833" s="165"/>
      <c r="E833" s="202"/>
      <c r="F833" s="165"/>
      <c r="G833" s="195"/>
      <c r="H833" s="165"/>
      <c r="I833" s="165"/>
      <c r="J833" s="165"/>
      <c r="K833" s="165"/>
      <c r="L833" s="77"/>
      <c r="M833" s="77"/>
      <c r="N833" s="82"/>
      <c r="O833" s="196">
        <f>VLOOKUP(N833,'Supporting Documentation'!$A$4:$J$568,10,FALSE)</f>
        <v>0</v>
      </c>
      <c r="P833" s="51"/>
      <c r="Q833" s="50"/>
      <c r="R833" s="157">
        <f>IF(P833="",0,(P833/'PPF Application'!$T$7))</f>
        <v>0</v>
      </c>
      <c r="S833" s="52">
        <f>IF(N833="", 0, (O833/'PPF Application'!$T$7)*P833)</f>
        <v>0</v>
      </c>
      <c r="T833" s="135"/>
      <c r="V833" s="159">
        <f t="shared" si="117"/>
        <v>0</v>
      </c>
      <c r="W833" s="159">
        <f t="shared" si="109"/>
        <v>0</v>
      </c>
      <c r="X833" s="159">
        <f t="shared" si="110"/>
        <v>0</v>
      </c>
      <c r="Y833" s="201">
        <f t="shared" si="111"/>
        <v>0</v>
      </c>
      <c r="Z833" s="201">
        <f t="shared" si="112"/>
        <v>0</v>
      </c>
      <c r="AA833" s="159">
        <f t="shared" si="113"/>
        <v>0</v>
      </c>
      <c r="AB833" s="11">
        <f t="shared" si="114"/>
        <v>0</v>
      </c>
      <c r="AD833" s="23">
        <f t="shared" si="115"/>
        <v>0</v>
      </c>
      <c r="AE833" s="23">
        <f t="shared" si="116"/>
        <v>0</v>
      </c>
    </row>
    <row r="834" spans="1:31" x14ac:dyDescent="0.2">
      <c r="A834" s="365"/>
      <c r="B834" s="365"/>
      <c r="C834" s="165"/>
      <c r="D834" s="165"/>
      <c r="E834" s="202"/>
      <c r="F834" s="165"/>
      <c r="G834" s="195"/>
      <c r="H834" s="165"/>
      <c r="I834" s="165"/>
      <c r="J834" s="165"/>
      <c r="K834" s="165"/>
      <c r="L834" s="77"/>
      <c r="M834" s="77"/>
      <c r="N834" s="82"/>
      <c r="O834" s="196">
        <f>VLOOKUP(N834,'Supporting Documentation'!$A$4:$J$568,10,FALSE)</f>
        <v>0</v>
      </c>
      <c r="P834" s="51"/>
      <c r="Q834" s="50"/>
      <c r="R834" s="157">
        <f>IF(P834="",0,(P834/'PPF Application'!$T$7))</f>
        <v>0</v>
      </c>
      <c r="S834" s="52">
        <f>IF(N834="", 0, (O834/'PPF Application'!$T$7)*P834)</f>
        <v>0</v>
      </c>
      <c r="T834" s="135"/>
      <c r="V834" s="159">
        <f t="shared" si="117"/>
        <v>0</v>
      </c>
      <c r="W834" s="159">
        <f t="shared" si="109"/>
        <v>0</v>
      </c>
      <c r="X834" s="159">
        <f t="shared" si="110"/>
        <v>0</v>
      </c>
      <c r="Y834" s="201">
        <f t="shared" si="111"/>
        <v>0</v>
      </c>
      <c r="Z834" s="201">
        <f t="shared" si="112"/>
        <v>0</v>
      </c>
      <c r="AA834" s="159">
        <f t="shared" si="113"/>
        <v>0</v>
      </c>
      <c r="AB834" s="11">
        <f t="shared" si="114"/>
        <v>0</v>
      </c>
      <c r="AD834" s="23">
        <f t="shared" si="115"/>
        <v>0</v>
      </c>
      <c r="AE834" s="23">
        <f t="shared" si="116"/>
        <v>0</v>
      </c>
    </row>
    <row r="835" spans="1:31" x14ac:dyDescent="0.2">
      <c r="A835" s="365"/>
      <c r="B835" s="365"/>
      <c r="C835" s="165"/>
      <c r="D835" s="165"/>
      <c r="E835" s="202"/>
      <c r="F835" s="165"/>
      <c r="G835" s="195"/>
      <c r="H835" s="165"/>
      <c r="I835" s="165"/>
      <c r="J835" s="165"/>
      <c r="K835" s="165"/>
      <c r="L835" s="77"/>
      <c r="M835" s="77"/>
      <c r="N835" s="82"/>
      <c r="O835" s="196">
        <f>VLOOKUP(N835,'Supporting Documentation'!$A$4:$J$568,10,FALSE)</f>
        <v>0</v>
      </c>
      <c r="P835" s="51"/>
      <c r="Q835" s="50"/>
      <c r="R835" s="157">
        <f>IF(P835="",0,(P835/'PPF Application'!$T$7))</f>
        <v>0</v>
      </c>
      <c r="S835" s="52">
        <f>IF(N835="", 0, (O835/'PPF Application'!$T$7)*P835)</f>
        <v>0</v>
      </c>
      <c r="T835" s="135"/>
      <c r="V835" s="159">
        <f t="shared" si="117"/>
        <v>0</v>
      </c>
      <c r="W835" s="159">
        <f t="shared" si="109"/>
        <v>0</v>
      </c>
      <c r="X835" s="159">
        <f t="shared" si="110"/>
        <v>0</v>
      </c>
      <c r="Y835" s="201">
        <f t="shared" si="111"/>
        <v>0</v>
      </c>
      <c r="Z835" s="201">
        <f t="shared" si="112"/>
        <v>0</v>
      </c>
      <c r="AA835" s="159">
        <f t="shared" si="113"/>
        <v>0</v>
      </c>
      <c r="AB835" s="11">
        <f t="shared" si="114"/>
        <v>0</v>
      </c>
      <c r="AD835" s="23">
        <f t="shared" si="115"/>
        <v>0</v>
      </c>
      <c r="AE835" s="23">
        <f t="shared" si="116"/>
        <v>0</v>
      </c>
    </row>
    <row r="836" spans="1:31" x14ac:dyDescent="0.2">
      <c r="A836" s="365"/>
      <c r="B836" s="365"/>
      <c r="C836" s="165"/>
      <c r="D836" s="165"/>
      <c r="E836" s="202"/>
      <c r="F836" s="165"/>
      <c r="G836" s="195"/>
      <c r="H836" s="165"/>
      <c r="I836" s="165"/>
      <c r="J836" s="165"/>
      <c r="K836" s="165"/>
      <c r="L836" s="77"/>
      <c r="M836" s="77"/>
      <c r="N836" s="82"/>
      <c r="O836" s="196">
        <f>VLOOKUP(N836,'Supporting Documentation'!$A$4:$J$568,10,FALSE)</f>
        <v>0</v>
      </c>
      <c r="P836" s="51"/>
      <c r="Q836" s="50"/>
      <c r="R836" s="157">
        <f>IF(P836="",0,(P836/'PPF Application'!$T$7))</f>
        <v>0</v>
      </c>
      <c r="S836" s="52">
        <f>IF(N836="", 0, (O836/'PPF Application'!$T$7)*P836)</f>
        <v>0</v>
      </c>
      <c r="T836" s="135"/>
      <c r="V836" s="159">
        <f t="shared" si="117"/>
        <v>0</v>
      </c>
      <c r="W836" s="159">
        <f t="shared" si="109"/>
        <v>0</v>
      </c>
      <c r="X836" s="159">
        <f t="shared" si="110"/>
        <v>0</v>
      </c>
      <c r="Y836" s="201">
        <f t="shared" si="111"/>
        <v>0</v>
      </c>
      <c r="Z836" s="201">
        <f t="shared" si="112"/>
        <v>0</v>
      </c>
      <c r="AA836" s="159">
        <f t="shared" si="113"/>
        <v>0</v>
      </c>
      <c r="AB836" s="11">
        <f t="shared" si="114"/>
        <v>0</v>
      </c>
      <c r="AD836" s="23">
        <f t="shared" si="115"/>
        <v>0</v>
      </c>
      <c r="AE836" s="23">
        <f t="shared" si="116"/>
        <v>0</v>
      </c>
    </row>
    <row r="837" spans="1:31" x14ac:dyDescent="0.2">
      <c r="A837" s="365"/>
      <c r="B837" s="365"/>
      <c r="C837" s="165"/>
      <c r="D837" s="165"/>
      <c r="E837" s="202"/>
      <c r="F837" s="165"/>
      <c r="G837" s="195"/>
      <c r="H837" s="165"/>
      <c r="I837" s="165"/>
      <c r="J837" s="165"/>
      <c r="K837" s="165"/>
      <c r="L837" s="77"/>
      <c r="M837" s="77"/>
      <c r="N837" s="82"/>
      <c r="O837" s="196">
        <f>VLOOKUP(N837,'Supporting Documentation'!$A$4:$J$568,10,FALSE)</f>
        <v>0</v>
      </c>
      <c r="P837" s="51"/>
      <c r="Q837" s="50"/>
      <c r="R837" s="157">
        <f>IF(P837="",0,(P837/'PPF Application'!$T$7))</f>
        <v>0</v>
      </c>
      <c r="S837" s="52">
        <f>IF(N837="", 0, (O837/'PPF Application'!$T$7)*P837)</f>
        <v>0</v>
      </c>
      <c r="T837" s="135"/>
      <c r="V837" s="159">
        <f t="shared" si="117"/>
        <v>0</v>
      </c>
      <c r="W837" s="159">
        <f t="shared" si="109"/>
        <v>0</v>
      </c>
      <c r="X837" s="159">
        <f t="shared" si="110"/>
        <v>0</v>
      </c>
      <c r="Y837" s="201">
        <f t="shared" si="111"/>
        <v>0</v>
      </c>
      <c r="Z837" s="201">
        <f t="shared" si="112"/>
        <v>0</v>
      </c>
      <c r="AA837" s="159">
        <f t="shared" si="113"/>
        <v>0</v>
      </c>
      <c r="AB837" s="11">
        <f t="shared" si="114"/>
        <v>0</v>
      </c>
      <c r="AD837" s="23">
        <f t="shared" si="115"/>
        <v>0</v>
      </c>
      <c r="AE837" s="23">
        <f t="shared" si="116"/>
        <v>0</v>
      </c>
    </row>
    <row r="838" spans="1:31" x14ac:dyDescent="0.2">
      <c r="A838" s="365"/>
      <c r="B838" s="365"/>
      <c r="C838" s="165"/>
      <c r="D838" s="165"/>
      <c r="E838" s="202"/>
      <c r="F838" s="165"/>
      <c r="G838" s="195"/>
      <c r="H838" s="165"/>
      <c r="I838" s="165"/>
      <c r="J838" s="165"/>
      <c r="K838" s="165"/>
      <c r="L838" s="77"/>
      <c r="M838" s="77"/>
      <c r="N838" s="82"/>
      <c r="O838" s="196">
        <f>VLOOKUP(N838,'Supporting Documentation'!$A$4:$J$568,10,FALSE)</f>
        <v>0</v>
      </c>
      <c r="P838" s="51"/>
      <c r="Q838" s="50"/>
      <c r="R838" s="157">
        <f>IF(P838="",0,(P838/'PPF Application'!$T$7))</f>
        <v>0</v>
      </c>
      <c r="S838" s="52">
        <f>IF(N838="", 0, (O838/'PPF Application'!$T$7)*P838)</f>
        <v>0</v>
      </c>
      <c r="T838" s="135"/>
      <c r="V838" s="159">
        <f t="shared" si="117"/>
        <v>0</v>
      </c>
      <c r="W838" s="159">
        <f t="shared" ref="W838:W901" si="118">IF(AND(C838="x",H838="x"),1,0)</f>
        <v>0</v>
      </c>
      <c r="X838" s="159">
        <f t="shared" ref="X838:X901" si="119">IF(AND(D838="x",H838="x"),1,0)</f>
        <v>0</v>
      </c>
      <c r="Y838" s="201">
        <f t="shared" ref="Y838:Y901" si="120">IF(AND(E838="x",H838="x"),1,0)</f>
        <v>0</v>
      </c>
      <c r="Z838" s="201">
        <f t="shared" ref="Z838:Z901" si="121">IF(AND(F838="x",H838="x"),1,0)</f>
        <v>0</v>
      </c>
      <c r="AA838" s="159">
        <f t="shared" ref="AA838:AA901" si="122">IF(OR(N838="UNK",N838="TPR",N838="ORP",N838="INC",N838="OTS"),1,0)</f>
        <v>0</v>
      </c>
      <c r="AB838" s="11">
        <f t="shared" ref="AB838:AB901" si="123">IF((AND(AND(AND(L838&lt;=$AC$5,M838&gt;=$AC$5,L838&lt;&gt;"",H838&lt;&gt;"")))),1,0)</f>
        <v>0</v>
      </c>
      <c r="AD838" s="23">
        <f t="shared" ref="AD838:AD901" si="124">IF(I838="x",R838,0)</f>
        <v>0</v>
      </c>
      <c r="AE838" s="23">
        <f t="shared" ref="AE838:AE901" si="125">IF(Q838="x", R838, 0)</f>
        <v>0</v>
      </c>
    </row>
    <row r="839" spans="1:31" x14ac:dyDescent="0.2">
      <c r="A839" s="365"/>
      <c r="B839" s="365"/>
      <c r="C839" s="165"/>
      <c r="D839" s="165"/>
      <c r="E839" s="202"/>
      <c r="F839" s="165"/>
      <c r="G839" s="195"/>
      <c r="H839" s="165"/>
      <c r="I839" s="165"/>
      <c r="J839" s="165"/>
      <c r="K839" s="165"/>
      <c r="L839" s="77"/>
      <c r="M839" s="77"/>
      <c r="N839" s="82"/>
      <c r="O839" s="196">
        <f>VLOOKUP(N839,'Supporting Documentation'!$A$4:$J$568,10,FALSE)</f>
        <v>0</v>
      </c>
      <c r="P839" s="51"/>
      <c r="Q839" s="50"/>
      <c r="R839" s="157">
        <f>IF(P839="",0,(P839/'PPF Application'!$T$7))</f>
        <v>0</v>
      </c>
      <c r="S839" s="52">
        <f>IF(N839="", 0, (O839/'PPF Application'!$T$7)*P839)</f>
        <v>0</v>
      </c>
      <c r="T839" s="135"/>
      <c r="V839" s="159">
        <f t="shared" ref="V839:V902" si="126">IF(AND(A839="x",H839="x"),1,0)</f>
        <v>0</v>
      </c>
      <c r="W839" s="159">
        <f t="shared" si="118"/>
        <v>0</v>
      </c>
      <c r="X839" s="159">
        <f t="shared" si="119"/>
        <v>0</v>
      </c>
      <c r="Y839" s="201">
        <f t="shared" si="120"/>
        <v>0</v>
      </c>
      <c r="Z839" s="201">
        <f t="shared" si="121"/>
        <v>0</v>
      </c>
      <c r="AA839" s="159">
        <f t="shared" si="122"/>
        <v>0</v>
      </c>
      <c r="AB839" s="11">
        <f t="shared" si="123"/>
        <v>0</v>
      </c>
      <c r="AD839" s="23">
        <f t="shared" si="124"/>
        <v>0</v>
      </c>
      <c r="AE839" s="23">
        <f t="shared" si="125"/>
        <v>0</v>
      </c>
    </row>
    <row r="840" spans="1:31" x14ac:dyDescent="0.2">
      <c r="A840" s="365"/>
      <c r="B840" s="365"/>
      <c r="C840" s="165"/>
      <c r="D840" s="165"/>
      <c r="E840" s="202"/>
      <c r="F840" s="165"/>
      <c r="G840" s="195"/>
      <c r="H840" s="165"/>
      <c r="I840" s="165"/>
      <c r="J840" s="165"/>
      <c r="K840" s="165"/>
      <c r="L840" s="77"/>
      <c r="M840" s="77"/>
      <c r="N840" s="82"/>
      <c r="O840" s="196">
        <f>VLOOKUP(N840,'Supporting Documentation'!$A$4:$J$568,10,FALSE)</f>
        <v>0</v>
      </c>
      <c r="P840" s="51"/>
      <c r="Q840" s="50"/>
      <c r="R840" s="157">
        <f>IF(P840="",0,(P840/'PPF Application'!$T$7))</f>
        <v>0</v>
      </c>
      <c r="S840" s="52">
        <f>IF(N840="", 0, (O840/'PPF Application'!$T$7)*P840)</f>
        <v>0</v>
      </c>
      <c r="T840" s="135"/>
      <c r="V840" s="159">
        <f t="shared" si="126"/>
        <v>0</v>
      </c>
      <c r="W840" s="159">
        <f t="shared" si="118"/>
        <v>0</v>
      </c>
      <c r="X840" s="159">
        <f t="shared" si="119"/>
        <v>0</v>
      </c>
      <c r="Y840" s="201">
        <f t="shared" si="120"/>
        <v>0</v>
      </c>
      <c r="Z840" s="201">
        <f t="shared" si="121"/>
        <v>0</v>
      </c>
      <c r="AA840" s="159">
        <f t="shared" si="122"/>
        <v>0</v>
      </c>
      <c r="AB840" s="11">
        <f t="shared" si="123"/>
        <v>0</v>
      </c>
      <c r="AD840" s="23">
        <f t="shared" si="124"/>
        <v>0</v>
      </c>
      <c r="AE840" s="23">
        <f t="shared" si="125"/>
        <v>0</v>
      </c>
    </row>
    <row r="841" spans="1:31" x14ac:dyDescent="0.2">
      <c r="A841" s="365"/>
      <c r="B841" s="365"/>
      <c r="C841" s="165"/>
      <c r="D841" s="165"/>
      <c r="E841" s="202"/>
      <c r="F841" s="165"/>
      <c r="G841" s="195"/>
      <c r="H841" s="165"/>
      <c r="I841" s="165"/>
      <c r="J841" s="165"/>
      <c r="K841" s="165"/>
      <c r="L841" s="77"/>
      <c r="M841" s="77"/>
      <c r="N841" s="82"/>
      <c r="O841" s="196">
        <f>VLOOKUP(N841,'Supporting Documentation'!$A$4:$J$568,10,FALSE)</f>
        <v>0</v>
      </c>
      <c r="P841" s="51"/>
      <c r="Q841" s="50"/>
      <c r="R841" s="157">
        <f>IF(P841="",0,(P841/'PPF Application'!$T$7))</f>
        <v>0</v>
      </c>
      <c r="S841" s="52">
        <f>IF(N841="", 0, (O841/'PPF Application'!$T$7)*P841)</f>
        <v>0</v>
      </c>
      <c r="T841" s="135"/>
      <c r="V841" s="159">
        <f t="shared" si="126"/>
        <v>0</v>
      </c>
      <c r="W841" s="159">
        <f t="shared" si="118"/>
        <v>0</v>
      </c>
      <c r="X841" s="159">
        <f t="shared" si="119"/>
        <v>0</v>
      </c>
      <c r="Y841" s="201">
        <f t="shared" si="120"/>
        <v>0</v>
      </c>
      <c r="Z841" s="201">
        <f t="shared" si="121"/>
        <v>0</v>
      </c>
      <c r="AA841" s="159">
        <f t="shared" si="122"/>
        <v>0</v>
      </c>
      <c r="AB841" s="11">
        <f t="shared" si="123"/>
        <v>0</v>
      </c>
      <c r="AD841" s="23">
        <f t="shared" si="124"/>
        <v>0</v>
      </c>
      <c r="AE841" s="23">
        <f t="shared" si="125"/>
        <v>0</v>
      </c>
    </row>
    <row r="842" spans="1:31" x14ac:dyDescent="0.2">
      <c r="A842" s="365"/>
      <c r="B842" s="365"/>
      <c r="C842" s="165"/>
      <c r="D842" s="165"/>
      <c r="E842" s="202"/>
      <c r="F842" s="165"/>
      <c r="G842" s="195"/>
      <c r="H842" s="165"/>
      <c r="I842" s="165"/>
      <c r="J842" s="165"/>
      <c r="K842" s="165"/>
      <c r="L842" s="77"/>
      <c r="M842" s="77"/>
      <c r="N842" s="82"/>
      <c r="O842" s="196">
        <f>VLOOKUP(N842,'Supporting Documentation'!$A$4:$J$568,10,FALSE)</f>
        <v>0</v>
      </c>
      <c r="P842" s="51"/>
      <c r="Q842" s="50"/>
      <c r="R842" s="157">
        <f>IF(P842="",0,(P842/'PPF Application'!$T$7))</f>
        <v>0</v>
      </c>
      <c r="S842" s="52">
        <f>IF(N842="", 0, (O842/'PPF Application'!$T$7)*P842)</f>
        <v>0</v>
      </c>
      <c r="T842" s="135"/>
      <c r="V842" s="159">
        <f t="shared" si="126"/>
        <v>0</v>
      </c>
      <c r="W842" s="159">
        <f t="shared" si="118"/>
        <v>0</v>
      </c>
      <c r="X842" s="159">
        <f t="shared" si="119"/>
        <v>0</v>
      </c>
      <c r="Y842" s="201">
        <f t="shared" si="120"/>
        <v>0</v>
      </c>
      <c r="Z842" s="201">
        <f t="shared" si="121"/>
        <v>0</v>
      </c>
      <c r="AA842" s="159">
        <f t="shared" si="122"/>
        <v>0</v>
      </c>
      <c r="AB842" s="11">
        <f t="shared" si="123"/>
        <v>0</v>
      </c>
      <c r="AD842" s="23">
        <f t="shared" si="124"/>
        <v>0</v>
      </c>
      <c r="AE842" s="23">
        <f t="shared" si="125"/>
        <v>0</v>
      </c>
    </row>
    <row r="843" spans="1:31" x14ac:dyDescent="0.2">
      <c r="A843" s="365"/>
      <c r="B843" s="365"/>
      <c r="C843" s="165"/>
      <c r="D843" s="165"/>
      <c r="E843" s="202"/>
      <c r="F843" s="165"/>
      <c r="G843" s="195"/>
      <c r="H843" s="165"/>
      <c r="I843" s="165"/>
      <c r="J843" s="165"/>
      <c r="K843" s="165"/>
      <c r="L843" s="77"/>
      <c r="M843" s="77"/>
      <c r="N843" s="82"/>
      <c r="O843" s="196">
        <f>VLOOKUP(N843,'Supporting Documentation'!$A$4:$J$568,10,FALSE)</f>
        <v>0</v>
      </c>
      <c r="P843" s="51"/>
      <c r="Q843" s="50"/>
      <c r="R843" s="157">
        <f>IF(P843="",0,(P843/'PPF Application'!$T$7))</f>
        <v>0</v>
      </c>
      <c r="S843" s="52">
        <f>IF(N843="", 0, (O843/'PPF Application'!$T$7)*P843)</f>
        <v>0</v>
      </c>
      <c r="T843" s="135"/>
      <c r="V843" s="159">
        <f t="shared" si="126"/>
        <v>0</v>
      </c>
      <c r="W843" s="159">
        <f t="shared" si="118"/>
        <v>0</v>
      </c>
      <c r="X843" s="159">
        <f t="shared" si="119"/>
        <v>0</v>
      </c>
      <c r="Y843" s="201">
        <f t="shared" si="120"/>
        <v>0</v>
      </c>
      <c r="Z843" s="201">
        <f t="shared" si="121"/>
        <v>0</v>
      </c>
      <c r="AA843" s="159">
        <f t="shared" si="122"/>
        <v>0</v>
      </c>
      <c r="AB843" s="11">
        <f t="shared" si="123"/>
        <v>0</v>
      </c>
      <c r="AD843" s="23">
        <f t="shared" si="124"/>
        <v>0</v>
      </c>
      <c r="AE843" s="23">
        <f t="shared" si="125"/>
        <v>0</v>
      </c>
    </row>
    <row r="844" spans="1:31" x14ac:dyDescent="0.2">
      <c r="A844" s="365"/>
      <c r="B844" s="365"/>
      <c r="C844" s="165"/>
      <c r="D844" s="165"/>
      <c r="E844" s="202"/>
      <c r="F844" s="165"/>
      <c r="G844" s="195"/>
      <c r="H844" s="165"/>
      <c r="I844" s="165"/>
      <c r="J844" s="165"/>
      <c r="K844" s="165"/>
      <c r="L844" s="77"/>
      <c r="M844" s="77"/>
      <c r="N844" s="82"/>
      <c r="O844" s="196">
        <f>VLOOKUP(N844,'Supporting Documentation'!$A$4:$J$568,10,FALSE)</f>
        <v>0</v>
      </c>
      <c r="P844" s="51"/>
      <c r="Q844" s="50"/>
      <c r="R844" s="157">
        <f>IF(P844="",0,(P844/'PPF Application'!$T$7))</f>
        <v>0</v>
      </c>
      <c r="S844" s="52">
        <f>IF(N844="", 0, (O844/'PPF Application'!$T$7)*P844)</f>
        <v>0</v>
      </c>
      <c r="T844" s="135"/>
      <c r="V844" s="159">
        <f t="shared" si="126"/>
        <v>0</v>
      </c>
      <c r="W844" s="159">
        <f t="shared" si="118"/>
        <v>0</v>
      </c>
      <c r="X844" s="159">
        <f t="shared" si="119"/>
        <v>0</v>
      </c>
      <c r="Y844" s="201">
        <f t="shared" si="120"/>
        <v>0</v>
      </c>
      <c r="Z844" s="201">
        <f t="shared" si="121"/>
        <v>0</v>
      </c>
      <c r="AA844" s="159">
        <f t="shared" si="122"/>
        <v>0</v>
      </c>
      <c r="AB844" s="11">
        <f t="shared" si="123"/>
        <v>0</v>
      </c>
      <c r="AD844" s="23">
        <f t="shared" si="124"/>
        <v>0</v>
      </c>
      <c r="AE844" s="23">
        <f t="shared" si="125"/>
        <v>0</v>
      </c>
    </row>
    <row r="845" spans="1:31" x14ac:dyDescent="0.2">
      <c r="A845" s="365"/>
      <c r="B845" s="365"/>
      <c r="C845" s="165"/>
      <c r="D845" s="165"/>
      <c r="E845" s="202"/>
      <c r="F845" s="165"/>
      <c r="G845" s="195"/>
      <c r="H845" s="165"/>
      <c r="I845" s="165"/>
      <c r="J845" s="165"/>
      <c r="K845" s="165"/>
      <c r="L845" s="77"/>
      <c r="M845" s="77"/>
      <c r="N845" s="82"/>
      <c r="O845" s="196">
        <f>VLOOKUP(N845,'Supporting Documentation'!$A$4:$J$568,10,FALSE)</f>
        <v>0</v>
      </c>
      <c r="P845" s="51"/>
      <c r="Q845" s="50"/>
      <c r="R845" s="157">
        <f>IF(P845="",0,(P845/'PPF Application'!$T$7))</f>
        <v>0</v>
      </c>
      <c r="S845" s="52">
        <f>IF(N845="", 0, (O845/'PPF Application'!$T$7)*P845)</f>
        <v>0</v>
      </c>
      <c r="T845" s="135"/>
      <c r="V845" s="159">
        <f t="shared" si="126"/>
        <v>0</v>
      </c>
      <c r="W845" s="159">
        <f t="shared" si="118"/>
        <v>0</v>
      </c>
      <c r="X845" s="159">
        <f t="shared" si="119"/>
        <v>0</v>
      </c>
      <c r="Y845" s="201">
        <f t="shared" si="120"/>
        <v>0</v>
      </c>
      <c r="Z845" s="201">
        <f t="shared" si="121"/>
        <v>0</v>
      </c>
      <c r="AA845" s="159">
        <f t="shared" si="122"/>
        <v>0</v>
      </c>
      <c r="AB845" s="11">
        <f t="shared" si="123"/>
        <v>0</v>
      </c>
      <c r="AD845" s="23">
        <f t="shared" si="124"/>
        <v>0</v>
      </c>
      <c r="AE845" s="23">
        <f t="shared" si="125"/>
        <v>0</v>
      </c>
    </row>
    <row r="846" spans="1:31" x14ac:dyDescent="0.2">
      <c r="A846" s="365"/>
      <c r="B846" s="365"/>
      <c r="C846" s="165"/>
      <c r="D846" s="165"/>
      <c r="E846" s="202"/>
      <c r="F846" s="165"/>
      <c r="G846" s="195"/>
      <c r="H846" s="165"/>
      <c r="I846" s="165"/>
      <c r="J846" s="165"/>
      <c r="K846" s="165"/>
      <c r="L846" s="77"/>
      <c r="M846" s="77"/>
      <c r="N846" s="82"/>
      <c r="O846" s="196">
        <f>VLOOKUP(N846,'Supporting Documentation'!$A$4:$J$568,10,FALSE)</f>
        <v>0</v>
      </c>
      <c r="P846" s="51"/>
      <c r="Q846" s="50"/>
      <c r="R846" s="157">
        <f>IF(P846="",0,(P846/'PPF Application'!$T$7))</f>
        <v>0</v>
      </c>
      <c r="S846" s="52">
        <f>IF(N846="", 0, (O846/'PPF Application'!$T$7)*P846)</f>
        <v>0</v>
      </c>
      <c r="T846" s="135"/>
      <c r="V846" s="159">
        <f t="shared" si="126"/>
        <v>0</v>
      </c>
      <c r="W846" s="159">
        <f t="shared" si="118"/>
        <v>0</v>
      </c>
      <c r="X846" s="159">
        <f t="shared" si="119"/>
        <v>0</v>
      </c>
      <c r="Y846" s="201">
        <f t="shared" si="120"/>
        <v>0</v>
      </c>
      <c r="Z846" s="201">
        <f t="shared" si="121"/>
        <v>0</v>
      </c>
      <c r="AA846" s="159">
        <f t="shared" si="122"/>
        <v>0</v>
      </c>
      <c r="AB846" s="11">
        <f t="shared" si="123"/>
        <v>0</v>
      </c>
      <c r="AD846" s="23">
        <f t="shared" si="124"/>
        <v>0</v>
      </c>
      <c r="AE846" s="23">
        <f t="shared" si="125"/>
        <v>0</v>
      </c>
    </row>
    <row r="847" spans="1:31" x14ac:dyDescent="0.2">
      <c r="A847" s="365"/>
      <c r="B847" s="365"/>
      <c r="C847" s="165"/>
      <c r="D847" s="165"/>
      <c r="E847" s="202"/>
      <c r="F847" s="165"/>
      <c r="G847" s="195"/>
      <c r="H847" s="165"/>
      <c r="I847" s="165"/>
      <c r="J847" s="165"/>
      <c r="K847" s="165"/>
      <c r="L847" s="77"/>
      <c r="M847" s="77"/>
      <c r="N847" s="82"/>
      <c r="O847" s="196">
        <f>VLOOKUP(N847,'Supporting Documentation'!$A$4:$J$568,10,FALSE)</f>
        <v>0</v>
      </c>
      <c r="P847" s="51"/>
      <c r="Q847" s="50"/>
      <c r="R847" s="157">
        <f>IF(P847="",0,(P847/'PPF Application'!$T$7))</f>
        <v>0</v>
      </c>
      <c r="S847" s="52">
        <f>IF(N847="", 0, (O847/'PPF Application'!$T$7)*P847)</f>
        <v>0</v>
      </c>
      <c r="T847" s="135"/>
      <c r="V847" s="159">
        <f t="shared" si="126"/>
        <v>0</v>
      </c>
      <c r="W847" s="159">
        <f t="shared" si="118"/>
        <v>0</v>
      </c>
      <c r="X847" s="159">
        <f t="shared" si="119"/>
        <v>0</v>
      </c>
      <c r="Y847" s="201">
        <f t="shared" si="120"/>
        <v>0</v>
      </c>
      <c r="Z847" s="201">
        <f t="shared" si="121"/>
        <v>0</v>
      </c>
      <c r="AA847" s="159">
        <f t="shared" si="122"/>
        <v>0</v>
      </c>
      <c r="AB847" s="11">
        <f t="shared" si="123"/>
        <v>0</v>
      </c>
      <c r="AD847" s="23">
        <f t="shared" si="124"/>
        <v>0</v>
      </c>
      <c r="AE847" s="23">
        <f t="shared" si="125"/>
        <v>0</v>
      </c>
    </row>
    <row r="848" spans="1:31" x14ac:dyDescent="0.2">
      <c r="A848" s="365"/>
      <c r="B848" s="365"/>
      <c r="C848" s="165"/>
      <c r="D848" s="165"/>
      <c r="E848" s="202"/>
      <c r="F848" s="165"/>
      <c r="G848" s="195"/>
      <c r="H848" s="165"/>
      <c r="I848" s="165"/>
      <c r="J848" s="165"/>
      <c r="K848" s="165"/>
      <c r="L848" s="77"/>
      <c r="M848" s="77"/>
      <c r="N848" s="82"/>
      <c r="O848" s="196">
        <f>VLOOKUP(N848,'Supporting Documentation'!$A$4:$J$568,10,FALSE)</f>
        <v>0</v>
      </c>
      <c r="P848" s="51"/>
      <c r="Q848" s="50"/>
      <c r="R848" s="157">
        <f>IF(P848="",0,(P848/'PPF Application'!$T$7))</f>
        <v>0</v>
      </c>
      <c r="S848" s="52">
        <f>IF(N848="", 0, (O848/'PPF Application'!$T$7)*P848)</f>
        <v>0</v>
      </c>
      <c r="T848" s="135"/>
      <c r="V848" s="159">
        <f t="shared" si="126"/>
        <v>0</v>
      </c>
      <c r="W848" s="159">
        <f t="shared" si="118"/>
        <v>0</v>
      </c>
      <c r="X848" s="159">
        <f t="shared" si="119"/>
        <v>0</v>
      </c>
      <c r="Y848" s="201">
        <f t="shared" si="120"/>
        <v>0</v>
      </c>
      <c r="Z848" s="201">
        <f t="shared" si="121"/>
        <v>0</v>
      </c>
      <c r="AA848" s="159">
        <f t="shared" si="122"/>
        <v>0</v>
      </c>
      <c r="AB848" s="11">
        <f t="shared" si="123"/>
        <v>0</v>
      </c>
      <c r="AD848" s="23">
        <f t="shared" si="124"/>
        <v>0</v>
      </c>
      <c r="AE848" s="23">
        <f t="shared" si="125"/>
        <v>0</v>
      </c>
    </row>
    <row r="849" spans="1:31" x14ac:dyDescent="0.2">
      <c r="A849" s="365"/>
      <c r="B849" s="365"/>
      <c r="C849" s="165"/>
      <c r="D849" s="165"/>
      <c r="E849" s="202"/>
      <c r="F849" s="165"/>
      <c r="G849" s="195"/>
      <c r="H849" s="165"/>
      <c r="I849" s="165"/>
      <c r="J849" s="165"/>
      <c r="K849" s="165"/>
      <c r="L849" s="77"/>
      <c r="M849" s="77"/>
      <c r="N849" s="82"/>
      <c r="O849" s="196">
        <f>VLOOKUP(N849,'Supporting Documentation'!$A$4:$J$568,10,FALSE)</f>
        <v>0</v>
      </c>
      <c r="P849" s="51"/>
      <c r="Q849" s="50"/>
      <c r="R849" s="157">
        <f>IF(P849="",0,(P849/'PPF Application'!$T$7))</f>
        <v>0</v>
      </c>
      <c r="S849" s="52">
        <f>IF(N849="", 0, (O849/'PPF Application'!$T$7)*P849)</f>
        <v>0</v>
      </c>
      <c r="T849" s="135"/>
      <c r="V849" s="159">
        <f t="shared" si="126"/>
        <v>0</v>
      </c>
      <c r="W849" s="159">
        <f t="shared" si="118"/>
        <v>0</v>
      </c>
      <c r="X849" s="159">
        <f t="shared" si="119"/>
        <v>0</v>
      </c>
      <c r="Y849" s="201">
        <f t="shared" si="120"/>
        <v>0</v>
      </c>
      <c r="Z849" s="201">
        <f t="shared" si="121"/>
        <v>0</v>
      </c>
      <c r="AA849" s="159">
        <f t="shared" si="122"/>
        <v>0</v>
      </c>
      <c r="AB849" s="11">
        <f t="shared" si="123"/>
        <v>0</v>
      </c>
      <c r="AD849" s="23">
        <f t="shared" si="124"/>
        <v>0</v>
      </c>
      <c r="AE849" s="23">
        <f t="shared" si="125"/>
        <v>0</v>
      </c>
    </row>
    <row r="850" spans="1:31" x14ac:dyDescent="0.2">
      <c r="A850" s="365"/>
      <c r="B850" s="365"/>
      <c r="C850" s="165"/>
      <c r="D850" s="165"/>
      <c r="E850" s="202"/>
      <c r="F850" s="165"/>
      <c r="G850" s="195"/>
      <c r="H850" s="165"/>
      <c r="I850" s="165"/>
      <c r="J850" s="165"/>
      <c r="K850" s="165"/>
      <c r="L850" s="77"/>
      <c r="M850" s="77"/>
      <c r="N850" s="82"/>
      <c r="O850" s="196">
        <f>VLOOKUP(N850,'Supporting Documentation'!$A$4:$J$568,10,FALSE)</f>
        <v>0</v>
      </c>
      <c r="P850" s="51"/>
      <c r="Q850" s="50"/>
      <c r="R850" s="157">
        <f>IF(P850="",0,(P850/'PPF Application'!$T$7))</f>
        <v>0</v>
      </c>
      <c r="S850" s="52">
        <f>IF(N850="", 0, (O850/'PPF Application'!$T$7)*P850)</f>
        <v>0</v>
      </c>
      <c r="T850" s="135"/>
      <c r="V850" s="159">
        <f t="shared" si="126"/>
        <v>0</v>
      </c>
      <c r="W850" s="159">
        <f t="shared" si="118"/>
        <v>0</v>
      </c>
      <c r="X850" s="159">
        <f t="shared" si="119"/>
        <v>0</v>
      </c>
      <c r="Y850" s="201">
        <f t="shared" si="120"/>
        <v>0</v>
      </c>
      <c r="Z850" s="201">
        <f t="shared" si="121"/>
        <v>0</v>
      </c>
      <c r="AA850" s="159">
        <f t="shared" si="122"/>
        <v>0</v>
      </c>
      <c r="AB850" s="11">
        <f t="shared" si="123"/>
        <v>0</v>
      </c>
      <c r="AD850" s="23">
        <f t="shared" si="124"/>
        <v>0</v>
      </c>
      <c r="AE850" s="23">
        <f t="shared" si="125"/>
        <v>0</v>
      </c>
    </row>
    <row r="851" spans="1:31" x14ac:dyDescent="0.2">
      <c r="A851" s="365"/>
      <c r="B851" s="365"/>
      <c r="C851" s="165"/>
      <c r="D851" s="165"/>
      <c r="E851" s="202"/>
      <c r="F851" s="165"/>
      <c r="G851" s="195"/>
      <c r="H851" s="165"/>
      <c r="I851" s="165"/>
      <c r="J851" s="165"/>
      <c r="K851" s="165"/>
      <c r="L851" s="77"/>
      <c r="M851" s="77"/>
      <c r="N851" s="82"/>
      <c r="O851" s="196">
        <f>VLOOKUP(N851,'Supporting Documentation'!$A$4:$J$568,10,FALSE)</f>
        <v>0</v>
      </c>
      <c r="P851" s="51"/>
      <c r="Q851" s="50"/>
      <c r="R851" s="157">
        <f>IF(P851="",0,(P851/'PPF Application'!$T$7))</f>
        <v>0</v>
      </c>
      <c r="S851" s="52">
        <f>IF(N851="", 0, (O851/'PPF Application'!$T$7)*P851)</f>
        <v>0</v>
      </c>
      <c r="T851" s="135"/>
      <c r="V851" s="159">
        <f t="shared" si="126"/>
        <v>0</v>
      </c>
      <c r="W851" s="159">
        <f t="shared" si="118"/>
        <v>0</v>
      </c>
      <c r="X851" s="159">
        <f t="shared" si="119"/>
        <v>0</v>
      </c>
      <c r="Y851" s="201">
        <f t="shared" si="120"/>
        <v>0</v>
      </c>
      <c r="Z851" s="201">
        <f t="shared" si="121"/>
        <v>0</v>
      </c>
      <c r="AA851" s="159">
        <f t="shared" si="122"/>
        <v>0</v>
      </c>
      <c r="AB851" s="11">
        <f t="shared" si="123"/>
        <v>0</v>
      </c>
      <c r="AD851" s="23">
        <f t="shared" si="124"/>
        <v>0</v>
      </c>
      <c r="AE851" s="23">
        <f t="shared" si="125"/>
        <v>0</v>
      </c>
    </row>
    <row r="852" spans="1:31" x14ac:dyDescent="0.2">
      <c r="A852" s="365"/>
      <c r="B852" s="365"/>
      <c r="C852" s="165"/>
      <c r="D852" s="165"/>
      <c r="E852" s="202"/>
      <c r="F852" s="165"/>
      <c r="G852" s="195"/>
      <c r="H852" s="165"/>
      <c r="I852" s="165"/>
      <c r="J852" s="165"/>
      <c r="K852" s="165"/>
      <c r="L852" s="77"/>
      <c r="M852" s="77"/>
      <c r="N852" s="82"/>
      <c r="O852" s="196">
        <f>VLOOKUP(N852,'Supporting Documentation'!$A$4:$J$568,10,FALSE)</f>
        <v>0</v>
      </c>
      <c r="P852" s="51"/>
      <c r="Q852" s="50"/>
      <c r="R852" s="157">
        <f>IF(P852="",0,(P852/'PPF Application'!$T$7))</f>
        <v>0</v>
      </c>
      <c r="S852" s="52">
        <f>IF(N852="", 0, (O852/'PPF Application'!$T$7)*P852)</f>
        <v>0</v>
      </c>
      <c r="T852" s="135"/>
      <c r="V852" s="159">
        <f t="shared" si="126"/>
        <v>0</v>
      </c>
      <c r="W852" s="159">
        <f t="shared" si="118"/>
        <v>0</v>
      </c>
      <c r="X852" s="159">
        <f t="shared" si="119"/>
        <v>0</v>
      </c>
      <c r="Y852" s="201">
        <f t="shared" si="120"/>
        <v>0</v>
      </c>
      <c r="Z852" s="201">
        <f t="shared" si="121"/>
        <v>0</v>
      </c>
      <c r="AA852" s="159">
        <f t="shared" si="122"/>
        <v>0</v>
      </c>
      <c r="AB852" s="11">
        <f t="shared" si="123"/>
        <v>0</v>
      </c>
      <c r="AD852" s="23">
        <f t="shared" si="124"/>
        <v>0</v>
      </c>
      <c r="AE852" s="23">
        <f t="shared" si="125"/>
        <v>0</v>
      </c>
    </row>
    <row r="853" spans="1:31" x14ac:dyDescent="0.2">
      <c r="A853" s="365"/>
      <c r="B853" s="365"/>
      <c r="C853" s="165"/>
      <c r="D853" s="165"/>
      <c r="E853" s="202"/>
      <c r="F853" s="165"/>
      <c r="G853" s="195"/>
      <c r="H853" s="165"/>
      <c r="I853" s="165"/>
      <c r="J853" s="165"/>
      <c r="K853" s="165"/>
      <c r="L853" s="77"/>
      <c r="M853" s="77"/>
      <c r="N853" s="82"/>
      <c r="O853" s="196">
        <f>VLOOKUP(N853,'Supporting Documentation'!$A$4:$J$568,10,FALSE)</f>
        <v>0</v>
      </c>
      <c r="P853" s="51"/>
      <c r="Q853" s="50"/>
      <c r="R853" s="157">
        <f>IF(P853="",0,(P853/'PPF Application'!$T$7))</f>
        <v>0</v>
      </c>
      <c r="S853" s="52">
        <f>IF(N853="", 0, (O853/'PPF Application'!$T$7)*P853)</f>
        <v>0</v>
      </c>
      <c r="T853" s="135"/>
      <c r="V853" s="159">
        <f t="shared" si="126"/>
        <v>0</v>
      </c>
      <c r="W853" s="159">
        <f t="shared" si="118"/>
        <v>0</v>
      </c>
      <c r="X853" s="159">
        <f t="shared" si="119"/>
        <v>0</v>
      </c>
      <c r="Y853" s="201">
        <f t="shared" si="120"/>
        <v>0</v>
      </c>
      <c r="Z853" s="201">
        <f t="shared" si="121"/>
        <v>0</v>
      </c>
      <c r="AA853" s="159">
        <f t="shared" si="122"/>
        <v>0</v>
      </c>
      <c r="AB853" s="11">
        <f t="shared" si="123"/>
        <v>0</v>
      </c>
      <c r="AD853" s="23">
        <f t="shared" si="124"/>
        <v>0</v>
      </c>
      <c r="AE853" s="23">
        <f t="shared" si="125"/>
        <v>0</v>
      </c>
    </row>
    <row r="854" spans="1:31" x14ac:dyDescent="0.2">
      <c r="A854" s="365"/>
      <c r="B854" s="365"/>
      <c r="C854" s="165"/>
      <c r="D854" s="165"/>
      <c r="E854" s="202"/>
      <c r="F854" s="165"/>
      <c r="G854" s="195"/>
      <c r="H854" s="165"/>
      <c r="I854" s="165"/>
      <c r="J854" s="165"/>
      <c r="K854" s="165"/>
      <c r="L854" s="77"/>
      <c r="M854" s="77"/>
      <c r="N854" s="82"/>
      <c r="O854" s="196">
        <f>VLOOKUP(N854,'Supporting Documentation'!$A$4:$J$568,10,FALSE)</f>
        <v>0</v>
      </c>
      <c r="P854" s="51"/>
      <c r="Q854" s="50"/>
      <c r="R854" s="157">
        <f>IF(P854="",0,(P854/'PPF Application'!$T$7))</f>
        <v>0</v>
      </c>
      <c r="S854" s="52">
        <f>IF(N854="", 0, (O854/'PPF Application'!$T$7)*P854)</f>
        <v>0</v>
      </c>
      <c r="T854" s="135"/>
      <c r="V854" s="159">
        <f t="shared" si="126"/>
        <v>0</v>
      </c>
      <c r="W854" s="159">
        <f t="shared" si="118"/>
        <v>0</v>
      </c>
      <c r="X854" s="159">
        <f t="shared" si="119"/>
        <v>0</v>
      </c>
      <c r="Y854" s="201">
        <f t="shared" si="120"/>
        <v>0</v>
      </c>
      <c r="Z854" s="201">
        <f t="shared" si="121"/>
        <v>0</v>
      </c>
      <c r="AA854" s="159">
        <f t="shared" si="122"/>
        <v>0</v>
      </c>
      <c r="AB854" s="11">
        <f t="shared" si="123"/>
        <v>0</v>
      </c>
      <c r="AD854" s="23">
        <f t="shared" si="124"/>
        <v>0</v>
      </c>
      <c r="AE854" s="23">
        <f t="shared" si="125"/>
        <v>0</v>
      </c>
    </row>
    <row r="855" spans="1:31" x14ac:dyDescent="0.2">
      <c r="A855" s="365"/>
      <c r="B855" s="365"/>
      <c r="C855" s="165"/>
      <c r="D855" s="165"/>
      <c r="E855" s="202"/>
      <c r="F855" s="165"/>
      <c r="G855" s="195"/>
      <c r="H855" s="165"/>
      <c r="I855" s="165"/>
      <c r="J855" s="165"/>
      <c r="K855" s="165"/>
      <c r="L855" s="77"/>
      <c r="M855" s="77"/>
      <c r="N855" s="82"/>
      <c r="O855" s="196">
        <f>VLOOKUP(N855,'Supporting Documentation'!$A$4:$J$568,10,FALSE)</f>
        <v>0</v>
      </c>
      <c r="P855" s="51"/>
      <c r="Q855" s="50"/>
      <c r="R855" s="157">
        <f>IF(P855="",0,(P855/'PPF Application'!$T$7))</f>
        <v>0</v>
      </c>
      <c r="S855" s="52">
        <f>IF(N855="", 0, (O855/'PPF Application'!$T$7)*P855)</f>
        <v>0</v>
      </c>
      <c r="T855" s="135"/>
      <c r="V855" s="159">
        <f t="shared" si="126"/>
        <v>0</v>
      </c>
      <c r="W855" s="159">
        <f t="shared" si="118"/>
        <v>0</v>
      </c>
      <c r="X855" s="159">
        <f t="shared" si="119"/>
        <v>0</v>
      </c>
      <c r="Y855" s="201">
        <f t="shared" si="120"/>
        <v>0</v>
      </c>
      <c r="Z855" s="201">
        <f t="shared" si="121"/>
        <v>0</v>
      </c>
      <c r="AA855" s="159">
        <f t="shared" si="122"/>
        <v>0</v>
      </c>
      <c r="AB855" s="11">
        <f t="shared" si="123"/>
        <v>0</v>
      </c>
      <c r="AD855" s="23">
        <f t="shared" si="124"/>
        <v>0</v>
      </c>
      <c r="AE855" s="23">
        <f t="shared" si="125"/>
        <v>0</v>
      </c>
    </row>
    <row r="856" spans="1:31" x14ac:dyDescent="0.2">
      <c r="A856" s="365"/>
      <c r="B856" s="365"/>
      <c r="C856" s="165"/>
      <c r="D856" s="165"/>
      <c r="E856" s="202"/>
      <c r="F856" s="165"/>
      <c r="G856" s="195"/>
      <c r="H856" s="165"/>
      <c r="I856" s="165"/>
      <c r="J856" s="165"/>
      <c r="K856" s="165"/>
      <c r="L856" s="77"/>
      <c r="M856" s="77"/>
      <c r="N856" s="82"/>
      <c r="O856" s="196">
        <f>VLOOKUP(N856,'Supporting Documentation'!$A$4:$J$568,10,FALSE)</f>
        <v>0</v>
      </c>
      <c r="P856" s="51"/>
      <c r="Q856" s="50"/>
      <c r="R856" s="157">
        <f>IF(P856="",0,(P856/'PPF Application'!$T$7))</f>
        <v>0</v>
      </c>
      <c r="S856" s="52">
        <f>IF(N856="", 0, (O856/'PPF Application'!$T$7)*P856)</f>
        <v>0</v>
      </c>
      <c r="T856" s="135"/>
      <c r="V856" s="159">
        <f t="shared" si="126"/>
        <v>0</v>
      </c>
      <c r="W856" s="159">
        <f t="shared" si="118"/>
        <v>0</v>
      </c>
      <c r="X856" s="159">
        <f t="shared" si="119"/>
        <v>0</v>
      </c>
      <c r="Y856" s="201">
        <f t="shared" si="120"/>
        <v>0</v>
      </c>
      <c r="Z856" s="201">
        <f t="shared" si="121"/>
        <v>0</v>
      </c>
      <c r="AA856" s="159">
        <f t="shared" si="122"/>
        <v>0</v>
      </c>
      <c r="AB856" s="11">
        <f t="shared" si="123"/>
        <v>0</v>
      </c>
      <c r="AD856" s="23">
        <f t="shared" si="124"/>
        <v>0</v>
      </c>
      <c r="AE856" s="23">
        <f t="shared" si="125"/>
        <v>0</v>
      </c>
    </row>
    <row r="857" spans="1:31" x14ac:dyDescent="0.2">
      <c r="A857" s="365"/>
      <c r="B857" s="365"/>
      <c r="C857" s="165"/>
      <c r="D857" s="165"/>
      <c r="E857" s="202"/>
      <c r="F857" s="165"/>
      <c r="G857" s="195"/>
      <c r="H857" s="165"/>
      <c r="I857" s="165"/>
      <c r="J857" s="165"/>
      <c r="K857" s="165"/>
      <c r="L857" s="77"/>
      <c r="M857" s="77"/>
      <c r="N857" s="82"/>
      <c r="O857" s="196">
        <f>VLOOKUP(N857,'Supporting Documentation'!$A$4:$J$568,10,FALSE)</f>
        <v>0</v>
      </c>
      <c r="P857" s="51"/>
      <c r="Q857" s="50"/>
      <c r="R857" s="157">
        <f>IF(P857="",0,(P857/'PPF Application'!$T$7))</f>
        <v>0</v>
      </c>
      <c r="S857" s="52">
        <f>IF(N857="", 0, (O857/'PPF Application'!$T$7)*P857)</f>
        <v>0</v>
      </c>
      <c r="T857" s="135"/>
      <c r="V857" s="159">
        <f t="shared" si="126"/>
        <v>0</v>
      </c>
      <c r="W857" s="159">
        <f t="shared" si="118"/>
        <v>0</v>
      </c>
      <c r="X857" s="159">
        <f t="shared" si="119"/>
        <v>0</v>
      </c>
      <c r="Y857" s="201">
        <f t="shared" si="120"/>
        <v>0</v>
      </c>
      <c r="Z857" s="201">
        <f t="shared" si="121"/>
        <v>0</v>
      </c>
      <c r="AA857" s="159">
        <f t="shared" si="122"/>
        <v>0</v>
      </c>
      <c r="AB857" s="11">
        <f t="shared" si="123"/>
        <v>0</v>
      </c>
      <c r="AD857" s="23">
        <f t="shared" si="124"/>
        <v>0</v>
      </c>
      <c r="AE857" s="23">
        <f t="shared" si="125"/>
        <v>0</v>
      </c>
    </row>
    <row r="858" spans="1:31" x14ac:dyDescent="0.2">
      <c r="A858" s="365"/>
      <c r="B858" s="365"/>
      <c r="C858" s="165"/>
      <c r="D858" s="165"/>
      <c r="E858" s="202"/>
      <c r="F858" s="165"/>
      <c r="G858" s="195"/>
      <c r="H858" s="165"/>
      <c r="I858" s="165"/>
      <c r="J858" s="165"/>
      <c r="K858" s="165"/>
      <c r="L858" s="77"/>
      <c r="M858" s="77"/>
      <c r="N858" s="82"/>
      <c r="O858" s="196">
        <f>VLOOKUP(N858,'Supporting Documentation'!$A$4:$J$568,10,FALSE)</f>
        <v>0</v>
      </c>
      <c r="P858" s="51"/>
      <c r="Q858" s="50"/>
      <c r="R858" s="157">
        <f>IF(P858="",0,(P858/'PPF Application'!$T$7))</f>
        <v>0</v>
      </c>
      <c r="S858" s="52">
        <f>IF(N858="", 0, (O858/'PPF Application'!$T$7)*P858)</f>
        <v>0</v>
      </c>
      <c r="T858" s="135"/>
      <c r="V858" s="159">
        <f t="shared" si="126"/>
        <v>0</v>
      </c>
      <c r="W858" s="159">
        <f t="shared" si="118"/>
        <v>0</v>
      </c>
      <c r="X858" s="159">
        <f t="shared" si="119"/>
        <v>0</v>
      </c>
      <c r="Y858" s="201">
        <f t="shared" si="120"/>
        <v>0</v>
      </c>
      <c r="Z858" s="201">
        <f t="shared" si="121"/>
        <v>0</v>
      </c>
      <c r="AA858" s="159">
        <f t="shared" si="122"/>
        <v>0</v>
      </c>
      <c r="AB858" s="11">
        <f t="shared" si="123"/>
        <v>0</v>
      </c>
      <c r="AD858" s="23">
        <f t="shared" si="124"/>
        <v>0</v>
      </c>
      <c r="AE858" s="23">
        <f t="shared" si="125"/>
        <v>0</v>
      </c>
    </row>
    <row r="859" spans="1:31" x14ac:dyDescent="0.2">
      <c r="A859" s="365"/>
      <c r="B859" s="365"/>
      <c r="C859" s="165"/>
      <c r="D859" s="165"/>
      <c r="E859" s="202"/>
      <c r="F859" s="165"/>
      <c r="G859" s="195"/>
      <c r="H859" s="165"/>
      <c r="I859" s="165"/>
      <c r="J859" s="165"/>
      <c r="K859" s="165"/>
      <c r="L859" s="77"/>
      <c r="M859" s="77"/>
      <c r="N859" s="82"/>
      <c r="O859" s="196">
        <f>VLOOKUP(N859,'Supporting Documentation'!$A$4:$J$568,10,FALSE)</f>
        <v>0</v>
      </c>
      <c r="P859" s="51"/>
      <c r="Q859" s="50"/>
      <c r="R859" s="157">
        <f>IF(P859="",0,(P859/'PPF Application'!$T$7))</f>
        <v>0</v>
      </c>
      <c r="S859" s="52">
        <f>IF(N859="", 0, (O859/'PPF Application'!$T$7)*P859)</f>
        <v>0</v>
      </c>
      <c r="T859" s="135"/>
      <c r="V859" s="159">
        <f t="shared" si="126"/>
        <v>0</v>
      </c>
      <c r="W859" s="159">
        <f t="shared" si="118"/>
        <v>0</v>
      </c>
      <c r="X859" s="159">
        <f t="shared" si="119"/>
        <v>0</v>
      </c>
      <c r="Y859" s="201">
        <f t="shared" si="120"/>
        <v>0</v>
      </c>
      <c r="Z859" s="201">
        <f t="shared" si="121"/>
        <v>0</v>
      </c>
      <c r="AA859" s="159">
        <f t="shared" si="122"/>
        <v>0</v>
      </c>
      <c r="AB859" s="11">
        <f t="shared" si="123"/>
        <v>0</v>
      </c>
      <c r="AD859" s="23">
        <f t="shared" si="124"/>
        <v>0</v>
      </c>
      <c r="AE859" s="23">
        <f t="shared" si="125"/>
        <v>0</v>
      </c>
    </row>
    <row r="860" spans="1:31" x14ac:dyDescent="0.2">
      <c r="A860" s="365"/>
      <c r="B860" s="365"/>
      <c r="C860" s="165"/>
      <c r="D860" s="165"/>
      <c r="E860" s="202"/>
      <c r="F860" s="165"/>
      <c r="G860" s="195"/>
      <c r="H860" s="165"/>
      <c r="I860" s="165"/>
      <c r="J860" s="165"/>
      <c r="K860" s="165"/>
      <c r="L860" s="77"/>
      <c r="M860" s="77"/>
      <c r="N860" s="82"/>
      <c r="O860" s="196">
        <f>VLOOKUP(N860,'Supporting Documentation'!$A$4:$J$568,10,FALSE)</f>
        <v>0</v>
      </c>
      <c r="P860" s="51"/>
      <c r="Q860" s="50"/>
      <c r="R860" s="157">
        <f>IF(P860="",0,(P860/'PPF Application'!$T$7))</f>
        <v>0</v>
      </c>
      <c r="S860" s="52">
        <f>IF(N860="", 0, (O860/'PPF Application'!$T$7)*P860)</f>
        <v>0</v>
      </c>
      <c r="T860" s="135"/>
      <c r="V860" s="159">
        <f t="shared" si="126"/>
        <v>0</v>
      </c>
      <c r="W860" s="159">
        <f t="shared" si="118"/>
        <v>0</v>
      </c>
      <c r="X860" s="159">
        <f t="shared" si="119"/>
        <v>0</v>
      </c>
      <c r="Y860" s="201">
        <f t="shared" si="120"/>
        <v>0</v>
      </c>
      <c r="Z860" s="201">
        <f t="shared" si="121"/>
        <v>0</v>
      </c>
      <c r="AA860" s="159">
        <f t="shared" si="122"/>
        <v>0</v>
      </c>
      <c r="AB860" s="11">
        <f t="shared" si="123"/>
        <v>0</v>
      </c>
      <c r="AD860" s="23">
        <f t="shared" si="124"/>
        <v>0</v>
      </c>
      <c r="AE860" s="23">
        <f t="shared" si="125"/>
        <v>0</v>
      </c>
    </row>
    <row r="861" spans="1:31" x14ac:dyDescent="0.2">
      <c r="A861" s="365"/>
      <c r="B861" s="365"/>
      <c r="C861" s="165"/>
      <c r="D861" s="165"/>
      <c r="E861" s="202"/>
      <c r="F861" s="165"/>
      <c r="G861" s="195"/>
      <c r="H861" s="165"/>
      <c r="I861" s="165"/>
      <c r="J861" s="165"/>
      <c r="K861" s="165"/>
      <c r="L861" s="77"/>
      <c r="M861" s="77"/>
      <c r="N861" s="82"/>
      <c r="O861" s="196">
        <f>VLOOKUP(N861,'Supporting Documentation'!$A$4:$J$568,10,FALSE)</f>
        <v>0</v>
      </c>
      <c r="P861" s="51"/>
      <c r="Q861" s="50"/>
      <c r="R861" s="157">
        <f>IF(P861="",0,(P861/'PPF Application'!$T$7))</f>
        <v>0</v>
      </c>
      <c r="S861" s="52">
        <f>IF(N861="", 0, (O861/'PPF Application'!$T$7)*P861)</f>
        <v>0</v>
      </c>
      <c r="T861" s="135"/>
      <c r="V861" s="159">
        <f t="shared" si="126"/>
        <v>0</v>
      </c>
      <c r="W861" s="159">
        <f t="shared" si="118"/>
        <v>0</v>
      </c>
      <c r="X861" s="159">
        <f t="shared" si="119"/>
        <v>0</v>
      </c>
      <c r="Y861" s="201">
        <f t="shared" si="120"/>
        <v>0</v>
      </c>
      <c r="Z861" s="201">
        <f t="shared" si="121"/>
        <v>0</v>
      </c>
      <c r="AA861" s="159">
        <f t="shared" si="122"/>
        <v>0</v>
      </c>
      <c r="AB861" s="11">
        <f t="shared" si="123"/>
        <v>0</v>
      </c>
      <c r="AD861" s="23">
        <f t="shared" si="124"/>
        <v>0</v>
      </c>
      <c r="AE861" s="23">
        <f t="shared" si="125"/>
        <v>0</v>
      </c>
    </row>
    <row r="862" spans="1:31" x14ac:dyDescent="0.2">
      <c r="A862" s="365"/>
      <c r="B862" s="365"/>
      <c r="C862" s="165"/>
      <c r="D862" s="165"/>
      <c r="E862" s="202"/>
      <c r="F862" s="165"/>
      <c r="G862" s="195"/>
      <c r="H862" s="165"/>
      <c r="I862" s="165"/>
      <c r="J862" s="165"/>
      <c r="K862" s="165"/>
      <c r="L862" s="77"/>
      <c r="M862" s="77"/>
      <c r="N862" s="82"/>
      <c r="O862" s="196">
        <f>VLOOKUP(N862,'Supporting Documentation'!$A$4:$J$568,10,FALSE)</f>
        <v>0</v>
      </c>
      <c r="P862" s="51"/>
      <c r="Q862" s="50"/>
      <c r="R862" s="157">
        <f>IF(P862="",0,(P862/'PPF Application'!$T$7))</f>
        <v>0</v>
      </c>
      <c r="S862" s="52">
        <f>IF(N862="", 0, (O862/'PPF Application'!$T$7)*P862)</f>
        <v>0</v>
      </c>
      <c r="T862" s="135"/>
      <c r="V862" s="159">
        <f t="shared" si="126"/>
        <v>0</v>
      </c>
      <c r="W862" s="159">
        <f t="shared" si="118"/>
        <v>0</v>
      </c>
      <c r="X862" s="159">
        <f t="shared" si="119"/>
        <v>0</v>
      </c>
      <c r="Y862" s="201">
        <f t="shared" si="120"/>
        <v>0</v>
      </c>
      <c r="Z862" s="201">
        <f t="shared" si="121"/>
        <v>0</v>
      </c>
      <c r="AA862" s="159">
        <f t="shared" si="122"/>
        <v>0</v>
      </c>
      <c r="AB862" s="11">
        <f t="shared" si="123"/>
        <v>0</v>
      </c>
      <c r="AD862" s="23">
        <f t="shared" si="124"/>
        <v>0</v>
      </c>
      <c r="AE862" s="23">
        <f t="shared" si="125"/>
        <v>0</v>
      </c>
    </row>
    <row r="863" spans="1:31" x14ac:dyDescent="0.2">
      <c r="A863" s="365"/>
      <c r="B863" s="365"/>
      <c r="C863" s="165"/>
      <c r="D863" s="165"/>
      <c r="E863" s="202"/>
      <c r="F863" s="165"/>
      <c r="G863" s="195"/>
      <c r="H863" s="165"/>
      <c r="I863" s="165"/>
      <c r="J863" s="165"/>
      <c r="K863" s="165"/>
      <c r="L863" s="77"/>
      <c r="M863" s="77"/>
      <c r="N863" s="82"/>
      <c r="O863" s="196">
        <f>VLOOKUP(N863,'Supporting Documentation'!$A$4:$J$568,10,FALSE)</f>
        <v>0</v>
      </c>
      <c r="P863" s="51"/>
      <c r="Q863" s="50"/>
      <c r="R863" s="157">
        <f>IF(P863="",0,(P863/'PPF Application'!$T$7))</f>
        <v>0</v>
      </c>
      <c r="S863" s="52">
        <f>IF(N863="", 0, (O863/'PPF Application'!$T$7)*P863)</f>
        <v>0</v>
      </c>
      <c r="T863" s="135"/>
      <c r="V863" s="159">
        <f t="shared" si="126"/>
        <v>0</v>
      </c>
      <c r="W863" s="159">
        <f t="shared" si="118"/>
        <v>0</v>
      </c>
      <c r="X863" s="159">
        <f t="shared" si="119"/>
        <v>0</v>
      </c>
      <c r="Y863" s="201">
        <f t="shared" si="120"/>
        <v>0</v>
      </c>
      <c r="Z863" s="201">
        <f t="shared" si="121"/>
        <v>0</v>
      </c>
      <c r="AA863" s="159">
        <f t="shared" si="122"/>
        <v>0</v>
      </c>
      <c r="AB863" s="11">
        <f t="shared" si="123"/>
        <v>0</v>
      </c>
      <c r="AD863" s="23">
        <f t="shared" si="124"/>
        <v>0</v>
      </c>
      <c r="AE863" s="23">
        <f t="shared" si="125"/>
        <v>0</v>
      </c>
    </row>
    <row r="864" spans="1:31" x14ac:dyDescent="0.2">
      <c r="A864" s="365"/>
      <c r="B864" s="365"/>
      <c r="C864" s="165"/>
      <c r="D864" s="165"/>
      <c r="E864" s="202"/>
      <c r="F864" s="165"/>
      <c r="G864" s="195"/>
      <c r="H864" s="165"/>
      <c r="I864" s="165"/>
      <c r="J864" s="165"/>
      <c r="K864" s="165"/>
      <c r="L864" s="77"/>
      <c r="M864" s="77"/>
      <c r="N864" s="82"/>
      <c r="O864" s="196">
        <f>VLOOKUP(N864,'Supporting Documentation'!$A$4:$J$568,10,FALSE)</f>
        <v>0</v>
      </c>
      <c r="P864" s="51"/>
      <c r="Q864" s="50"/>
      <c r="R864" s="157">
        <f>IF(P864="",0,(P864/'PPF Application'!$T$7))</f>
        <v>0</v>
      </c>
      <c r="S864" s="52">
        <f>IF(N864="", 0, (O864/'PPF Application'!$T$7)*P864)</f>
        <v>0</v>
      </c>
      <c r="T864" s="135"/>
      <c r="V864" s="159">
        <f t="shared" si="126"/>
        <v>0</v>
      </c>
      <c r="W864" s="159">
        <f t="shared" si="118"/>
        <v>0</v>
      </c>
      <c r="X864" s="159">
        <f t="shared" si="119"/>
        <v>0</v>
      </c>
      <c r="Y864" s="201">
        <f t="shared" si="120"/>
        <v>0</v>
      </c>
      <c r="Z864" s="201">
        <f t="shared" si="121"/>
        <v>0</v>
      </c>
      <c r="AA864" s="159">
        <f t="shared" si="122"/>
        <v>0</v>
      </c>
      <c r="AB864" s="11">
        <f t="shared" si="123"/>
        <v>0</v>
      </c>
      <c r="AD864" s="23">
        <f t="shared" si="124"/>
        <v>0</v>
      </c>
      <c r="AE864" s="23">
        <f t="shared" si="125"/>
        <v>0</v>
      </c>
    </row>
    <row r="865" spans="1:31" x14ac:dyDescent="0.2">
      <c r="A865" s="365"/>
      <c r="B865" s="365"/>
      <c r="C865" s="165"/>
      <c r="D865" s="165"/>
      <c r="E865" s="202"/>
      <c r="F865" s="165"/>
      <c r="G865" s="195"/>
      <c r="H865" s="165"/>
      <c r="I865" s="165"/>
      <c r="J865" s="165"/>
      <c r="K865" s="165"/>
      <c r="L865" s="77"/>
      <c r="M865" s="77"/>
      <c r="N865" s="82"/>
      <c r="O865" s="196">
        <f>VLOOKUP(N865,'Supporting Documentation'!$A$4:$J$568,10,FALSE)</f>
        <v>0</v>
      </c>
      <c r="P865" s="51"/>
      <c r="Q865" s="50"/>
      <c r="R865" s="157">
        <f>IF(P865="",0,(P865/'PPF Application'!$T$7))</f>
        <v>0</v>
      </c>
      <c r="S865" s="52">
        <f>IF(N865="", 0, (O865/'PPF Application'!$T$7)*P865)</f>
        <v>0</v>
      </c>
      <c r="T865" s="135"/>
      <c r="V865" s="159">
        <f t="shared" si="126"/>
        <v>0</v>
      </c>
      <c r="W865" s="159">
        <f t="shared" si="118"/>
        <v>0</v>
      </c>
      <c r="X865" s="159">
        <f t="shared" si="119"/>
        <v>0</v>
      </c>
      <c r="Y865" s="201">
        <f t="shared" si="120"/>
        <v>0</v>
      </c>
      <c r="Z865" s="201">
        <f t="shared" si="121"/>
        <v>0</v>
      </c>
      <c r="AA865" s="159">
        <f t="shared" si="122"/>
        <v>0</v>
      </c>
      <c r="AB865" s="11">
        <f t="shared" si="123"/>
        <v>0</v>
      </c>
      <c r="AD865" s="23">
        <f t="shared" si="124"/>
        <v>0</v>
      </c>
      <c r="AE865" s="23">
        <f t="shared" si="125"/>
        <v>0</v>
      </c>
    </row>
    <row r="866" spans="1:31" x14ac:dyDescent="0.2">
      <c r="A866" s="365"/>
      <c r="B866" s="365"/>
      <c r="C866" s="165"/>
      <c r="D866" s="165"/>
      <c r="E866" s="202"/>
      <c r="F866" s="165"/>
      <c r="G866" s="195"/>
      <c r="H866" s="165"/>
      <c r="I866" s="165"/>
      <c r="J866" s="165"/>
      <c r="K866" s="165"/>
      <c r="L866" s="77"/>
      <c r="M866" s="77"/>
      <c r="N866" s="82"/>
      <c r="O866" s="196">
        <f>VLOOKUP(N866,'Supporting Documentation'!$A$4:$J$568,10,FALSE)</f>
        <v>0</v>
      </c>
      <c r="P866" s="51"/>
      <c r="Q866" s="50"/>
      <c r="R866" s="157">
        <f>IF(P866="",0,(P866/'PPF Application'!$T$7))</f>
        <v>0</v>
      </c>
      <c r="S866" s="52">
        <f>IF(N866="", 0, (O866/'PPF Application'!$T$7)*P866)</f>
        <v>0</v>
      </c>
      <c r="T866" s="135"/>
      <c r="V866" s="159">
        <f t="shared" si="126"/>
        <v>0</v>
      </c>
      <c r="W866" s="159">
        <f t="shared" si="118"/>
        <v>0</v>
      </c>
      <c r="X866" s="159">
        <f t="shared" si="119"/>
        <v>0</v>
      </c>
      <c r="Y866" s="201">
        <f t="shared" si="120"/>
        <v>0</v>
      </c>
      <c r="Z866" s="201">
        <f t="shared" si="121"/>
        <v>0</v>
      </c>
      <c r="AA866" s="159">
        <f t="shared" si="122"/>
        <v>0</v>
      </c>
      <c r="AB866" s="11">
        <f t="shared" si="123"/>
        <v>0</v>
      </c>
      <c r="AD866" s="23">
        <f t="shared" si="124"/>
        <v>0</v>
      </c>
      <c r="AE866" s="23">
        <f t="shared" si="125"/>
        <v>0</v>
      </c>
    </row>
    <row r="867" spans="1:31" x14ac:dyDescent="0.2">
      <c r="A867" s="365"/>
      <c r="B867" s="365"/>
      <c r="C867" s="165"/>
      <c r="D867" s="165"/>
      <c r="E867" s="202"/>
      <c r="F867" s="165"/>
      <c r="G867" s="195"/>
      <c r="H867" s="165"/>
      <c r="I867" s="165"/>
      <c r="J867" s="165"/>
      <c r="K867" s="165"/>
      <c r="L867" s="77"/>
      <c r="M867" s="77"/>
      <c r="N867" s="82"/>
      <c r="O867" s="196">
        <f>VLOOKUP(N867,'Supporting Documentation'!$A$4:$J$568,10,FALSE)</f>
        <v>0</v>
      </c>
      <c r="P867" s="51"/>
      <c r="Q867" s="50"/>
      <c r="R867" s="157">
        <f>IF(P867="",0,(P867/'PPF Application'!$T$7))</f>
        <v>0</v>
      </c>
      <c r="S867" s="52">
        <f>IF(N867="", 0, (O867/'PPF Application'!$T$7)*P867)</f>
        <v>0</v>
      </c>
      <c r="T867" s="135"/>
      <c r="V867" s="159">
        <f t="shared" si="126"/>
        <v>0</v>
      </c>
      <c r="W867" s="159">
        <f t="shared" si="118"/>
        <v>0</v>
      </c>
      <c r="X867" s="159">
        <f t="shared" si="119"/>
        <v>0</v>
      </c>
      <c r="Y867" s="201">
        <f t="shared" si="120"/>
        <v>0</v>
      </c>
      <c r="Z867" s="201">
        <f t="shared" si="121"/>
        <v>0</v>
      </c>
      <c r="AA867" s="159">
        <f t="shared" si="122"/>
        <v>0</v>
      </c>
      <c r="AB867" s="11">
        <f t="shared" si="123"/>
        <v>0</v>
      </c>
      <c r="AD867" s="23">
        <f t="shared" si="124"/>
        <v>0</v>
      </c>
      <c r="AE867" s="23">
        <f t="shared" si="125"/>
        <v>0</v>
      </c>
    </row>
    <row r="868" spans="1:31" x14ac:dyDescent="0.2">
      <c r="A868" s="365"/>
      <c r="B868" s="365"/>
      <c r="C868" s="165"/>
      <c r="D868" s="165"/>
      <c r="E868" s="202"/>
      <c r="F868" s="165"/>
      <c r="G868" s="195"/>
      <c r="H868" s="165"/>
      <c r="I868" s="165"/>
      <c r="J868" s="165"/>
      <c r="K868" s="165"/>
      <c r="L868" s="77"/>
      <c r="M868" s="77"/>
      <c r="N868" s="82"/>
      <c r="O868" s="196">
        <f>VLOOKUP(N868,'Supporting Documentation'!$A$4:$J$568,10,FALSE)</f>
        <v>0</v>
      </c>
      <c r="P868" s="51"/>
      <c r="Q868" s="50"/>
      <c r="R868" s="157">
        <f>IF(P868="",0,(P868/'PPF Application'!$T$7))</f>
        <v>0</v>
      </c>
      <c r="S868" s="52">
        <f>IF(N868="", 0, (O868/'PPF Application'!$T$7)*P868)</f>
        <v>0</v>
      </c>
      <c r="T868" s="135"/>
      <c r="V868" s="159">
        <f t="shared" si="126"/>
        <v>0</v>
      </c>
      <c r="W868" s="159">
        <f t="shared" si="118"/>
        <v>0</v>
      </c>
      <c r="X868" s="159">
        <f t="shared" si="119"/>
        <v>0</v>
      </c>
      <c r="Y868" s="201">
        <f t="shared" si="120"/>
        <v>0</v>
      </c>
      <c r="Z868" s="201">
        <f t="shared" si="121"/>
        <v>0</v>
      </c>
      <c r="AA868" s="159">
        <f t="shared" si="122"/>
        <v>0</v>
      </c>
      <c r="AB868" s="11">
        <f t="shared" si="123"/>
        <v>0</v>
      </c>
      <c r="AD868" s="23">
        <f t="shared" si="124"/>
        <v>0</v>
      </c>
      <c r="AE868" s="23">
        <f t="shared" si="125"/>
        <v>0</v>
      </c>
    </row>
    <row r="869" spans="1:31" x14ac:dyDescent="0.2">
      <c r="A869" s="365"/>
      <c r="B869" s="365"/>
      <c r="C869" s="165"/>
      <c r="D869" s="165"/>
      <c r="E869" s="202"/>
      <c r="F869" s="165"/>
      <c r="G869" s="195"/>
      <c r="H869" s="165"/>
      <c r="I869" s="165"/>
      <c r="J869" s="165"/>
      <c r="K869" s="165"/>
      <c r="L869" s="77"/>
      <c r="M869" s="77"/>
      <c r="N869" s="82"/>
      <c r="O869" s="196">
        <f>VLOOKUP(N869,'Supporting Documentation'!$A$4:$J$568,10,FALSE)</f>
        <v>0</v>
      </c>
      <c r="P869" s="51"/>
      <c r="Q869" s="50"/>
      <c r="R869" s="157">
        <f>IF(P869="",0,(P869/'PPF Application'!$T$7))</f>
        <v>0</v>
      </c>
      <c r="S869" s="52">
        <f>IF(N869="", 0, (O869/'PPF Application'!$T$7)*P869)</f>
        <v>0</v>
      </c>
      <c r="T869" s="135"/>
      <c r="V869" s="159">
        <f t="shared" si="126"/>
        <v>0</v>
      </c>
      <c r="W869" s="159">
        <f t="shared" si="118"/>
        <v>0</v>
      </c>
      <c r="X869" s="159">
        <f t="shared" si="119"/>
        <v>0</v>
      </c>
      <c r="Y869" s="201">
        <f t="shared" si="120"/>
        <v>0</v>
      </c>
      <c r="Z869" s="201">
        <f t="shared" si="121"/>
        <v>0</v>
      </c>
      <c r="AA869" s="159">
        <f t="shared" si="122"/>
        <v>0</v>
      </c>
      <c r="AB869" s="11">
        <f t="shared" si="123"/>
        <v>0</v>
      </c>
      <c r="AD869" s="23">
        <f t="shared" si="124"/>
        <v>0</v>
      </c>
      <c r="AE869" s="23">
        <f t="shared" si="125"/>
        <v>0</v>
      </c>
    </row>
    <row r="870" spans="1:31" x14ac:dyDescent="0.2">
      <c r="A870" s="365"/>
      <c r="B870" s="365"/>
      <c r="C870" s="165"/>
      <c r="D870" s="165"/>
      <c r="E870" s="202"/>
      <c r="F870" s="165"/>
      <c r="G870" s="195"/>
      <c r="H870" s="165"/>
      <c r="I870" s="165"/>
      <c r="J870" s="165"/>
      <c r="K870" s="165"/>
      <c r="L870" s="77"/>
      <c r="M870" s="77"/>
      <c r="N870" s="82"/>
      <c r="O870" s="196">
        <f>VLOOKUP(N870,'Supporting Documentation'!$A$4:$J$568,10,FALSE)</f>
        <v>0</v>
      </c>
      <c r="P870" s="51"/>
      <c r="Q870" s="50"/>
      <c r="R870" s="157">
        <f>IF(P870="",0,(P870/'PPF Application'!$T$7))</f>
        <v>0</v>
      </c>
      <c r="S870" s="52">
        <f>IF(N870="", 0, (O870/'PPF Application'!$T$7)*P870)</f>
        <v>0</v>
      </c>
      <c r="T870" s="135"/>
      <c r="V870" s="159">
        <f t="shared" si="126"/>
        <v>0</v>
      </c>
      <c r="W870" s="159">
        <f t="shared" si="118"/>
        <v>0</v>
      </c>
      <c r="X870" s="159">
        <f t="shared" si="119"/>
        <v>0</v>
      </c>
      <c r="Y870" s="201">
        <f t="shared" si="120"/>
        <v>0</v>
      </c>
      <c r="Z870" s="201">
        <f t="shared" si="121"/>
        <v>0</v>
      </c>
      <c r="AA870" s="159">
        <f t="shared" si="122"/>
        <v>0</v>
      </c>
      <c r="AB870" s="11">
        <f t="shared" si="123"/>
        <v>0</v>
      </c>
      <c r="AD870" s="23">
        <f t="shared" si="124"/>
        <v>0</v>
      </c>
      <c r="AE870" s="23">
        <f t="shared" si="125"/>
        <v>0</v>
      </c>
    </row>
    <row r="871" spans="1:31" x14ac:dyDescent="0.2">
      <c r="A871" s="365"/>
      <c r="B871" s="365"/>
      <c r="C871" s="165"/>
      <c r="D871" s="165"/>
      <c r="E871" s="202"/>
      <c r="F871" s="165"/>
      <c r="G871" s="195"/>
      <c r="H871" s="165"/>
      <c r="I871" s="165"/>
      <c r="J871" s="165"/>
      <c r="K871" s="165"/>
      <c r="L871" s="77"/>
      <c r="M871" s="77"/>
      <c r="N871" s="82"/>
      <c r="O871" s="196">
        <f>VLOOKUP(N871,'Supporting Documentation'!$A$4:$J$568,10,FALSE)</f>
        <v>0</v>
      </c>
      <c r="P871" s="51"/>
      <c r="Q871" s="50"/>
      <c r="R871" s="157">
        <f>IF(P871="",0,(P871/'PPF Application'!$T$7))</f>
        <v>0</v>
      </c>
      <c r="S871" s="52">
        <f>IF(N871="", 0, (O871/'PPF Application'!$T$7)*P871)</f>
        <v>0</v>
      </c>
      <c r="T871" s="135"/>
      <c r="V871" s="159">
        <f t="shared" si="126"/>
        <v>0</v>
      </c>
      <c r="W871" s="159">
        <f t="shared" si="118"/>
        <v>0</v>
      </c>
      <c r="X871" s="159">
        <f t="shared" si="119"/>
        <v>0</v>
      </c>
      <c r="Y871" s="201">
        <f t="shared" si="120"/>
        <v>0</v>
      </c>
      <c r="Z871" s="201">
        <f t="shared" si="121"/>
        <v>0</v>
      </c>
      <c r="AA871" s="159">
        <f t="shared" si="122"/>
        <v>0</v>
      </c>
      <c r="AB871" s="11">
        <f t="shared" si="123"/>
        <v>0</v>
      </c>
      <c r="AD871" s="23">
        <f t="shared" si="124"/>
        <v>0</v>
      </c>
      <c r="AE871" s="23">
        <f t="shared" si="125"/>
        <v>0</v>
      </c>
    </row>
    <row r="872" spans="1:31" x14ac:dyDescent="0.2">
      <c r="A872" s="365"/>
      <c r="B872" s="365"/>
      <c r="C872" s="165"/>
      <c r="D872" s="165"/>
      <c r="E872" s="202"/>
      <c r="F872" s="165"/>
      <c r="G872" s="195"/>
      <c r="H872" s="165"/>
      <c r="I872" s="165"/>
      <c r="J872" s="165"/>
      <c r="K872" s="165"/>
      <c r="L872" s="77"/>
      <c r="M872" s="77"/>
      <c r="N872" s="82"/>
      <c r="O872" s="196">
        <f>VLOOKUP(N872,'Supporting Documentation'!$A$4:$J$568,10,FALSE)</f>
        <v>0</v>
      </c>
      <c r="P872" s="51"/>
      <c r="Q872" s="50"/>
      <c r="R872" s="157">
        <f>IF(P872="",0,(P872/'PPF Application'!$T$7))</f>
        <v>0</v>
      </c>
      <c r="S872" s="52">
        <f>IF(N872="", 0, (O872/'PPF Application'!$T$7)*P872)</f>
        <v>0</v>
      </c>
      <c r="T872" s="135"/>
      <c r="V872" s="159">
        <f t="shared" si="126"/>
        <v>0</v>
      </c>
      <c r="W872" s="159">
        <f t="shared" si="118"/>
        <v>0</v>
      </c>
      <c r="X872" s="159">
        <f t="shared" si="119"/>
        <v>0</v>
      </c>
      <c r="Y872" s="201">
        <f t="shared" si="120"/>
        <v>0</v>
      </c>
      <c r="Z872" s="201">
        <f t="shared" si="121"/>
        <v>0</v>
      </c>
      <c r="AA872" s="159">
        <f t="shared" si="122"/>
        <v>0</v>
      </c>
      <c r="AB872" s="11">
        <f t="shared" si="123"/>
        <v>0</v>
      </c>
      <c r="AD872" s="23">
        <f t="shared" si="124"/>
        <v>0</v>
      </c>
      <c r="AE872" s="23">
        <f t="shared" si="125"/>
        <v>0</v>
      </c>
    </row>
    <row r="873" spans="1:31" x14ac:dyDescent="0.2">
      <c r="A873" s="365"/>
      <c r="B873" s="365"/>
      <c r="C873" s="165"/>
      <c r="D873" s="165"/>
      <c r="E873" s="202"/>
      <c r="F873" s="165"/>
      <c r="G873" s="195"/>
      <c r="H873" s="165"/>
      <c r="I873" s="165"/>
      <c r="J873" s="165"/>
      <c r="K873" s="165"/>
      <c r="L873" s="77"/>
      <c r="M873" s="77"/>
      <c r="N873" s="82"/>
      <c r="O873" s="196">
        <f>VLOOKUP(N873,'Supporting Documentation'!$A$4:$J$568,10,FALSE)</f>
        <v>0</v>
      </c>
      <c r="P873" s="51"/>
      <c r="Q873" s="50"/>
      <c r="R873" s="157">
        <f>IF(P873="",0,(P873/'PPF Application'!$T$7))</f>
        <v>0</v>
      </c>
      <c r="S873" s="52">
        <f>IF(N873="", 0, (O873/'PPF Application'!$T$7)*P873)</f>
        <v>0</v>
      </c>
      <c r="T873" s="135"/>
      <c r="V873" s="159">
        <f t="shared" si="126"/>
        <v>0</v>
      </c>
      <c r="W873" s="159">
        <f t="shared" si="118"/>
        <v>0</v>
      </c>
      <c r="X873" s="159">
        <f t="shared" si="119"/>
        <v>0</v>
      </c>
      <c r="Y873" s="201">
        <f t="shared" si="120"/>
        <v>0</v>
      </c>
      <c r="Z873" s="201">
        <f t="shared" si="121"/>
        <v>0</v>
      </c>
      <c r="AA873" s="159">
        <f t="shared" si="122"/>
        <v>0</v>
      </c>
      <c r="AB873" s="11">
        <f t="shared" si="123"/>
        <v>0</v>
      </c>
      <c r="AD873" s="23">
        <f t="shared" si="124"/>
        <v>0</v>
      </c>
      <c r="AE873" s="23">
        <f t="shared" si="125"/>
        <v>0</v>
      </c>
    </row>
    <row r="874" spans="1:31" x14ac:dyDescent="0.2">
      <c r="A874" s="365"/>
      <c r="B874" s="365"/>
      <c r="C874" s="165"/>
      <c r="D874" s="165"/>
      <c r="E874" s="202"/>
      <c r="F874" s="165"/>
      <c r="G874" s="195"/>
      <c r="H874" s="165"/>
      <c r="I874" s="165"/>
      <c r="J874" s="165"/>
      <c r="K874" s="165"/>
      <c r="L874" s="77"/>
      <c r="M874" s="77"/>
      <c r="N874" s="82"/>
      <c r="O874" s="196">
        <f>VLOOKUP(N874,'Supporting Documentation'!$A$4:$J$568,10,FALSE)</f>
        <v>0</v>
      </c>
      <c r="P874" s="51"/>
      <c r="Q874" s="50"/>
      <c r="R874" s="157">
        <f>IF(P874="",0,(P874/'PPF Application'!$T$7))</f>
        <v>0</v>
      </c>
      <c r="S874" s="52">
        <f>IF(N874="", 0, (O874/'PPF Application'!$T$7)*P874)</f>
        <v>0</v>
      </c>
      <c r="T874" s="135"/>
      <c r="V874" s="159">
        <f t="shared" si="126"/>
        <v>0</v>
      </c>
      <c r="W874" s="159">
        <f t="shared" si="118"/>
        <v>0</v>
      </c>
      <c r="X874" s="159">
        <f t="shared" si="119"/>
        <v>0</v>
      </c>
      <c r="Y874" s="201">
        <f t="shared" si="120"/>
        <v>0</v>
      </c>
      <c r="Z874" s="201">
        <f t="shared" si="121"/>
        <v>0</v>
      </c>
      <c r="AA874" s="159">
        <f t="shared" si="122"/>
        <v>0</v>
      </c>
      <c r="AB874" s="11">
        <f t="shared" si="123"/>
        <v>0</v>
      </c>
      <c r="AD874" s="23">
        <f t="shared" si="124"/>
        <v>0</v>
      </c>
      <c r="AE874" s="23">
        <f t="shared" si="125"/>
        <v>0</v>
      </c>
    </row>
    <row r="875" spans="1:31" x14ac:dyDescent="0.2">
      <c r="A875" s="365"/>
      <c r="B875" s="365"/>
      <c r="C875" s="165"/>
      <c r="D875" s="165"/>
      <c r="E875" s="202"/>
      <c r="F875" s="165"/>
      <c r="G875" s="195"/>
      <c r="H875" s="165"/>
      <c r="I875" s="165"/>
      <c r="J875" s="165"/>
      <c r="K875" s="165"/>
      <c r="L875" s="77"/>
      <c r="M875" s="77"/>
      <c r="N875" s="82"/>
      <c r="O875" s="196">
        <f>VLOOKUP(N875,'Supporting Documentation'!$A$4:$J$568,10,FALSE)</f>
        <v>0</v>
      </c>
      <c r="P875" s="51"/>
      <c r="Q875" s="50"/>
      <c r="R875" s="157">
        <f>IF(P875="",0,(P875/'PPF Application'!$T$7))</f>
        <v>0</v>
      </c>
      <c r="S875" s="52">
        <f>IF(N875="", 0, (O875/'PPF Application'!$T$7)*P875)</f>
        <v>0</v>
      </c>
      <c r="T875" s="135"/>
      <c r="V875" s="159">
        <f t="shared" si="126"/>
        <v>0</v>
      </c>
      <c r="W875" s="159">
        <f t="shared" si="118"/>
        <v>0</v>
      </c>
      <c r="X875" s="159">
        <f t="shared" si="119"/>
        <v>0</v>
      </c>
      <c r="Y875" s="201">
        <f t="shared" si="120"/>
        <v>0</v>
      </c>
      <c r="Z875" s="201">
        <f t="shared" si="121"/>
        <v>0</v>
      </c>
      <c r="AA875" s="159">
        <f t="shared" si="122"/>
        <v>0</v>
      </c>
      <c r="AB875" s="11">
        <f t="shared" si="123"/>
        <v>0</v>
      </c>
      <c r="AD875" s="23">
        <f t="shared" si="124"/>
        <v>0</v>
      </c>
      <c r="AE875" s="23">
        <f t="shared" si="125"/>
        <v>0</v>
      </c>
    </row>
    <row r="876" spans="1:31" x14ac:dyDescent="0.2">
      <c r="A876" s="365"/>
      <c r="B876" s="365"/>
      <c r="C876" s="165"/>
      <c r="D876" s="165"/>
      <c r="E876" s="202"/>
      <c r="F876" s="165"/>
      <c r="G876" s="195"/>
      <c r="H876" s="165"/>
      <c r="I876" s="165"/>
      <c r="J876" s="165"/>
      <c r="K876" s="165"/>
      <c r="L876" s="77"/>
      <c r="M876" s="77"/>
      <c r="N876" s="82"/>
      <c r="O876" s="196">
        <f>VLOOKUP(N876,'Supporting Documentation'!$A$4:$J$568,10,FALSE)</f>
        <v>0</v>
      </c>
      <c r="P876" s="51"/>
      <c r="Q876" s="50"/>
      <c r="R876" s="157">
        <f>IF(P876="",0,(P876/'PPF Application'!$T$7))</f>
        <v>0</v>
      </c>
      <c r="S876" s="52">
        <f>IF(N876="", 0, (O876/'PPF Application'!$T$7)*P876)</f>
        <v>0</v>
      </c>
      <c r="T876" s="135"/>
      <c r="V876" s="159">
        <f t="shared" si="126"/>
        <v>0</v>
      </c>
      <c r="W876" s="159">
        <f t="shared" si="118"/>
        <v>0</v>
      </c>
      <c r="X876" s="159">
        <f t="shared" si="119"/>
        <v>0</v>
      </c>
      <c r="Y876" s="201">
        <f t="shared" si="120"/>
        <v>0</v>
      </c>
      <c r="Z876" s="201">
        <f t="shared" si="121"/>
        <v>0</v>
      </c>
      <c r="AA876" s="159">
        <f t="shared" si="122"/>
        <v>0</v>
      </c>
      <c r="AB876" s="11">
        <f t="shared" si="123"/>
        <v>0</v>
      </c>
      <c r="AD876" s="23">
        <f t="shared" si="124"/>
        <v>0</v>
      </c>
      <c r="AE876" s="23">
        <f t="shared" si="125"/>
        <v>0</v>
      </c>
    </row>
    <row r="877" spans="1:31" x14ac:dyDescent="0.2">
      <c r="A877" s="365"/>
      <c r="B877" s="365"/>
      <c r="C877" s="165"/>
      <c r="D877" s="165"/>
      <c r="E877" s="202"/>
      <c r="F877" s="165"/>
      <c r="G877" s="195"/>
      <c r="H877" s="165"/>
      <c r="I877" s="165"/>
      <c r="J877" s="165"/>
      <c r="K877" s="165"/>
      <c r="L877" s="77"/>
      <c r="M877" s="77"/>
      <c r="N877" s="82"/>
      <c r="O877" s="196">
        <f>VLOOKUP(N877,'Supporting Documentation'!$A$4:$J$568,10,FALSE)</f>
        <v>0</v>
      </c>
      <c r="P877" s="51"/>
      <c r="Q877" s="50"/>
      <c r="R877" s="157">
        <f>IF(P877="",0,(P877/'PPF Application'!$T$7))</f>
        <v>0</v>
      </c>
      <c r="S877" s="52">
        <f>IF(N877="", 0, (O877/'PPF Application'!$T$7)*P877)</f>
        <v>0</v>
      </c>
      <c r="T877" s="135"/>
      <c r="V877" s="159">
        <f t="shared" si="126"/>
        <v>0</v>
      </c>
      <c r="W877" s="159">
        <f t="shared" si="118"/>
        <v>0</v>
      </c>
      <c r="X877" s="159">
        <f t="shared" si="119"/>
        <v>0</v>
      </c>
      <c r="Y877" s="201">
        <f t="shared" si="120"/>
        <v>0</v>
      </c>
      <c r="Z877" s="201">
        <f t="shared" si="121"/>
        <v>0</v>
      </c>
      <c r="AA877" s="159">
        <f t="shared" si="122"/>
        <v>0</v>
      </c>
      <c r="AB877" s="11">
        <f t="shared" si="123"/>
        <v>0</v>
      </c>
      <c r="AD877" s="23">
        <f t="shared" si="124"/>
        <v>0</v>
      </c>
      <c r="AE877" s="23">
        <f t="shared" si="125"/>
        <v>0</v>
      </c>
    </row>
    <row r="878" spans="1:31" x14ac:dyDescent="0.2">
      <c r="A878" s="365"/>
      <c r="B878" s="365"/>
      <c r="C878" s="165"/>
      <c r="D878" s="165"/>
      <c r="E878" s="202"/>
      <c r="F878" s="165"/>
      <c r="G878" s="195"/>
      <c r="H878" s="165"/>
      <c r="I878" s="165"/>
      <c r="J878" s="165"/>
      <c r="K878" s="165"/>
      <c r="L878" s="77"/>
      <c r="M878" s="77"/>
      <c r="N878" s="82"/>
      <c r="O878" s="196">
        <f>VLOOKUP(N878,'Supporting Documentation'!$A$4:$J$568,10,FALSE)</f>
        <v>0</v>
      </c>
      <c r="P878" s="51"/>
      <c r="Q878" s="50"/>
      <c r="R878" s="157">
        <f>IF(P878="",0,(P878/'PPF Application'!$T$7))</f>
        <v>0</v>
      </c>
      <c r="S878" s="52">
        <f>IF(N878="", 0, (O878/'PPF Application'!$T$7)*P878)</f>
        <v>0</v>
      </c>
      <c r="T878" s="135"/>
      <c r="V878" s="159">
        <f t="shared" si="126"/>
        <v>0</v>
      </c>
      <c r="W878" s="159">
        <f t="shared" si="118"/>
        <v>0</v>
      </c>
      <c r="X878" s="159">
        <f t="shared" si="119"/>
        <v>0</v>
      </c>
      <c r="Y878" s="201">
        <f t="shared" si="120"/>
        <v>0</v>
      </c>
      <c r="Z878" s="201">
        <f t="shared" si="121"/>
        <v>0</v>
      </c>
      <c r="AA878" s="159">
        <f t="shared" si="122"/>
        <v>0</v>
      </c>
      <c r="AB878" s="11">
        <f t="shared" si="123"/>
        <v>0</v>
      </c>
      <c r="AD878" s="23">
        <f t="shared" si="124"/>
        <v>0</v>
      </c>
      <c r="AE878" s="23">
        <f t="shared" si="125"/>
        <v>0</v>
      </c>
    </row>
    <row r="879" spans="1:31" x14ac:dyDescent="0.2">
      <c r="A879" s="365"/>
      <c r="B879" s="365"/>
      <c r="C879" s="165"/>
      <c r="D879" s="165"/>
      <c r="E879" s="202"/>
      <c r="F879" s="165"/>
      <c r="G879" s="195"/>
      <c r="H879" s="165"/>
      <c r="I879" s="165"/>
      <c r="J879" s="165"/>
      <c r="K879" s="165"/>
      <c r="L879" s="77"/>
      <c r="M879" s="77"/>
      <c r="N879" s="82"/>
      <c r="O879" s="196">
        <f>VLOOKUP(N879,'Supporting Documentation'!$A$4:$J$568,10,FALSE)</f>
        <v>0</v>
      </c>
      <c r="P879" s="51"/>
      <c r="Q879" s="50"/>
      <c r="R879" s="157">
        <f>IF(P879="",0,(P879/'PPF Application'!$T$7))</f>
        <v>0</v>
      </c>
      <c r="S879" s="52">
        <f>IF(N879="", 0, (O879/'PPF Application'!$T$7)*P879)</f>
        <v>0</v>
      </c>
      <c r="T879" s="135"/>
      <c r="V879" s="159">
        <f t="shared" si="126"/>
        <v>0</v>
      </c>
      <c r="W879" s="159">
        <f t="shared" si="118"/>
        <v>0</v>
      </c>
      <c r="X879" s="159">
        <f t="shared" si="119"/>
        <v>0</v>
      </c>
      <c r="Y879" s="201">
        <f t="shared" si="120"/>
        <v>0</v>
      </c>
      <c r="Z879" s="201">
        <f t="shared" si="121"/>
        <v>0</v>
      </c>
      <c r="AA879" s="159">
        <f t="shared" si="122"/>
        <v>0</v>
      </c>
      <c r="AB879" s="11">
        <f t="shared" si="123"/>
        <v>0</v>
      </c>
      <c r="AD879" s="23">
        <f t="shared" si="124"/>
        <v>0</v>
      </c>
      <c r="AE879" s="23">
        <f t="shared" si="125"/>
        <v>0</v>
      </c>
    </row>
    <row r="880" spans="1:31" x14ac:dyDescent="0.2">
      <c r="A880" s="365"/>
      <c r="B880" s="365"/>
      <c r="C880" s="165"/>
      <c r="D880" s="165"/>
      <c r="E880" s="202"/>
      <c r="F880" s="165"/>
      <c r="G880" s="195"/>
      <c r="H880" s="165"/>
      <c r="I880" s="165"/>
      <c r="J880" s="165"/>
      <c r="K880" s="165"/>
      <c r="L880" s="77"/>
      <c r="M880" s="77"/>
      <c r="N880" s="82"/>
      <c r="O880" s="196">
        <f>VLOOKUP(N880,'Supporting Documentation'!$A$4:$J$568,10,FALSE)</f>
        <v>0</v>
      </c>
      <c r="P880" s="51"/>
      <c r="Q880" s="50"/>
      <c r="R880" s="157">
        <f>IF(P880="",0,(P880/'PPF Application'!$T$7))</f>
        <v>0</v>
      </c>
      <c r="S880" s="52">
        <f>IF(N880="", 0, (O880/'PPF Application'!$T$7)*P880)</f>
        <v>0</v>
      </c>
      <c r="T880" s="135"/>
      <c r="V880" s="159">
        <f t="shared" si="126"/>
        <v>0</v>
      </c>
      <c r="W880" s="159">
        <f t="shared" si="118"/>
        <v>0</v>
      </c>
      <c r="X880" s="159">
        <f t="shared" si="119"/>
        <v>0</v>
      </c>
      <c r="Y880" s="201">
        <f t="shared" si="120"/>
        <v>0</v>
      </c>
      <c r="Z880" s="201">
        <f t="shared" si="121"/>
        <v>0</v>
      </c>
      <c r="AA880" s="159">
        <f t="shared" si="122"/>
        <v>0</v>
      </c>
      <c r="AB880" s="11">
        <f t="shared" si="123"/>
        <v>0</v>
      </c>
      <c r="AD880" s="23">
        <f t="shared" si="124"/>
        <v>0</v>
      </c>
      <c r="AE880" s="23">
        <f t="shared" si="125"/>
        <v>0</v>
      </c>
    </row>
    <row r="881" spans="1:31" x14ac:dyDescent="0.2">
      <c r="A881" s="365"/>
      <c r="B881" s="365"/>
      <c r="C881" s="165"/>
      <c r="D881" s="165"/>
      <c r="E881" s="202"/>
      <c r="F881" s="165"/>
      <c r="G881" s="195"/>
      <c r="H881" s="165"/>
      <c r="I881" s="165"/>
      <c r="J881" s="165"/>
      <c r="K881" s="165"/>
      <c r="L881" s="77"/>
      <c r="M881" s="77"/>
      <c r="N881" s="82"/>
      <c r="O881" s="196">
        <f>VLOOKUP(N881,'Supporting Documentation'!$A$4:$J$568,10,FALSE)</f>
        <v>0</v>
      </c>
      <c r="P881" s="51"/>
      <c r="Q881" s="50"/>
      <c r="R881" s="157">
        <f>IF(P881="",0,(P881/'PPF Application'!$T$7))</f>
        <v>0</v>
      </c>
      <c r="S881" s="52">
        <f>IF(N881="", 0, (O881/'PPF Application'!$T$7)*P881)</f>
        <v>0</v>
      </c>
      <c r="T881" s="135"/>
      <c r="V881" s="159">
        <f t="shared" si="126"/>
        <v>0</v>
      </c>
      <c r="W881" s="159">
        <f t="shared" si="118"/>
        <v>0</v>
      </c>
      <c r="X881" s="159">
        <f t="shared" si="119"/>
        <v>0</v>
      </c>
      <c r="Y881" s="201">
        <f t="shared" si="120"/>
        <v>0</v>
      </c>
      <c r="Z881" s="201">
        <f t="shared" si="121"/>
        <v>0</v>
      </c>
      <c r="AA881" s="159">
        <f t="shared" si="122"/>
        <v>0</v>
      </c>
      <c r="AB881" s="11">
        <f t="shared" si="123"/>
        <v>0</v>
      </c>
      <c r="AD881" s="23">
        <f t="shared" si="124"/>
        <v>0</v>
      </c>
      <c r="AE881" s="23">
        <f t="shared" si="125"/>
        <v>0</v>
      </c>
    </row>
    <row r="882" spans="1:31" x14ac:dyDescent="0.2">
      <c r="A882" s="365"/>
      <c r="B882" s="365"/>
      <c r="C882" s="165"/>
      <c r="D882" s="165"/>
      <c r="E882" s="202"/>
      <c r="F882" s="165"/>
      <c r="G882" s="195"/>
      <c r="H882" s="165"/>
      <c r="I882" s="165"/>
      <c r="J882" s="165"/>
      <c r="K882" s="165"/>
      <c r="L882" s="77"/>
      <c r="M882" s="77"/>
      <c r="N882" s="82"/>
      <c r="O882" s="196">
        <f>VLOOKUP(N882,'Supporting Documentation'!$A$4:$J$568,10,FALSE)</f>
        <v>0</v>
      </c>
      <c r="P882" s="51"/>
      <c r="Q882" s="50"/>
      <c r="R882" s="157">
        <f>IF(P882="",0,(P882/'PPF Application'!$T$7))</f>
        <v>0</v>
      </c>
      <c r="S882" s="52">
        <f>IF(N882="", 0, (O882/'PPF Application'!$T$7)*P882)</f>
        <v>0</v>
      </c>
      <c r="T882" s="135"/>
      <c r="V882" s="159">
        <f t="shared" si="126"/>
        <v>0</v>
      </c>
      <c r="W882" s="159">
        <f t="shared" si="118"/>
        <v>0</v>
      </c>
      <c r="X882" s="159">
        <f t="shared" si="119"/>
        <v>0</v>
      </c>
      <c r="Y882" s="201">
        <f t="shared" si="120"/>
        <v>0</v>
      </c>
      <c r="Z882" s="201">
        <f t="shared" si="121"/>
        <v>0</v>
      </c>
      <c r="AA882" s="159">
        <f t="shared" si="122"/>
        <v>0</v>
      </c>
      <c r="AB882" s="11">
        <f t="shared" si="123"/>
        <v>0</v>
      </c>
      <c r="AD882" s="23">
        <f t="shared" si="124"/>
        <v>0</v>
      </c>
      <c r="AE882" s="23">
        <f t="shared" si="125"/>
        <v>0</v>
      </c>
    </row>
    <row r="883" spans="1:31" x14ac:dyDescent="0.2">
      <c r="A883" s="365"/>
      <c r="B883" s="365"/>
      <c r="C883" s="165"/>
      <c r="D883" s="165"/>
      <c r="E883" s="202"/>
      <c r="F883" s="165"/>
      <c r="G883" s="195"/>
      <c r="H883" s="165"/>
      <c r="I883" s="165"/>
      <c r="J883" s="165"/>
      <c r="K883" s="165"/>
      <c r="L883" s="77"/>
      <c r="M883" s="77"/>
      <c r="N883" s="82"/>
      <c r="O883" s="196">
        <f>VLOOKUP(N883,'Supporting Documentation'!$A$4:$J$568,10,FALSE)</f>
        <v>0</v>
      </c>
      <c r="P883" s="51"/>
      <c r="Q883" s="50"/>
      <c r="R883" s="157">
        <f>IF(P883="",0,(P883/'PPF Application'!$T$7))</f>
        <v>0</v>
      </c>
      <c r="S883" s="52">
        <f>IF(N883="", 0, (O883/'PPF Application'!$T$7)*P883)</f>
        <v>0</v>
      </c>
      <c r="T883" s="135"/>
      <c r="V883" s="159">
        <f t="shared" si="126"/>
        <v>0</v>
      </c>
      <c r="W883" s="159">
        <f t="shared" si="118"/>
        <v>0</v>
      </c>
      <c r="X883" s="159">
        <f t="shared" si="119"/>
        <v>0</v>
      </c>
      <c r="Y883" s="201">
        <f t="shared" si="120"/>
        <v>0</v>
      </c>
      <c r="Z883" s="201">
        <f t="shared" si="121"/>
        <v>0</v>
      </c>
      <c r="AA883" s="159">
        <f t="shared" si="122"/>
        <v>0</v>
      </c>
      <c r="AB883" s="11">
        <f t="shared" si="123"/>
        <v>0</v>
      </c>
      <c r="AD883" s="23">
        <f t="shared" si="124"/>
        <v>0</v>
      </c>
      <c r="AE883" s="23">
        <f t="shared" si="125"/>
        <v>0</v>
      </c>
    </row>
    <row r="884" spans="1:31" x14ac:dyDescent="0.2">
      <c r="A884" s="365"/>
      <c r="B884" s="365"/>
      <c r="C884" s="165"/>
      <c r="D884" s="165"/>
      <c r="E884" s="202"/>
      <c r="F884" s="165"/>
      <c r="G884" s="195"/>
      <c r="H884" s="165"/>
      <c r="I884" s="165"/>
      <c r="J884" s="165"/>
      <c r="K884" s="165"/>
      <c r="L884" s="77"/>
      <c r="M884" s="77"/>
      <c r="N884" s="82"/>
      <c r="O884" s="196">
        <f>VLOOKUP(N884,'Supporting Documentation'!$A$4:$J$568,10,FALSE)</f>
        <v>0</v>
      </c>
      <c r="P884" s="51"/>
      <c r="Q884" s="50"/>
      <c r="R884" s="157">
        <f>IF(P884="",0,(P884/'PPF Application'!$T$7))</f>
        <v>0</v>
      </c>
      <c r="S884" s="52">
        <f>IF(N884="", 0, (O884/'PPF Application'!$T$7)*P884)</f>
        <v>0</v>
      </c>
      <c r="T884" s="135"/>
      <c r="V884" s="159">
        <f t="shared" si="126"/>
        <v>0</v>
      </c>
      <c r="W884" s="159">
        <f t="shared" si="118"/>
        <v>0</v>
      </c>
      <c r="X884" s="159">
        <f t="shared" si="119"/>
        <v>0</v>
      </c>
      <c r="Y884" s="201">
        <f t="shared" si="120"/>
        <v>0</v>
      </c>
      <c r="Z884" s="201">
        <f t="shared" si="121"/>
        <v>0</v>
      </c>
      <c r="AA884" s="159">
        <f t="shared" si="122"/>
        <v>0</v>
      </c>
      <c r="AB884" s="11">
        <f t="shared" si="123"/>
        <v>0</v>
      </c>
      <c r="AD884" s="23">
        <f t="shared" si="124"/>
        <v>0</v>
      </c>
      <c r="AE884" s="23">
        <f t="shared" si="125"/>
        <v>0</v>
      </c>
    </row>
    <row r="885" spans="1:31" x14ac:dyDescent="0.2">
      <c r="A885" s="365"/>
      <c r="B885" s="365"/>
      <c r="C885" s="165"/>
      <c r="D885" s="165"/>
      <c r="E885" s="202"/>
      <c r="F885" s="165"/>
      <c r="G885" s="195"/>
      <c r="H885" s="165"/>
      <c r="I885" s="165"/>
      <c r="J885" s="165"/>
      <c r="K885" s="165"/>
      <c r="L885" s="77"/>
      <c r="M885" s="77"/>
      <c r="N885" s="82"/>
      <c r="O885" s="196">
        <f>VLOOKUP(N885,'Supporting Documentation'!$A$4:$J$568,10,FALSE)</f>
        <v>0</v>
      </c>
      <c r="P885" s="51"/>
      <c r="Q885" s="50"/>
      <c r="R885" s="157">
        <f>IF(P885="",0,(P885/'PPF Application'!$T$7))</f>
        <v>0</v>
      </c>
      <c r="S885" s="52">
        <f>IF(N885="", 0, (O885/'PPF Application'!$T$7)*P885)</f>
        <v>0</v>
      </c>
      <c r="T885" s="135"/>
      <c r="V885" s="159">
        <f t="shared" si="126"/>
        <v>0</v>
      </c>
      <c r="W885" s="159">
        <f t="shared" si="118"/>
        <v>0</v>
      </c>
      <c r="X885" s="159">
        <f t="shared" si="119"/>
        <v>0</v>
      </c>
      <c r="Y885" s="201">
        <f t="shared" si="120"/>
        <v>0</v>
      </c>
      <c r="Z885" s="201">
        <f t="shared" si="121"/>
        <v>0</v>
      </c>
      <c r="AA885" s="159">
        <f t="shared" si="122"/>
        <v>0</v>
      </c>
      <c r="AB885" s="11">
        <f t="shared" si="123"/>
        <v>0</v>
      </c>
      <c r="AD885" s="23">
        <f t="shared" si="124"/>
        <v>0</v>
      </c>
      <c r="AE885" s="23">
        <f t="shared" si="125"/>
        <v>0</v>
      </c>
    </row>
    <row r="886" spans="1:31" x14ac:dyDescent="0.2">
      <c r="A886" s="365"/>
      <c r="B886" s="365"/>
      <c r="C886" s="165"/>
      <c r="D886" s="165"/>
      <c r="E886" s="202"/>
      <c r="F886" s="165"/>
      <c r="G886" s="195"/>
      <c r="H886" s="165"/>
      <c r="I886" s="165"/>
      <c r="J886" s="165"/>
      <c r="K886" s="165"/>
      <c r="L886" s="77"/>
      <c r="M886" s="77"/>
      <c r="N886" s="82"/>
      <c r="O886" s="196">
        <f>VLOOKUP(N886,'Supporting Documentation'!$A$4:$J$568,10,FALSE)</f>
        <v>0</v>
      </c>
      <c r="P886" s="51"/>
      <c r="Q886" s="50"/>
      <c r="R886" s="157">
        <f>IF(P886="",0,(P886/'PPF Application'!$T$7))</f>
        <v>0</v>
      </c>
      <c r="S886" s="52">
        <f>IF(N886="", 0, (O886/'PPF Application'!$T$7)*P886)</f>
        <v>0</v>
      </c>
      <c r="T886" s="135"/>
      <c r="V886" s="159">
        <f t="shared" si="126"/>
        <v>0</v>
      </c>
      <c r="W886" s="159">
        <f t="shared" si="118"/>
        <v>0</v>
      </c>
      <c r="X886" s="159">
        <f t="shared" si="119"/>
        <v>0</v>
      </c>
      <c r="Y886" s="201">
        <f t="shared" si="120"/>
        <v>0</v>
      </c>
      <c r="Z886" s="201">
        <f t="shared" si="121"/>
        <v>0</v>
      </c>
      <c r="AA886" s="159">
        <f t="shared" si="122"/>
        <v>0</v>
      </c>
      <c r="AB886" s="11">
        <f t="shared" si="123"/>
        <v>0</v>
      </c>
      <c r="AD886" s="23">
        <f t="shared" si="124"/>
        <v>0</v>
      </c>
      <c r="AE886" s="23">
        <f t="shared" si="125"/>
        <v>0</v>
      </c>
    </row>
    <row r="887" spans="1:31" x14ac:dyDescent="0.2">
      <c r="A887" s="365"/>
      <c r="B887" s="365"/>
      <c r="C887" s="165"/>
      <c r="D887" s="165"/>
      <c r="E887" s="202"/>
      <c r="F887" s="165"/>
      <c r="G887" s="195"/>
      <c r="H887" s="165"/>
      <c r="I887" s="165"/>
      <c r="J887" s="165"/>
      <c r="K887" s="165"/>
      <c r="L887" s="77"/>
      <c r="M887" s="77"/>
      <c r="N887" s="82"/>
      <c r="O887" s="196">
        <f>VLOOKUP(N887,'Supporting Documentation'!$A$4:$J$568,10,FALSE)</f>
        <v>0</v>
      </c>
      <c r="P887" s="51"/>
      <c r="Q887" s="50"/>
      <c r="R887" s="157">
        <f>IF(P887="",0,(P887/'PPF Application'!$T$7))</f>
        <v>0</v>
      </c>
      <c r="S887" s="52">
        <f>IF(N887="", 0, (O887/'PPF Application'!$T$7)*P887)</f>
        <v>0</v>
      </c>
      <c r="T887" s="135"/>
      <c r="V887" s="159">
        <f t="shared" si="126"/>
        <v>0</v>
      </c>
      <c r="W887" s="159">
        <f t="shared" si="118"/>
        <v>0</v>
      </c>
      <c r="X887" s="159">
        <f t="shared" si="119"/>
        <v>0</v>
      </c>
      <c r="Y887" s="201">
        <f t="shared" si="120"/>
        <v>0</v>
      </c>
      <c r="Z887" s="201">
        <f t="shared" si="121"/>
        <v>0</v>
      </c>
      <c r="AA887" s="159">
        <f t="shared" si="122"/>
        <v>0</v>
      </c>
      <c r="AB887" s="11">
        <f t="shared" si="123"/>
        <v>0</v>
      </c>
      <c r="AD887" s="23">
        <f t="shared" si="124"/>
        <v>0</v>
      </c>
      <c r="AE887" s="23">
        <f t="shared" si="125"/>
        <v>0</v>
      </c>
    </row>
    <row r="888" spans="1:31" x14ac:dyDescent="0.2">
      <c r="A888" s="365"/>
      <c r="B888" s="365"/>
      <c r="C888" s="165"/>
      <c r="D888" s="165"/>
      <c r="E888" s="202"/>
      <c r="F888" s="165"/>
      <c r="G888" s="195"/>
      <c r="H888" s="165"/>
      <c r="I888" s="165"/>
      <c r="J888" s="165"/>
      <c r="K888" s="165"/>
      <c r="L888" s="77"/>
      <c r="M888" s="77"/>
      <c r="N888" s="82"/>
      <c r="O888" s="196">
        <f>VLOOKUP(N888,'Supporting Documentation'!$A$4:$J$568,10,FALSE)</f>
        <v>0</v>
      </c>
      <c r="P888" s="51"/>
      <c r="Q888" s="50"/>
      <c r="R888" s="157">
        <f>IF(P888="",0,(P888/'PPF Application'!$T$7))</f>
        <v>0</v>
      </c>
      <c r="S888" s="52">
        <f>IF(N888="", 0, (O888/'PPF Application'!$T$7)*P888)</f>
        <v>0</v>
      </c>
      <c r="T888" s="135"/>
      <c r="V888" s="159">
        <f t="shared" si="126"/>
        <v>0</v>
      </c>
      <c r="W888" s="159">
        <f t="shared" si="118"/>
        <v>0</v>
      </c>
      <c r="X888" s="159">
        <f t="shared" si="119"/>
        <v>0</v>
      </c>
      <c r="Y888" s="201">
        <f t="shared" si="120"/>
        <v>0</v>
      </c>
      <c r="Z888" s="201">
        <f t="shared" si="121"/>
        <v>0</v>
      </c>
      <c r="AA888" s="159">
        <f t="shared" si="122"/>
        <v>0</v>
      </c>
      <c r="AB888" s="11">
        <f t="shared" si="123"/>
        <v>0</v>
      </c>
      <c r="AD888" s="23">
        <f t="shared" si="124"/>
        <v>0</v>
      </c>
      <c r="AE888" s="23">
        <f t="shared" si="125"/>
        <v>0</v>
      </c>
    </row>
    <row r="889" spans="1:31" x14ac:dyDescent="0.2">
      <c r="A889" s="365"/>
      <c r="B889" s="365"/>
      <c r="C889" s="165"/>
      <c r="D889" s="165"/>
      <c r="E889" s="202"/>
      <c r="F889" s="165"/>
      <c r="G889" s="195"/>
      <c r="H889" s="165"/>
      <c r="I889" s="165"/>
      <c r="J889" s="165"/>
      <c r="K889" s="165"/>
      <c r="L889" s="77"/>
      <c r="M889" s="77"/>
      <c r="N889" s="82"/>
      <c r="O889" s="196">
        <f>VLOOKUP(N889,'Supporting Documentation'!$A$4:$J$568,10,FALSE)</f>
        <v>0</v>
      </c>
      <c r="P889" s="51"/>
      <c r="Q889" s="50"/>
      <c r="R889" s="157">
        <f>IF(P889="",0,(P889/'PPF Application'!$T$7))</f>
        <v>0</v>
      </c>
      <c r="S889" s="52">
        <f>IF(N889="", 0, (O889/'PPF Application'!$T$7)*P889)</f>
        <v>0</v>
      </c>
      <c r="T889" s="135"/>
      <c r="V889" s="159">
        <f t="shared" si="126"/>
        <v>0</v>
      </c>
      <c r="W889" s="159">
        <f t="shared" si="118"/>
        <v>0</v>
      </c>
      <c r="X889" s="159">
        <f t="shared" si="119"/>
        <v>0</v>
      </c>
      <c r="Y889" s="201">
        <f t="shared" si="120"/>
        <v>0</v>
      </c>
      <c r="Z889" s="201">
        <f t="shared" si="121"/>
        <v>0</v>
      </c>
      <c r="AA889" s="159">
        <f t="shared" si="122"/>
        <v>0</v>
      </c>
      <c r="AB889" s="11">
        <f t="shared" si="123"/>
        <v>0</v>
      </c>
      <c r="AD889" s="23">
        <f t="shared" si="124"/>
        <v>0</v>
      </c>
      <c r="AE889" s="23">
        <f t="shared" si="125"/>
        <v>0</v>
      </c>
    </row>
    <row r="890" spans="1:31" x14ac:dyDescent="0.2">
      <c r="A890" s="365"/>
      <c r="B890" s="365"/>
      <c r="C890" s="165"/>
      <c r="D890" s="165"/>
      <c r="E890" s="202"/>
      <c r="F890" s="165"/>
      <c r="G890" s="195"/>
      <c r="H890" s="165"/>
      <c r="I890" s="165"/>
      <c r="J890" s="165"/>
      <c r="K890" s="165"/>
      <c r="L890" s="77"/>
      <c r="M890" s="77"/>
      <c r="N890" s="82"/>
      <c r="O890" s="196">
        <f>VLOOKUP(N890,'Supporting Documentation'!$A$4:$J$568,10,FALSE)</f>
        <v>0</v>
      </c>
      <c r="P890" s="51"/>
      <c r="Q890" s="50"/>
      <c r="R890" s="157">
        <f>IF(P890="",0,(P890/'PPF Application'!$T$7))</f>
        <v>0</v>
      </c>
      <c r="S890" s="52">
        <f>IF(N890="", 0, (O890/'PPF Application'!$T$7)*P890)</f>
        <v>0</v>
      </c>
      <c r="T890" s="135"/>
      <c r="V890" s="159">
        <f t="shared" si="126"/>
        <v>0</v>
      </c>
      <c r="W890" s="159">
        <f t="shared" si="118"/>
        <v>0</v>
      </c>
      <c r="X890" s="159">
        <f t="shared" si="119"/>
        <v>0</v>
      </c>
      <c r="Y890" s="201">
        <f t="shared" si="120"/>
        <v>0</v>
      </c>
      <c r="Z890" s="201">
        <f t="shared" si="121"/>
        <v>0</v>
      </c>
      <c r="AA890" s="159">
        <f t="shared" si="122"/>
        <v>0</v>
      </c>
      <c r="AB890" s="11">
        <f t="shared" si="123"/>
        <v>0</v>
      </c>
      <c r="AD890" s="23">
        <f t="shared" si="124"/>
        <v>0</v>
      </c>
      <c r="AE890" s="23">
        <f t="shared" si="125"/>
        <v>0</v>
      </c>
    </row>
    <row r="891" spans="1:31" x14ac:dyDescent="0.2">
      <c r="A891" s="365"/>
      <c r="B891" s="365"/>
      <c r="C891" s="165"/>
      <c r="D891" s="165"/>
      <c r="E891" s="202"/>
      <c r="F891" s="165"/>
      <c r="G891" s="195"/>
      <c r="H891" s="165"/>
      <c r="I891" s="165"/>
      <c r="J891" s="165"/>
      <c r="K891" s="165"/>
      <c r="L891" s="77"/>
      <c r="M891" s="77"/>
      <c r="N891" s="82"/>
      <c r="O891" s="196">
        <f>VLOOKUP(N891,'Supporting Documentation'!$A$4:$J$568,10,FALSE)</f>
        <v>0</v>
      </c>
      <c r="P891" s="51"/>
      <c r="Q891" s="50"/>
      <c r="R891" s="157">
        <f>IF(P891="",0,(P891/'PPF Application'!$T$7))</f>
        <v>0</v>
      </c>
      <c r="S891" s="52">
        <f>IF(N891="", 0, (O891/'PPF Application'!$T$7)*P891)</f>
        <v>0</v>
      </c>
      <c r="T891" s="135"/>
      <c r="V891" s="159">
        <f t="shared" si="126"/>
        <v>0</v>
      </c>
      <c r="W891" s="159">
        <f t="shared" si="118"/>
        <v>0</v>
      </c>
      <c r="X891" s="159">
        <f t="shared" si="119"/>
        <v>0</v>
      </c>
      <c r="Y891" s="201">
        <f t="shared" si="120"/>
        <v>0</v>
      </c>
      <c r="Z891" s="201">
        <f t="shared" si="121"/>
        <v>0</v>
      </c>
      <c r="AA891" s="159">
        <f t="shared" si="122"/>
        <v>0</v>
      </c>
      <c r="AB891" s="11">
        <f t="shared" si="123"/>
        <v>0</v>
      </c>
      <c r="AD891" s="23">
        <f t="shared" si="124"/>
        <v>0</v>
      </c>
      <c r="AE891" s="23">
        <f t="shared" si="125"/>
        <v>0</v>
      </c>
    </row>
    <row r="892" spans="1:31" x14ac:dyDescent="0.2">
      <c r="A892" s="365"/>
      <c r="B892" s="365"/>
      <c r="C892" s="165"/>
      <c r="D892" s="165"/>
      <c r="E892" s="202"/>
      <c r="F892" s="165"/>
      <c r="G892" s="195"/>
      <c r="H892" s="165"/>
      <c r="I892" s="165"/>
      <c r="J892" s="165"/>
      <c r="K892" s="165"/>
      <c r="L892" s="77"/>
      <c r="M892" s="77"/>
      <c r="N892" s="82"/>
      <c r="O892" s="196">
        <f>VLOOKUP(N892,'Supporting Documentation'!$A$4:$J$568,10,FALSE)</f>
        <v>0</v>
      </c>
      <c r="P892" s="51"/>
      <c r="Q892" s="50"/>
      <c r="R892" s="157">
        <f>IF(P892="",0,(P892/'PPF Application'!$T$7))</f>
        <v>0</v>
      </c>
      <c r="S892" s="52">
        <f>IF(N892="", 0, (O892/'PPF Application'!$T$7)*P892)</f>
        <v>0</v>
      </c>
      <c r="T892" s="135"/>
      <c r="V892" s="159">
        <f t="shared" si="126"/>
        <v>0</v>
      </c>
      <c r="W892" s="159">
        <f t="shared" si="118"/>
        <v>0</v>
      </c>
      <c r="X892" s="159">
        <f t="shared" si="119"/>
        <v>0</v>
      </c>
      <c r="Y892" s="201">
        <f t="shared" si="120"/>
        <v>0</v>
      </c>
      <c r="Z892" s="201">
        <f t="shared" si="121"/>
        <v>0</v>
      </c>
      <c r="AA892" s="159">
        <f t="shared" si="122"/>
        <v>0</v>
      </c>
      <c r="AB892" s="11">
        <f t="shared" si="123"/>
        <v>0</v>
      </c>
      <c r="AD892" s="23">
        <f t="shared" si="124"/>
        <v>0</v>
      </c>
      <c r="AE892" s="23">
        <f t="shared" si="125"/>
        <v>0</v>
      </c>
    </row>
    <row r="893" spans="1:31" x14ac:dyDescent="0.2">
      <c r="A893" s="365"/>
      <c r="B893" s="365"/>
      <c r="C893" s="165"/>
      <c r="D893" s="165"/>
      <c r="E893" s="202"/>
      <c r="F893" s="165"/>
      <c r="G893" s="195"/>
      <c r="H893" s="165"/>
      <c r="I893" s="165"/>
      <c r="J893" s="165"/>
      <c r="K893" s="165"/>
      <c r="L893" s="77"/>
      <c r="M893" s="77"/>
      <c r="N893" s="82"/>
      <c r="O893" s="196">
        <f>VLOOKUP(N893,'Supporting Documentation'!$A$4:$J$568,10,FALSE)</f>
        <v>0</v>
      </c>
      <c r="P893" s="51"/>
      <c r="Q893" s="50"/>
      <c r="R893" s="157">
        <f>IF(P893="",0,(P893/'PPF Application'!$T$7))</f>
        <v>0</v>
      </c>
      <c r="S893" s="52">
        <f>IF(N893="", 0, (O893/'PPF Application'!$T$7)*P893)</f>
        <v>0</v>
      </c>
      <c r="T893" s="135"/>
      <c r="V893" s="159">
        <f t="shared" si="126"/>
        <v>0</v>
      </c>
      <c r="W893" s="159">
        <f t="shared" si="118"/>
        <v>0</v>
      </c>
      <c r="X893" s="159">
        <f t="shared" si="119"/>
        <v>0</v>
      </c>
      <c r="Y893" s="201">
        <f t="shared" si="120"/>
        <v>0</v>
      </c>
      <c r="Z893" s="201">
        <f t="shared" si="121"/>
        <v>0</v>
      </c>
      <c r="AA893" s="159">
        <f t="shared" si="122"/>
        <v>0</v>
      </c>
      <c r="AB893" s="11">
        <f t="shared" si="123"/>
        <v>0</v>
      </c>
      <c r="AD893" s="23">
        <f t="shared" si="124"/>
        <v>0</v>
      </c>
      <c r="AE893" s="23">
        <f t="shared" si="125"/>
        <v>0</v>
      </c>
    </row>
    <row r="894" spans="1:31" x14ac:dyDescent="0.2">
      <c r="A894" s="365"/>
      <c r="B894" s="365"/>
      <c r="C894" s="165"/>
      <c r="D894" s="165"/>
      <c r="E894" s="202"/>
      <c r="F894" s="165"/>
      <c r="G894" s="195"/>
      <c r="H894" s="165"/>
      <c r="I894" s="165"/>
      <c r="J894" s="165"/>
      <c r="K894" s="165"/>
      <c r="L894" s="77"/>
      <c r="M894" s="77"/>
      <c r="N894" s="82"/>
      <c r="O894" s="196">
        <f>VLOOKUP(N894,'Supporting Documentation'!$A$4:$J$568,10,FALSE)</f>
        <v>0</v>
      </c>
      <c r="P894" s="51"/>
      <c r="Q894" s="50"/>
      <c r="R894" s="157">
        <f>IF(P894="",0,(P894/'PPF Application'!$T$7))</f>
        <v>0</v>
      </c>
      <c r="S894" s="52">
        <f>IF(N894="", 0, (O894/'PPF Application'!$T$7)*P894)</f>
        <v>0</v>
      </c>
      <c r="T894" s="135"/>
      <c r="V894" s="159">
        <f t="shared" si="126"/>
        <v>0</v>
      </c>
      <c r="W894" s="159">
        <f t="shared" si="118"/>
        <v>0</v>
      </c>
      <c r="X894" s="159">
        <f t="shared" si="119"/>
        <v>0</v>
      </c>
      <c r="Y894" s="201">
        <f t="shared" si="120"/>
        <v>0</v>
      </c>
      <c r="Z894" s="201">
        <f t="shared" si="121"/>
        <v>0</v>
      </c>
      <c r="AA894" s="159">
        <f t="shared" si="122"/>
        <v>0</v>
      </c>
      <c r="AB894" s="11">
        <f t="shared" si="123"/>
        <v>0</v>
      </c>
      <c r="AD894" s="23">
        <f t="shared" si="124"/>
        <v>0</v>
      </c>
      <c r="AE894" s="23">
        <f t="shared" si="125"/>
        <v>0</v>
      </c>
    </row>
    <row r="895" spans="1:31" x14ac:dyDescent="0.2">
      <c r="A895" s="365"/>
      <c r="B895" s="365"/>
      <c r="C895" s="165"/>
      <c r="D895" s="165"/>
      <c r="E895" s="202"/>
      <c r="F895" s="165"/>
      <c r="G895" s="195"/>
      <c r="H895" s="165"/>
      <c r="I895" s="165"/>
      <c r="J895" s="165"/>
      <c r="K895" s="165"/>
      <c r="L895" s="77"/>
      <c r="M895" s="77"/>
      <c r="N895" s="82"/>
      <c r="O895" s="196">
        <f>VLOOKUP(N895,'Supporting Documentation'!$A$4:$J$568,10,FALSE)</f>
        <v>0</v>
      </c>
      <c r="P895" s="51"/>
      <c r="Q895" s="50"/>
      <c r="R895" s="157">
        <f>IF(P895="",0,(P895/'PPF Application'!$T$7))</f>
        <v>0</v>
      </c>
      <c r="S895" s="52">
        <f>IF(N895="", 0, (O895/'PPF Application'!$T$7)*P895)</f>
        <v>0</v>
      </c>
      <c r="T895" s="135"/>
      <c r="V895" s="159">
        <f t="shared" si="126"/>
        <v>0</v>
      </c>
      <c r="W895" s="159">
        <f t="shared" si="118"/>
        <v>0</v>
      </c>
      <c r="X895" s="159">
        <f t="shared" si="119"/>
        <v>0</v>
      </c>
      <c r="Y895" s="201">
        <f t="shared" si="120"/>
        <v>0</v>
      </c>
      <c r="Z895" s="201">
        <f t="shared" si="121"/>
        <v>0</v>
      </c>
      <c r="AA895" s="159">
        <f t="shared" si="122"/>
        <v>0</v>
      </c>
      <c r="AB895" s="11">
        <f t="shared" si="123"/>
        <v>0</v>
      </c>
      <c r="AD895" s="23">
        <f t="shared" si="124"/>
        <v>0</v>
      </c>
      <c r="AE895" s="23">
        <f t="shared" si="125"/>
        <v>0</v>
      </c>
    </row>
    <row r="896" spans="1:31" x14ac:dyDescent="0.2">
      <c r="A896" s="365"/>
      <c r="B896" s="365"/>
      <c r="C896" s="165"/>
      <c r="D896" s="165"/>
      <c r="E896" s="202"/>
      <c r="F896" s="165"/>
      <c r="G896" s="195"/>
      <c r="H896" s="165"/>
      <c r="I896" s="165"/>
      <c r="J896" s="165"/>
      <c r="K896" s="165"/>
      <c r="L896" s="77"/>
      <c r="M896" s="77"/>
      <c r="N896" s="82"/>
      <c r="O896" s="196">
        <f>VLOOKUP(N896,'Supporting Documentation'!$A$4:$J$568,10,FALSE)</f>
        <v>0</v>
      </c>
      <c r="P896" s="51"/>
      <c r="Q896" s="50"/>
      <c r="R896" s="157">
        <f>IF(P896="",0,(P896/'PPF Application'!$T$7))</f>
        <v>0</v>
      </c>
      <c r="S896" s="52">
        <f>IF(N896="", 0, (O896/'PPF Application'!$T$7)*P896)</f>
        <v>0</v>
      </c>
      <c r="T896" s="135"/>
      <c r="V896" s="159">
        <f t="shared" si="126"/>
        <v>0</v>
      </c>
      <c r="W896" s="159">
        <f t="shared" si="118"/>
        <v>0</v>
      </c>
      <c r="X896" s="159">
        <f t="shared" si="119"/>
        <v>0</v>
      </c>
      <c r="Y896" s="201">
        <f t="shared" si="120"/>
        <v>0</v>
      </c>
      <c r="Z896" s="201">
        <f t="shared" si="121"/>
        <v>0</v>
      </c>
      <c r="AA896" s="159">
        <f t="shared" si="122"/>
        <v>0</v>
      </c>
      <c r="AB896" s="11">
        <f t="shared" si="123"/>
        <v>0</v>
      </c>
      <c r="AD896" s="23">
        <f t="shared" si="124"/>
        <v>0</v>
      </c>
      <c r="AE896" s="23">
        <f t="shared" si="125"/>
        <v>0</v>
      </c>
    </row>
    <row r="897" spans="1:31" x14ac:dyDescent="0.2">
      <c r="A897" s="365"/>
      <c r="B897" s="365"/>
      <c r="C897" s="165"/>
      <c r="D897" s="165"/>
      <c r="E897" s="202"/>
      <c r="F897" s="165"/>
      <c r="G897" s="195"/>
      <c r="H897" s="165"/>
      <c r="I897" s="165"/>
      <c r="J897" s="165"/>
      <c r="K897" s="165"/>
      <c r="L897" s="77"/>
      <c r="M897" s="77"/>
      <c r="N897" s="82"/>
      <c r="O897" s="196">
        <f>VLOOKUP(N897,'Supporting Documentation'!$A$4:$J$568,10,FALSE)</f>
        <v>0</v>
      </c>
      <c r="P897" s="51"/>
      <c r="Q897" s="50"/>
      <c r="R897" s="157">
        <f>IF(P897="",0,(P897/'PPF Application'!$T$7))</f>
        <v>0</v>
      </c>
      <c r="S897" s="52">
        <f>IF(N897="", 0, (O897/'PPF Application'!$T$7)*P897)</f>
        <v>0</v>
      </c>
      <c r="T897" s="135"/>
      <c r="V897" s="159">
        <f t="shared" si="126"/>
        <v>0</v>
      </c>
      <c r="W897" s="159">
        <f t="shared" si="118"/>
        <v>0</v>
      </c>
      <c r="X897" s="159">
        <f t="shared" si="119"/>
        <v>0</v>
      </c>
      <c r="Y897" s="201">
        <f t="shared" si="120"/>
        <v>0</v>
      </c>
      <c r="Z897" s="201">
        <f t="shared" si="121"/>
        <v>0</v>
      </c>
      <c r="AA897" s="159">
        <f t="shared" si="122"/>
        <v>0</v>
      </c>
      <c r="AB897" s="11">
        <f t="shared" si="123"/>
        <v>0</v>
      </c>
      <c r="AD897" s="23">
        <f t="shared" si="124"/>
        <v>0</v>
      </c>
      <c r="AE897" s="23">
        <f t="shared" si="125"/>
        <v>0</v>
      </c>
    </row>
    <row r="898" spans="1:31" x14ac:dyDescent="0.2">
      <c r="A898" s="365"/>
      <c r="B898" s="365"/>
      <c r="C898" s="165"/>
      <c r="D898" s="165"/>
      <c r="E898" s="202"/>
      <c r="F898" s="165"/>
      <c r="G898" s="195"/>
      <c r="H898" s="165"/>
      <c r="I898" s="165"/>
      <c r="J898" s="165"/>
      <c r="K898" s="165"/>
      <c r="L898" s="77"/>
      <c r="M898" s="77"/>
      <c r="N898" s="82"/>
      <c r="O898" s="196">
        <f>VLOOKUP(N898,'Supporting Documentation'!$A$4:$J$568,10,FALSE)</f>
        <v>0</v>
      </c>
      <c r="P898" s="51"/>
      <c r="Q898" s="50"/>
      <c r="R898" s="157">
        <f>IF(P898="",0,(P898/'PPF Application'!$T$7))</f>
        <v>0</v>
      </c>
      <c r="S898" s="52">
        <f>IF(N898="", 0, (O898/'PPF Application'!$T$7)*P898)</f>
        <v>0</v>
      </c>
      <c r="T898" s="135"/>
      <c r="V898" s="159">
        <f t="shared" si="126"/>
        <v>0</v>
      </c>
      <c r="W898" s="159">
        <f t="shared" si="118"/>
        <v>0</v>
      </c>
      <c r="X898" s="159">
        <f t="shared" si="119"/>
        <v>0</v>
      </c>
      <c r="Y898" s="201">
        <f t="shared" si="120"/>
        <v>0</v>
      </c>
      <c r="Z898" s="201">
        <f t="shared" si="121"/>
        <v>0</v>
      </c>
      <c r="AA898" s="159">
        <f t="shared" si="122"/>
        <v>0</v>
      </c>
      <c r="AB898" s="11">
        <f t="shared" si="123"/>
        <v>0</v>
      </c>
      <c r="AD898" s="23">
        <f t="shared" si="124"/>
        <v>0</v>
      </c>
      <c r="AE898" s="23">
        <f t="shared" si="125"/>
        <v>0</v>
      </c>
    </row>
    <row r="899" spans="1:31" x14ac:dyDescent="0.2">
      <c r="A899" s="365"/>
      <c r="B899" s="365"/>
      <c r="C899" s="165"/>
      <c r="D899" s="165"/>
      <c r="E899" s="202"/>
      <c r="F899" s="165"/>
      <c r="G899" s="195"/>
      <c r="H899" s="165"/>
      <c r="I899" s="165"/>
      <c r="J899" s="165"/>
      <c r="K899" s="165"/>
      <c r="L899" s="77"/>
      <c r="M899" s="77"/>
      <c r="N899" s="82"/>
      <c r="O899" s="196">
        <f>VLOOKUP(N899,'Supporting Documentation'!$A$4:$J$568,10,FALSE)</f>
        <v>0</v>
      </c>
      <c r="P899" s="51"/>
      <c r="Q899" s="50"/>
      <c r="R899" s="157">
        <f>IF(P899="",0,(P899/'PPF Application'!$T$7))</f>
        <v>0</v>
      </c>
      <c r="S899" s="52">
        <f>IF(N899="", 0, (O899/'PPF Application'!$T$7)*P899)</f>
        <v>0</v>
      </c>
      <c r="T899" s="135"/>
      <c r="V899" s="159">
        <f t="shared" si="126"/>
        <v>0</v>
      </c>
      <c r="W899" s="159">
        <f t="shared" si="118"/>
        <v>0</v>
      </c>
      <c r="X899" s="159">
        <f t="shared" si="119"/>
        <v>0</v>
      </c>
      <c r="Y899" s="201">
        <f t="shared" si="120"/>
        <v>0</v>
      </c>
      <c r="Z899" s="201">
        <f t="shared" si="121"/>
        <v>0</v>
      </c>
      <c r="AA899" s="159">
        <f t="shared" si="122"/>
        <v>0</v>
      </c>
      <c r="AB899" s="11">
        <f t="shared" si="123"/>
        <v>0</v>
      </c>
      <c r="AD899" s="23">
        <f t="shared" si="124"/>
        <v>0</v>
      </c>
      <c r="AE899" s="23">
        <f t="shared" si="125"/>
        <v>0</v>
      </c>
    </row>
    <row r="900" spans="1:31" x14ac:dyDescent="0.2">
      <c r="A900" s="365"/>
      <c r="B900" s="365"/>
      <c r="C900" s="165"/>
      <c r="D900" s="165"/>
      <c r="E900" s="202"/>
      <c r="F900" s="165"/>
      <c r="G900" s="195"/>
      <c r="H900" s="165"/>
      <c r="I900" s="165"/>
      <c r="J900" s="165"/>
      <c r="K900" s="165"/>
      <c r="L900" s="77"/>
      <c r="M900" s="77"/>
      <c r="N900" s="82"/>
      <c r="O900" s="196">
        <f>VLOOKUP(N900,'Supporting Documentation'!$A$4:$J$568,10,FALSE)</f>
        <v>0</v>
      </c>
      <c r="P900" s="51"/>
      <c r="Q900" s="50"/>
      <c r="R900" s="157">
        <f>IF(P900="",0,(P900/'PPF Application'!$T$7))</f>
        <v>0</v>
      </c>
      <c r="S900" s="52">
        <f>IF(N900="", 0, (O900/'PPF Application'!$T$7)*P900)</f>
        <v>0</v>
      </c>
      <c r="T900" s="135"/>
      <c r="V900" s="159">
        <f t="shared" si="126"/>
        <v>0</v>
      </c>
      <c r="W900" s="159">
        <f t="shared" si="118"/>
        <v>0</v>
      </c>
      <c r="X900" s="159">
        <f t="shared" si="119"/>
        <v>0</v>
      </c>
      <c r="Y900" s="201">
        <f t="shared" si="120"/>
        <v>0</v>
      </c>
      <c r="Z900" s="201">
        <f t="shared" si="121"/>
        <v>0</v>
      </c>
      <c r="AA900" s="159">
        <f t="shared" si="122"/>
        <v>0</v>
      </c>
      <c r="AB900" s="11">
        <f t="shared" si="123"/>
        <v>0</v>
      </c>
      <c r="AD900" s="23">
        <f t="shared" si="124"/>
        <v>0</v>
      </c>
      <c r="AE900" s="23">
        <f t="shared" si="125"/>
        <v>0</v>
      </c>
    </row>
    <row r="901" spans="1:31" x14ac:dyDescent="0.2">
      <c r="A901" s="365"/>
      <c r="B901" s="365"/>
      <c r="C901" s="165"/>
      <c r="D901" s="165"/>
      <c r="E901" s="202"/>
      <c r="F901" s="165"/>
      <c r="G901" s="195"/>
      <c r="H901" s="165"/>
      <c r="I901" s="165"/>
      <c r="J901" s="165"/>
      <c r="K901" s="165"/>
      <c r="L901" s="77"/>
      <c r="M901" s="77"/>
      <c r="N901" s="82"/>
      <c r="O901" s="196">
        <f>VLOOKUP(N901,'Supporting Documentation'!$A$4:$J$568,10,FALSE)</f>
        <v>0</v>
      </c>
      <c r="P901" s="51"/>
      <c r="Q901" s="50"/>
      <c r="R901" s="157">
        <f>IF(P901="",0,(P901/'PPF Application'!$T$7))</f>
        <v>0</v>
      </c>
      <c r="S901" s="52">
        <f>IF(N901="", 0, (O901/'PPF Application'!$T$7)*P901)</f>
        <v>0</v>
      </c>
      <c r="T901" s="135"/>
      <c r="V901" s="159">
        <f t="shared" si="126"/>
        <v>0</v>
      </c>
      <c r="W901" s="159">
        <f t="shared" si="118"/>
        <v>0</v>
      </c>
      <c r="X901" s="159">
        <f t="shared" si="119"/>
        <v>0</v>
      </c>
      <c r="Y901" s="201">
        <f t="shared" si="120"/>
        <v>0</v>
      </c>
      <c r="Z901" s="201">
        <f t="shared" si="121"/>
        <v>0</v>
      </c>
      <c r="AA901" s="159">
        <f t="shared" si="122"/>
        <v>0</v>
      </c>
      <c r="AB901" s="11">
        <f t="shared" si="123"/>
        <v>0</v>
      </c>
      <c r="AD901" s="23">
        <f t="shared" si="124"/>
        <v>0</v>
      </c>
      <c r="AE901" s="23">
        <f t="shared" si="125"/>
        <v>0</v>
      </c>
    </row>
    <row r="902" spans="1:31" x14ac:dyDescent="0.2">
      <c r="A902" s="365"/>
      <c r="B902" s="365"/>
      <c r="C902" s="165"/>
      <c r="D902" s="165"/>
      <c r="E902" s="202"/>
      <c r="F902" s="165"/>
      <c r="G902" s="195"/>
      <c r="H902" s="165"/>
      <c r="I902" s="165"/>
      <c r="J902" s="165"/>
      <c r="K902" s="165"/>
      <c r="L902" s="77"/>
      <c r="M902" s="77"/>
      <c r="N902" s="82"/>
      <c r="O902" s="196">
        <f>VLOOKUP(N902,'Supporting Documentation'!$A$4:$J$568,10,FALSE)</f>
        <v>0</v>
      </c>
      <c r="P902" s="51"/>
      <c r="Q902" s="50"/>
      <c r="R902" s="157">
        <f>IF(P902="",0,(P902/'PPF Application'!$T$7))</f>
        <v>0</v>
      </c>
      <c r="S902" s="52">
        <f>IF(N902="", 0, (O902/'PPF Application'!$T$7)*P902)</f>
        <v>0</v>
      </c>
      <c r="T902" s="135"/>
      <c r="V902" s="159">
        <f t="shared" si="126"/>
        <v>0</v>
      </c>
      <c r="W902" s="159">
        <f t="shared" ref="W902:W965" si="127">IF(AND(C902="x",H902="x"),1,0)</f>
        <v>0</v>
      </c>
      <c r="X902" s="159">
        <f t="shared" ref="X902:X965" si="128">IF(AND(D902="x",H902="x"),1,0)</f>
        <v>0</v>
      </c>
      <c r="Y902" s="201">
        <f t="shared" ref="Y902:Y965" si="129">IF(AND(E902="x",H902="x"),1,0)</f>
        <v>0</v>
      </c>
      <c r="Z902" s="201">
        <f t="shared" ref="Z902:Z965" si="130">IF(AND(F902="x",H902="x"),1,0)</f>
        <v>0</v>
      </c>
      <c r="AA902" s="159">
        <f t="shared" ref="AA902:AA965" si="131">IF(OR(N902="UNK",N902="TPR",N902="ORP",N902="INC",N902="OTS"),1,0)</f>
        <v>0</v>
      </c>
      <c r="AB902" s="11">
        <f t="shared" ref="AB902:AB965" si="132">IF((AND(AND(AND(L902&lt;=$AC$5,M902&gt;=$AC$5,L902&lt;&gt;"",H902&lt;&gt;"")))),1,0)</f>
        <v>0</v>
      </c>
      <c r="AD902" s="23">
        <f t="shared" ref="AD902:AD965" si="133">IF(I902="x",R902,0)</f>
        <v>0</v>
      </c>
      <c r="AE902" s="23">
        <f t="shared" ref="AE902:AE965" si="134">IF(Q902="x", R902, 0)</f>
        <v>0</v>
      </c>
    </row>
    <row r="903" spans="1:31" x14ac:dyDescent="0.2">
      <c r="A903" s="365"/>
      <c r="B903" s="365"/>
      <c r="C903" s="165"/>
      <c r="D903" s="165"/>
      <c r="E903" s="202"/>
      <c r="F903" s="165"/>
      <c r="G903" s="195"/>
      <c r="H903" s="165"/>
      <c r="I903" s="165"/>
      <c r="J903" s="165"/>
      <c r="K903" s="165"/>
      <c r="L903" s="77"/>
      <c r="M903" s="77"/>
      <c r="N903" s="82"/>
      <c r="O903" s="196">
        <f>VLOOKUP(N903,'Supporting Documentation'!$A$4:$J$568,10,FALSE)</f>
        <v>0</v>
      </c>
      <c r="P903" s="51"/>
      <c r="Q903" s="50"/>
      <c r="R903" s="157">
        <f>IF(P903="",0,(P903/'PPF Application'!$T$7))</f>
        <v>0</v>
      </c>
      <c r="S903" s="52">
        <f>IF(N903="", 0, (O903/'PPF Application'!$T$7)*P903)</f>
        <v>0</v>
      </c>
      <c r="T903" s="135"/>
      <c r="V903" s="159">
        <f t="shared" ref="V903:V966" si="135">IF(AND(A903="x",H903="x"),1,0)</f>
        <v>0</v>
      </c>
      <c r="W903" s="159">
        <f t="shared" si="127"/>
        <v>0</v>
      </c>
      <c r="X903" s="159">
        <f t="shared" si="128"/>
        <v>0</v>
      </c>
      <c r="Y903" s="201">
        <f t="shared" si="129"/>
        <v>0</v>
      </c>
      <c r="Z903" s="201">
        <f t="shared" si="130"/>
        <v>0</v>
      </c>
      <c r="AA903" s="159">
        <f t="shared" si="131"/>
        <v>0</v>
      </c>
      <c r="AB903" s="11">
        <f t="shared" si="132"/>
        <v>0</v>
      </c>
      <c r="AD903" s="23">
        <f t="shared" si="133"/>
        <v>0</v>
      </c>
      <c r="AE903" s="23">
        <f t="shared" si="134"/>
        <v>0</v>
      </c>
    </row>
    <row r="904" spans="1:31" x14ac:dyDescent="0.2">
      <c r="A904" s="365"/>
      <c r="B904" s="365"/>
      <c r="C904" s="165"/>
      <c r="D904" s="165"/>
      <c r="E904" s="202"/>
      <c r="F904" s="165"/>
      <c r="G904" s="195"/>
      <c r="H904" s="165"/>
      <c r="I904" s="165"/>
      <c r="J904" s="165"/>
      <c r="K904" s="165"/>
      <c r="L904" s="77"/>
      <c r="M904" s="77"/>
      <c r="N904" s="82"/>
      <c r="O904" s="196">
        <f>VLOOKUP(N904,'Supporting Documentation'!$A$4:$J$568,10,FALSE)</f>
        <v>0</v>
      </c>
      <c r="P904" s="51"/>
      <c r="Q904" s="50"/>
      <c r="R904" s="157">
        <f>IF(P904="",0,(P904/'PPF Application'!$T$7))</f>
        <v>0</v>
      </c>
      <c r="S904" s="52">
        <f>IF(N904="", 0, (O904/'PPF Application'!$T$7)*P904)</f>
        <v>0</v>
      </c>
      <c r="T904" s="135"/>
      <c r="V904" s="159">
        <f t="shared" si="135"/>
        <v>0</v>
      </c>
      <c r="W904" s="159">
        <f t="shared" si="127"/>
        <v>0</v>
      </c>
      <c r="X904" s="159">
        <f t="shared" si="128"/>
        <v>0</v>
      </c>
      <c r="Y904" s="201">
        <f t="shared" si="129"/>
        <v>0</v>
      </c>
      <c r="Z904" s="201">
        <f t="shared" si="130"/>
        <v>0</v>
      </c>
      <c r="AA904" s="159">
        <f t="shared" si="131"/>
        <v>0</v>
      </c>
      <c r="AB904" s="11">
        <f t="shared" si="132"/>
        <v>0</v>
      </c>
      <c r="AD904" s="23">
        <f t="shared" si="133"/>
        <v>0</v>
      </c>
      <c r="AE904" s="23">
        <f t="shared" si="134"/>
        <v>0</v>
      </c>
    </row>
    <row r="905" spans="1:31" x14ac:dyDescent="0.2">
      <c r="A905" s="365"/>
      <c r="B905" s="365"/>
      <c r="C905" s="165"/>
      <c r="D905" s="165"/>
      <c r="E905" s="202"/>
      <c r="F905" s="165"/>
      <c r="G905" s="195"/>
      <c r="H905" s="165"/>
      <c r="I905" s="165"/>
      <c r="J905" s="165"/>
      <c r="K905" s="165"/>
      <c r="L905" s="77"/>
      <c r="M905" s="77"/>
      <c r="N905" s="82"/>
      <c r="O905" s="196">
        <f>VLOOKUP(N905,'Supporting Documentation'!$A$4:$J$568,10,FALSE)</f>
        <v>0</v>
      </c>
      <c r="P905" s="51"/>
      <c r="Q905" s="50"/>
      <c r="R905" s="157">
        <f>IF(P905="",0,(P905/'PPF Application'!$T$7))</f>
        <v>0</v>
      </c>
      <c r="S905" s="52">
        <f>IF(N905="", 0, (O905/'PPF Application'!$T$7)*P905)</f>
        <v>0</v>
      </c>
      <c r="T905" s="135"/>
      <c r="V905" s="159">
        <f t="shared" si="135"/>
        <v>0</v>
      </c>
      <c r="W905" s="159">
        <f t="shared" si="127"/>
        <v>0</v>
      </c>
      <c r="X905" s="159">
        <f t="shared" si="128"/>
        <v>0</v>
      </c>
      <c r="Y905" s="201">
        <f t="shared" si="129"/>
        <v>0</v>
      </c>
      <c r="Z905" s="201">
        <f t="shared" si="130"/>
        <v>0</v>
      </c>
      <c r="AA905" s="159">
        <f t="shared" si="131"/>
        <v>0</v>
      </c>
      <c r="AB905" s="11">
        <f t="shared" si="132"/>
        <v>0</v>
      </c>
      <c r="AD905" s="23">
        <f t="shared" si="133"/>
        <v>0</v>
      </c>
      <c r="AE905" s="23">
        <f t="shared" si="134"/>
        <v>0</v>
      </c>
    </row>
    <row r="906" spans="1:31" x14ac:dyDescent="0.2">
      <c r="A906" s="365"/>
      <c r="B906" s="365"/>
      <c r="C906" s="165"/>
      <c r="D906" s="165"/>
      <c r="E906" s="202"/>
      <c r="F906" s="165"/>
      <c r="G906" s="195"/>
      <c r="H906" s="165"/>
      <c r="I906" s="165"/>
      <c r="J906" s="165"/>
      <c r="K906" s="165"/>
      <c r="L906" s="77"/>
      <c r="M906" s="77"/>
      <c r="N906" s="82"/>
      <c r="O906" s="196">
        <f>VLOOKUP(N906,'Supporting Documentation'!$A$4:$J$568,10,FALSE)</f>
        <v>0</v>
      </c>
      <c r="P906" s="51"/>
      <c r="Q906" s="50"/>
      <c r="R906" s="157">
        <f>IF(P906="",0,(P906/'PPF Application'!$T$7))</f>
        <v>0</v>
      </c>
      <c r="S906" s="52">
        <f>IF(N906="", 0, (O906/'PPF Application'!$T$7)*P906)</f>
        <v>0</v>
      </c>
      <c r="T906" s="135"/>
      <c r="V906" s="159">
        <f t="shared" si="135"/>
        <v>0</v>
      </c>
      <c r="W906" s="159">
        <f t="shared" si="127"/>
        <v>0</v>
      </c>
      <c r="X906" s="159">
        <f t="shared" si="128"/>
        <v>0</v>
      </c>
      <c r="Y906" s="201">
        <f t="shared" si="129"/>
        <v>0</v>
      </c>
      <c r="Z906" s="201">
        <f t="shared" si="130"/>
        <v>0</v>
      </c>
      <c r="AA906" s="159">
        <f t="shared" si="131"/>
        <v>0</v>
      </c>
      <c r="AB906" s="11">
        <f t="shared" si="132"/>
        <v>0</v>
      </c>
      <c r="AD906" s="23">
        <f t="shared" si="133"/>
        <v>0</v>
      </c>
      <c r="AE906" s="23">
        <f t="shared" si="134"/>
        <v>0</v>
      </c>
    </row>
    <row r="907" spans="1:31" x14ac:dyDescent="0.2">
      <c r="A907" s="365"/>
      <c r="B907" s="365"/>
      <c r="C907" s="165"/>
      <c r="D907" s="165"/>
      <c r="E907" s="202"/>
      <c r="F907" s="165"/>
      <c r="G907" s="195"/>
      <c r="H907" s="165"/>
      <c r="I907" s="165"/>
      <c r="J907" s="165"/>
      <c r="K907" s="165"/>
      <c r="L907" s="77"/>
      <c r="M907" s="77"/>
      <c r="N907" s="82"/>
      <c r="O907" s="196">
        <f>VLOOKUP(N907,'Supporting Documentation'!$A$4:$J$568,10,FALSE)</f>
        <v>0</v>
      </c>
      <c r="P907" s="51"/>
      <c r="Q907" s="50"/>
      <c r="R907" s="157">
        <f>IF(P907="",0,(P907/'PPF Application'!$T$7))</f>
        <v>0</v>
      </c>
      <c r="S907" s="52">
        <f>IF(N907="", 0, (O907/'PPF Application'!$T$7)*P907)</f>
        <v>0</v>
      </c>
      <c r="T907" s="135"/>
      <c r="V907" s="159">
        <f t="shared" si="135"/>
        <v>0</v>
      </c>
      <c r="W907" s="159">
        <f t="shared" si="127"/>
        <v>0</v>
      </c>
      <c r="X907" s="159">
        <f t="shared" si="128"/>
        <v>0</v>
      </c>
      <c r="Y907" s="201">
        <f t="shared" si="129"/>
        <v>0</v>
      </c>
      <c r="Z907" s="201">
        <f t="shared" si="130"/>
        <v>0</v>
      </c>
      <c r="AA907" s="159">
        <f t="shared" si="131"/>
        <v>0</v>
      </c>
      <c r="AB907" s="11">
        <f t="shared" si="132"/>
        <v>0</v>
      </c>
      <c r="AD907" s="23">
        <f t="shared" si="133"/>
        <v>0</v>
      </c>
      <c r="AE907" s="23">
        <f t="shared" si="134"/>
        <v>0</v>
      </c>
    </row>
    <row r="908" spans="1:31" x14ac:dyDescent="0.2">
      <c r="A908" s="365"/>
      <c r="B908" s="365"/>
      <c r="C908" s="165"/>
      <c r="D908" s="165"/>
      <c r="E908" s="202"/>
      <c r="F908" s="165"/>
      <c r="G908" s="195"/>
      <c r="H908" s="165"/>
      <c r="I908" s="165"/>
      <c r="J908" s="165"/>
      <c r="K908" s="165"/>
      <c r="L908" s="77"/>
      <c r="M908" s="77"/>
      <c r="N908" s="82"/>
      <c r="O908" s="196">
        <f>VLOOKUP(N908,'Supporting Documentation'!$A$4:$J$568,10,FALSE)</f>
        <v>0</v>
      </c>
      <c r="P908" s="51"/>
      <c r="Q908" s="50"/>
      <c r="R908" s="157">
        <f>IF(P908="",0,(P908/'PPF Application'!$T$7))</f>
        <v>0</v>
      </c>
      <c r="S908" s="52">
        <f>IF(N908="", 0, (O908/'PPF Application'!$T$7)*P908)</f>
        <v>0</v>
      </c>
      <c r="T908" s="135"/>
      <c r="V908" s="159">
        <f t="shared" si="135"/>
        <v>0</v>
      </c>
      <c r="W908" s="159">
        <f t="shared" si="127"/>
        <v>0</v>
      </c>
      <c r="X908" s="159">
        <f t="shared" si="128"/>
        <v>0</v>
      </c>
      <c r="Y908" s="201">
        <f t="shared" si="129"/>
        <v>0</v>
      </c>
      <c r="Z908" s="201">
        <f t="shared" si="130"/>
        <v>0</v>
      </c>
      <c r="AA908" s="159">
        <f t="shared" si="131"/>
        <v>0</v>
      </c>
      <c r="AB908" s="11">
        <f t="shared" si="132"/>
        <v>0</v>
      </c>
      <c r="AD908" s="23">
        <f t="shared" si="133"/>
        <v>0</v>
      </c>
      <c r="AE908" s="23">
        <f t="shared" si="134"/>
        <v>0</v>
      </c>
    </row>
    <row r="909" spans="1:31" x14ac:dyDescent="0.2">
      <c r="A909" s="365"/>
      <c r="B909" s="365"/>
      <c r="C909" s="165"/>
      <c r="D909" s="165"/>
      <c r="E909" s="202"/>
      <c r="F909" s="165"/>
      <c r="G909" s="195"/>
      <c r="H909" s="165"/>
      <c r="I909" s="165"/>
      <c r="J909" s="165"/>
      <c r="K909" s="165"/>
      <c r="L909" s="77"/>
      <c r="M909" s="77"/>
      <c r="N909" s="82"/>
      <c r="O909" s="196">
        <f>VLOOKUP(N909,'Supporting Documentation'!$A$4:$J$568,10,FALSE)</f>
        <v>0</v>
      </c>
      <c r="P909" s="51"/>
      <c r="Q909" s="50"/>
      <c r="R909" s="157">
        <f>IF(P909="",0,(P909/'PPF Application'!$T$7))</f>
        <v>0</v>
      </c>
      <c r="S909" s="52">
        <f>IF(N909="", 0, (O909/'PPF Application'!$T$7)*P909)</f>
        <v>0</v>
      </c>
      <c r="T909" s="135"/>
      <c r="V909" s="159">
        <f t="shared" si="135"/>
        <v>0</v>
      </c>
      <c r="W909" s="159">
        <f t="shared" si="127"/>
        <v>0</v>
      </c>
      <c r="X909" s="159">
        <f t="shared" si="128"/>
        <v>0</v>
      </c>
      <c r="Y909" s="201">
        <f t="shared" si="129"/>
        <v>0</v>
      </c>
      <c r="Z909" s="201">
        <f t="shared" si="130"/>
        <v>0</v>
      </c>
      <c r="AA909" s="159">
        <f t="shared" si="131"/>
        <v>0</v>
      </c>
      <c r="AB909" s="11">
        <f t="shared" si="132"/>
        <v>0</v>
      </c>
      <c r="AD909" s="23">
        <f t="shared" si="133"/>
        <v>0</v>
      </c>
      <c r="AE909" s="23">
        <f t="shared" si="134"/>
        <v>0</v>
      </c>
    </row>
    <row r="910" spans="1:31" x14ac:dyDescent="0.2">
      <c r="A910" s="365"/>
      <c r="B910" s="365"/>
      <c r="C910" s="165"/>
      <c r="D910" s="165"/>
      <c r="E910" s="202"/>
      <c r="F910" s="165"/>
      <c r="G910" s="195"/>
      <c r="H910" s="165"/>
      <c r="I910" s="165"/>
      <c r="J910" s="165"/>
      <c r="K910" s="165"/>
      <c r="L910" s="77"/>
      <c r="M910" s="77"/>
      <c r="N910" s="82"/>
      <c r="O910" s="196">
        <f>VLOOKUP(N910,'Supporting Documentation'!$A$4:$J$568,10,FALSE)</f>
        <v>0</v>
      </c>
      <c r="P910" s="51"/>
      <c r="Q910" s="50"/>
      <c r="R910" s="157">
        <f>IF(P910="",0,(P910/'PPF Application'!$T$7))</f>
        <v>0</v>
      </c>
      <c r="S910" s="52">
        <f>IF(N910="", 0, (O910/'PPF Application'!$T$7)*P910)</f>
        <v>0</v>
      </c>
      <c r="T910" s="135"/>
      <c r="V910" s="159">
        <f t="shared" si="135"/>
        <v>0</v>
      </c>
      <c r="W910" s="159">
        <f t="shared" si="127"/>
        <v>0</v>
      </c>
      <c r="X910" s="159">
        <f t="shared" si="128"/>
        <v>0</v>
      </c>
      <c r="Y910" s="201">
        <f t="shared" si="129"/>
        <v>0</v>
      </c>
      <c r="Z910" s="201">
        <f t="shared" si="130"/>
        <v>0</v>
      </c>
      <c r="AA910" s="159">
        <f t="shared" si="131"/>
        <v>0</v>
      </c>
      <c r="AB910" s="11">
        <f t="shared" si="132"/>
        <v>0</v>
      </c>
      <c r="AD910" s="23">
        <f t="shared" si="133"/>
        <v>0</v>
      </c>
      <c r="AE910" s="23">
        <f t="shared" si="134"/>
        <v>0</v>
      </c>
    </row>
    <row r="911" spans="1:31" x14ac:dyDescent="0.2">
      <c r="A911" s="365"/>
      <c r="B911" s="365"/>
      <c r="C911" s="165"/>
      <c r="D911" s="165"/>
      <c r="E911" s="202"/>
      <c r="F911" s="165"/>
      <c r="G911" s="195"/>
      <c r="H911" s="165"/>
      <c r="I911" s="165"/>
      <c r="J911" s="165"/>
      <c r="K911" s="165"/>
      <c r="L911" s="77"/>
      <c r="M911" s="77"/>
      <c r="N911" s="82"/>
      <c r="O911" s="196">
        <f>VLOOKUP(N911,'Supporting Documentation'!$A$4:$J$568,10,FALSE)</f>
        <v>0</v>
      </c>
      <c r="P911" s="51"/>
      <c r="Q911" s="50"/>
      <c r="R911" s="157">
        <f>IF(P911="",0,(P911/'PPF Application'!$T$7))</f>
        <v>0</v>
      </c>
      <c r="S911" s="52">
        <f>IF(N911="", 0, (O911/'PPF Application'!$T$7)*P911)</f>
        <v>0</v>
      </c>
      <c r="T911" s="135"/>
      <c r="V911" s="159">
        <f t="shared" si="135"/>
        <v>0</v>
      </c>
      <c r="W911" s="159">
        <f t="shared" si="127"/>
        <v>0</v>
      </c>
      <c r="X911" s="159">
        <f t="shared" si="128"/>
        <v>0</v>
      </c>
      <c r="Y911" s="201">
        <f t="shared" si="129"/>
        <v>0</v>
      </c>
      <c r="Z911" s="201">
        <f t="shared" si="130"/>
        <v>0</v>
      </c>
      <c r="AA911" s="159">
        <f t="shared" si="131"/>
        <v>0</v>
      </c>
      <c r="AB911" s="11">
        <f t="shared" si="132"/>
        <v>0</v>
      </c>
      <c r="AD911" s="23">
        <f t="shared" si="133"/>
        <v>0</v>
      </c>
      <c r="AE911" s="23">
        <f t="shared" si="134"/>
        <v>0</v>
      </c>
    </row>
    <row r="912" spans="1:31" x14ac:dyDescent="0.2">
      <c r="A912" s="365"/>
      <c r="B912" s="365"/>
      <c r="C912" s="165"/>
      <c r="D912" s="165"/>
      <c r="E912" s="202"/>
      <c r="F912" s="165"/>
      <c r="G912" s="195"/>
      <c r="H912" s="165"/>
      <c r="I912" s="165"/>
      <c r="J912" s="165"/>
      <c r="K912" s="165"/>
      <c r="L912" s="77"/>
      <c r="M912" s="77"/>
      <c r="N912" s="82"/>
      <c r="O912" s="196">
        <f>VLOOKUP(N912,'Supporting Documentation'!$A$4:$J$568,10,FALSE)</f>
        <v>0</v>
      </c>
      <c r="P912" s="51"/>
      <c r="Q912" s="50"/>
      <c r="R912" s="157">
        <f>IF(P912="",0,(P912/'PPF Application'!$T$7))</f>
        <v>0</v>
      </c>
      <c r="S912" s="52">
        <f>IF(N912="", 0, (O912/'PPF Application'!$T$7)*P912)</f>
        <v>0</v>
      </c>
      <c r="T912" s="135"/>
      <c r="V912" s="159">
        <f t="shared" si="135"/>
        <v>0</v>
      </c>
      <c r="W912" s="159">
        <f t="shared" si="127"/>
        <v>0</v>
      </c>
      <c r="X912" s="159">
        <f t="shared" si="128"/>
        <v>0</v>
      </c>
      <c r="Y912" s="201">
        <f t="shared" si="129"/>
        <v>0</v>
      </c>
      <c r="Z912" s="201">
        <f t="shared" si="130"/>
        <v>0</v>
      </c>
      <c r="AA912" s="159">
        <f t="shared" si="131"/>
        <v>0</v>
      </c>
      <c r="AB912" s="11">
        <f t="shared" si="132"/>
        <v>0</v>
      </c>
      <c r="AD912" s="23">
        <f t="shared" si="133"/>
        <v>0</v>
      </c>
      <c r="AE912" s="23">
        <f t="shared" si="134"/>
        <v>0</v>
      </c>
    </row>
    <row r="913" spans="1:31" x14ac:dyDescent="0.2">
      <c r="A913" s="365"/>
      <c r="B913" s="365"/>
      <c r="C913" s="165"/>
      <c r="D913" s="165"/>
      <c r="E913" s="202"/>
      <c r="F913" s="165"/>
      <c r="G913" s="195"/>
      <c r="H913" s="165"/>
      <c r="I913" s="165"/>
      <c r="J913" s="165"/>
      <c r="K913" s="165"/>
      <c r="L913" s="77"/>
      <c r="M913" s="77"/>
      <c r="N913" s="82"/>
      <c r="O913" s="196">
        <f>VLOOKUP(N913,'Supporting Documentation'!$A$4:$J$568,10,FALSE)</f>
        <v>0</v>
      </c>
      <c r="P913" s="51"/>
      <c r="Q913" s="50"/>
      <c r="R913" s="157">
        <f>IF(P913="",0,(P913/'PPF Application'!$T$7))</f>
        <v>0</v>
      </c>
      <c r="S913" s="52">
        <f>IF(N913="", 0, (O913/'PPF Application'!$T$7)*P913)</f>
        <v>0</v>
      </c>
      <c r="T913" s="135"/>
      <c r="V913" s="159">
        <f t="shared" si="135"/>
        <v>0</v>
      </c>
      <c r="W913" s="159">
        <f t="shared" si="127"/>
        <v>0</v>
      </c>
      <c r="X913" s="159">
        <f t="shared" si="128"/>
        <v>0</v>
      </c>
      <c r="Y913" s="201">
        <f t="shared" si="129"/>
        <v>0</v>
      </c>
      <c r="Z913" s="201">
        <f t="shared" si="130"/>
        <v>0</v>
      </c>
      <c r="AA913" s="159">
        <f t="shared" si="131"/>
        <v>0</v>
      </c>
      <c r="AB913" s="11">
        <f t="shared" si="132"/>
        <v>0</v>
      </c>
      <c r="AD913" s="23">
        <f t="shared" si="133"/>
        <v>0</v>
      </c>
      <c r="AE913" s="23">
        <f t="shared" si="134"/>
        <v>0</v>
      </c>
    </row>
    <row r="914" spans="1:31" x14ac:dyDescent="0.2">
      <c r="A914" s="365"/>
      <c r="B914" s="365"/>
      <c r="C914" s="165"/>
      <c r="D914" s="165"/>
      <c r="E914" s="202"/>
      <c r="F914" s="165"/>
      <c r="G914" s="195"/>
      <c r="H914" s="165"/>
      <c r="I914" s="165"/>
      <c r="J914" s="165"/>
      <c r="K914" s="165"/>
      <c r="L914" s="77"/>
      <c r="M914" s="77"/>
      <c r="N914" s="82"/>
      <c r="O914" s="196">
        <f>VLOOKUP(N914,'Supporting Documentation'!$A$4:$J$568,10,FALSE)</f>
        <v>0</v>
      </c>
      <c r="P914" s="51"/>
      <c r="Q914" s="50"/>
      <c r="R914" s="157">
        <f>IF(P914="",0,(P914/'PPF Application'!$T$7))</f>
        <v>0</v>
      </c>
      <c r="S914" s="52">
        <f>IF(N914="", 0, (O914/'PPF Application'!$T$7)*P914)</f>
        <v>0</v>
      </c>
      <c r="T914" s="135"/>
      <c r="V914" s="159">
        <f t="shared" si="135"/>
        <v>0</v>
      </c>
      <c r="W914" s="159">
        <f t="shared" si="127"/>
        <v>0</v>
      </c>
      <c r="X914" s="159">
        <f t="shared" si="128"/>
        <v>0</v>
      </c>
      <c r="Y914" s="201">
        <f t="shared" si="129"/>
        <v>0</v>
      </c>
      <c r="Z914" s="201">
        <f t="shared" si="130"/>
        <v>0</v>
      </c>
      <c r="AA914" s="159">
        <f t="shared" si="131"/>
        <v>0</v>
      </c>
      <c r="AB914" s="11">
        <f t="shared" si="132"/>
        <v>0</v>
      </c>
      <c r="AD914" s="23">
        <f t="shared" si="133"/>
        <v>0</v>
      </c>
      <c r="AE914" s="23">
        <f t="shared" si="134"/>
        <v>0</v>
      </c>
    </row>
    <row r="915" spans="1:31" x14ac:dyDescent="0.2">
      <c r="A915" s="365"/>
      <c r="B915" s="365"/>
      <c r="C915" s="165"/>
      <c r="D915" s="165"/>
      <c r="E915" s="202"/>
      <c r="F915" s="165"/>
      <c r="G915" s="195"/>
      <c r="H915" s="165"/>
      <c r="I915" s="165"/>
      <c r="J915" s="165"/>
      <c r="K915" s="165"/>
      <c r="L915" s="77"/>
      <c r="M915" s="77"/>
      <c r="N915" s="82"/>
      <c r="O915" s="196">
        <f>VLOOKUP(N915,'Supporting Documentation'!$A$4:$J$568,10,FALSE)</f>
        <v>0</v>
      </c>
      <c r="P915" s="51"/>
      <c r="Q915" s="50"/>
      <c r="R915" s="157">
        <f>IF(P915="",0,(P915/'PPF Application'!$T$7))</f>
        <v>0</v>
      </c>
      <c r="S915" s="52">
        <f>IF(N915="", 0, (O915/'PPF Application'!$T$7)*P915)</f>
        <v>0</v>
      </c>
      <c r="T915" s="135"/>
      <c r="V915" s="159">
        <f t="shared" si="135"/>
        <v>0</v>
      </c>
      <c r="W915" s="159">
        <f t="shared" si="127"/>
        <v>0</v>
      </c>
      <c r="X915" s="159">
        <f t="shared" si="128"/>
        <v>0</v>
      </c>
      <c r="Y915" s="201">
        <f t="shared" si="129"/>
        <v>0</v>
      </c>
      <c r="Z915" s="201">
        <f t="shared" si="130"/>
        <v>0</v>
      </c>
      <c r="AA915" s="159">
        <f t="shared" si="131"/>
        <v>0</v>
      </c>
      <c r="AB915" s="11">
        <f t="shared" si="132"/>
        <v>0</v>
      </c>
      <c r="AD915" s="23">
        <f t="shared" si="133"/>
        <v>0</v>
      </c>
      <c r="AE915" s="23">
        <f t="shared" si="134"/>
        <v>0</v>
      </c>
    </row>
    <row r="916" spans="1:31" x14ac:dyDescent="0.2">
      <c r="A916" s="365"/>
      <c r="B916" s="365"/>
      <c r="C916" s="165"/>
      <c r="D916" s="165"/>
      <c r="E916" s="202"/>
      <c r="F916" s="165"/>
      <c r="G916" s="195"/>
      <c r="H916" s="165"/>
      <c r="I916" s="165"/>
      <c r="J916" s="165"/>
      <c r="K916" s="165"/>
      <c r="L916" s="77"/>
      <c r="M916" s="77"/>
      <c r="N916" s="82"/>
      <c r="O916" s="196">
        <f>VLOOKUP(N916,'Supporting Documentation'!$A$4:$J$568,10,FALSE)</f>
        <v>0</v>
      </c>
      <c r="P916" s="51"/>
      <c r="Q916" s="50"/>
      <c r="R916" s="157">
        <f>IF(P916="",0,(P916/'PPF Application'!$T$7))</f>
        <v>0</v>
      </c>
      <c r="S916" s="52">
        <f>IF(N916="", 0, (O916/'PPF Application'!$T$7)*P916)</f>
        <v>0</v>
      </c>
      <c r="T916" s="135"/>
      <c r="V916" s="159">
        <f t="shared" si="135"/>
        <v>0</v>
      </c>
      <c r="W916" s="159">
        <f t="shared" si="127"/>
        <v>0</v>
      </c>
      <c r="X916" s="159">
        <f t="shared" si="128"/>
        <v>0</v>
      </c>
      <c r="Y916" s="201">
        <f t="shared" si="129"/>
        <v>0</v>
      </c>
      <c r="Z916" s="201">
        <f t="shared" si="130"/>
        <v>0</v>
      </c>
      <c r="AA916" s="159">
        <f t="shared" si="131"/>
        <v>0</v>
      </c>
      <c r="AB916" s="11">
        <f t="shared" si="132"/>
        <v>0</v>
      </c>
      <c r="AD916" s="23">
        <f t="shared" si="133"/>
        <v>0</v>
      </c>
      <c r="AE916" s="23">
        <f t="shared" si="134"/>
        <v>0</v>
      </c>
    </row>
    <row r="917" spans="1:31" x14ac:dyDescent="0.2">
      <c r="A917" s="365"/>
      <c r="B917" s="365"/>
      <c r="C917" s="165"/>
      <c r="D917" s="165"/>
      <c r="E917" s="202"/>
      <c r="F917" s="165"/>
      <c r="G917" s="195"/>
      <c r="H917" s="165"/>
      <c r="I917" s="165"/>
      <c r="J917" s="165"/>
      <c r="K917" s="165"/>
      <c r="L917" s="77"/>
      <c r="M917" s="77"/>
      <c r="N917" s="82"/>
      <c r="O917" s="196">
        <f>VLOOKUP(N917,'Supporting Documentation'!$A$4:$J$568,10,FALSE)</f>
        <v>0</v>
      </c>
      <c r="P917" s="51"/>
      <c r="Q917" s="50"/>
      <c r="R917" s="157">
        <f>IF(P917="",0,(P917/'PPF Application'!$T$7))</f>
        <v>0</v>
      </c>
      <c r="S917" s="52">
        <f>IF(N917="", 0, (O917/'PPF Application'!$T$7)*P917)</f>
        <v>0</v>
      </c>
      <c r="T917" s="135"/>
      <c r="V917" s="159">
        <f t="shared" si="135"/>
        <v>0</v>
      </c>
      <c r="W917" s="159">
        <f t="shared" si="127"/>
        <v>0</v>
      </c>
      <c r="X917" s="159">
        <f t="shared" si="128"/>
        <v>0</v>
      </c>
      <c r="Y917" s="201">
        <f t="shared" si="129"/>
        <v>0</v>
      </c>
      <c r="Z917" s="201">
        <f t="shared" si="130"/>
        <v>0</v>
      </c>
      <c r="AA917" s="159">
        <f t="shared" si="131"/>
        <v>0</v>
      </c>
      <c r="AB917" s="11">
        <f t="shared" si="132"/>
        <v>0</v>
      </c>
      <c r="AD917" s="23">
        <f t="shared" si="133"/>
        <v>0</v>
      </c>
      <c r="AE917" s="23">
        <f t="shared" si="134"/>
        <v>0</v>
      </c>
    </row>
    <row r="918" spans="1:31" x14ac:dyDescent="0.2">
      <c r="A918" s="365"/>
      <c r="B918" s="365"/>
      <c r="C918" s="165"/>
      <c r="D918" s="165"/>
      <c r="E918" s="202"/>
      <c r="F918" s="165"/>
      <c r="G918" s="195"/>
      <c r="H918" s="165"/>
      <c r="I918" s="165"/>
      <c r="J918" s="165"/>
      <c r="K918" s="165"/>
      <c r="L918" s="77"/>
      <c r="M918" s="77"/>
      <c r="N918" s="82"/>
      <c r="O918" s="196">
        <f>VLOOKUP(N918,'Supporting Documentation'!$A$4:$J$568,10,FALSE)</f>
        <v>0</v>
      </c>
      <c r="P918" s="51"/>
      <c r="Q918" s="50"/>
      <c r="R918" s="157">
        <f>IF(P918="",0,(P918/'PPF Application'!$T$7))</f>
        <v>0</v>
      </c>
      <c r="S918" s="52">
        <f>IF(N918="", 0, (O918/'PPF Application'!$T$7)*P918)</f>
        <v>0</v>
      </c>
      <c r="T918" s="135"/>
      <c r="V918" s="159">
        <f t="shared" si="135"/>
        <v>0</v>
      </c>
      <c r="W918" s="159">
        <f t="shared" si="127"/>
        <v>0</v>
      </c>
      <c r="X918" s="159">
        <f t="shared" si="128"/>
        <v>0</v>
      </c>
      <c r="Y918" s="201">
        <f t="shared" si="129"/>
        <v>0</v>
      </c>
      <c r="Z918" s="201">
        <f t="shared" si="130"/>
        <v>0</v>
      </c>
      <c r="AA918" s="159">
        <f t="shared" si="131"/>
        <v>0</v>
      </c>
      <c r="AB918" s="11">
        <f t="shared" si="132"/>
        <v>0</v>
      </c>
      <c r="AD918" s="23">
        <f t="shared" si="133"/>
        <v>0</v>
      </c>
      <c r="AE918" s="23">
        <f t="shared" si="134"/>
        <v>0</v>
      </c>
    </row>
    <row r="919" spans="1:31" x14ac:dyDescent="0.2">
      <c r="A919" s="365"/>
      <c r="B919" s="365"/>
      <c r="C919" s="165"/>
      <c r="D919" s="165"/>
      <c r="E919" s="202"/>
      <c r="F919" s="165"/>
      <c r="G919" s="195"/>
      <c r="H919" s="165"/>
      <c r="I919" s="165"/>
      <c r="J919" s="165"/>
      <c r="K919" s="165"/>
      <c r="L919" s="77"/>
      <c r="M919" s="77"/>
      <c r="N919" s="82"/>
      <c r="O919" s="196">
        <f>VLOOKUP(N919,'Supporting Documentation'!$A$4:$J$568,10,FALSE)</f>
        <v>0</v>
      </c>
      <c r="P919" s="51"/>
      <c r="Q919" s="50"/>
      <c r="R919" s="157">
        <f>IF(P919="",0,(P919/'PPF Application'!$T$7))</f>
        <v>0</v>
      </c>
      <c r="S919" s="52">
        <f>IF(N919="", 0, (O919/'PPF Application'!$T$7)*P919)</f>
        <v>0</v>
      </c>
      <c r="T919" s="135"/>
      <c r="V919" s="159">
        <f t="shared" si="135"/>
        <v>0</v>
      </c>
      <c r="W919" s="159">
        <f t="shared" si="127"/>
        <v>0</v>
      </c>
      <c r="X919" s="159">
        <f t="shared" si="128"/>
        <v>0</v>
      </c>
      <c r="Y919" s="201">
        <f t="shared" si="129"/>
        <v>0</v>
      </c>
      <c r="Z919" s="201">
        <f t="shared" si="130"/>
        <v>0</v>
      </c>
      <c r="AA919" s="159">
        <f t="shared" si="131"/>
        <v>0</v>
      </c>
      <c r="AB919" s="11">
        <f t="shared" si="132"/>
        <v>0</v>
      </c>
      <c r="AD919" s="23">
        <f t="shared" si="133"/>
        <v>0</v>
      </c>
      <c r="AE919" s="23">
        <f t="shared" si="134"/>
        <v>0</v>
      </c>
    </row>
    <row r="920" spans="1:31" x14ac:dyDescent="0.2">
      <c r="A920" s="365"/>
      <c r="B920" s="365"/>
      <c r="C920" s="165"/>
      <c r="D920" s="165"/>
      <c r="E920" s="202"/>
      <c r="F920" s="165"/>
      <c r="G920" s="195"/>
      <c r="H920" s="165"/>
      <c r="I920" s="165"/>
      <c r="J920" s="165"/>
      <c r="K920" s="165"/>
      <c r="L920" s="77"/>
      <c r="M920" s="77"/>
      <c r="N920" s="82"/>
      <c r="O920" s="196">
        <f>VLOOKUP(N920,'Supporting Documentation'!$A$4:$J$568,10,FALSE)</f>
        <v>0</v>
      </c>
      <c r="P920" s="51"/>
      <c r="Q920" s="50"/>
      <c r="R920" s="157">
        <f>IF(P920="",0,(P920/'PPF Application'!$T$7))</f>
        <v>0</v>
      </c>
      <c r="S920" s="52">
        <f>IF(N920="", 0, (O920/'PPF Application'!$T$7)*P920)</f>
        <v>0</v>
      </c>
      <c r="T920" s="135"/>
      <c r="V920" s="159">
        <f t="shared" si="135"/>
        <v>0</v>
      </c>
      <c r="W920" s="159">
        <f t="shared" si="127"/>
        <v>0</v>
      </c>
      <c r="X920" s="159">
        <f t="shared" si="128"/>
        <v>0</v>
      </c>
      <c r="Y920" s="201">
        <f t="shared" si="129"/>
        <v>0</v>
      </c>
      <c r="Z920" s="201">
        <f t="shared" si="130"/>
        <v>0</v>
      </c>
      <c r="AA920" s="159">
        <f t="shared" si="131"/>
        <v>0</v>
      </c>
      <c r="AB920" s="11">
        <f t="shared" si="132"/>
        <v>0</v>
      </c>
      <c r="AD920" s="23">
        <f t="shared" si="133"/>
        <v>0</v>
      </c>
      <c r="AE920" s="23">
        <f t="shared" si="134"/>
        <v>0</v>
      </c>
    </row>
    <row r="921" spans="1:31" x14ac:dyDescent="0.2">
      <c r="A921" s="365"/>
      <c r="B921" s="365"/>
      <c r="C921" s="165"/>
      <c r="D921" s="165"/>
      <c r="E921" s="202"/>
      <c r="F921" s="165"/>
      <c r="G921" s="195"/>
      <c r="H921" s="165"/>
      <c r="I921" s="165"/>
      <c r="J921" s="165"/>
      <c r="K921" s="165"/>
      <c r="L921" s="77"/>
      <c r="M921" s="77"/>
      <c r="N921" s="82"/>
      <c r="O921" s="196">
        <f>VLOOKUP(N921,'Supporting Documentation'!$A$4:$J$568,10,FALSE)</f>
        <v>0</v>
      </c>
      <c r="P921" s="51"/>
      <c r="Q921" s="50"/>
      <c r="R921" s="157">
        <f>IF(P921="",0,(P921/'PPF Application'!$T$7))</f>
        <v>0</v>
      </c>
      <c r="S921" s="52">
        <f>IF(N921="", 0, (O921/'PPF Application'!$T$7)*P921)</f>
        <v>0</v>
      </c>
      <c r="T921" s="135"/>
      <c r="V921" s="159">
        <f t="shared" si="135"/>
        <v>0</v>
      </c>
      <c r="W921" s="159">
        <f t="shared" si="127"/>
        <v>0</v>
      </c>
      <c r="X921" s="159">
        <f t="shared" si="128"/>
        <v>0</v>
      </c>
      <c r="Y921" s="201">
        <f t="shared" si="129"/>
        <v>0</v>
      </c>
      <c r="Z921" s="201">
        <f t="shared" si="130"/>
        <v>0</v>
      </c>
      <c r="AA921" s="159">
        <f t="shared" si="131"/>
        <v>0</v>
      </c>
      <c r="AB921" s="11">
        <f t="shared" si="132"/>
        <v>0</v>
      </c>
      <c r="AD921" s="23">
        <f t="shared" si="133"/>
        <v>0</v>
      </c>
      <c r="AE921" s="23">
        <f t="shared" si="134"/>
        <v>0</v>
      </c>
    </row>
    <row r="922" spans="1:31" x14ac:dyDescent="0.2">
      <c r="A922" s="365"/>
      <c r="B922" s="365"/>
      <c r="C922" s="165"/>
      <c r="D922" s="165"/>
      <c r="E922" s="202"/>
      <c r="F922" s="165"/>
      <c r="G922" s="195"/>
      <c r="H922" s="165"/>
      <c r="I922" s="165"/>
      <c r="J922" s="165"/>
      <c r="K922" s="165"/>
      <c r="L922" s="77"/>
      <c r="M922" s="77"/>
      <c r="N922" s="82"/>
      <c r="O922" s="196">
        <f>VLOOKUP(N922,'Supporting Documentation'!$A$4:$J$568,10,FALSE)</f>
        <v>0</v>
      </c>
      <c r="P922" s="51"/>
      <c r="Q922" s="50"/>
      <c r="R922" s="157">
        <f>IF(P922="",0,(P922/'PPF Application'!$T$7))</f>
        <v>0</v>
      </c>
      <c r="S922" s="52">
        <f>IF(N922="", 0, (O922/'PPF Application'!$T$7)*P922)</f>
        <v>0</v>
      </c>
      <c r="T922" s="135"/>
      <c r="V922" s="159">
        <f t="shared" si="135"/>
        <v>0</v>
      </c>
      <c r="W922" s="159">
        <f t="shared" si="127"/>
        <v>0</v>
      </c>
      <c r="X922" s="159">
        <f t="shared" si="128"/>
        <v>0</v>
      </c>
      <c r="Y922" s="201">
        <f t="shared" si="129"/>
        <v>0</v>
      </c>
      <c r="Z922" s="201">
        <f t="shared" si="130"/>
        <v>0</v>
      </c>
      <c r="AA922" s="159">
        <f t="shared" si="131"/>
        <v>0</v>
      </c>
      <c r="AB922" s="11">
        <f t="shared" si="132"/>
        <v>0</v>
      </c>
      <c r="AD922" s="23">
        <f t="shared" si="133"/>
        <v>0</v>
      </c>
      <c r="AE922" s="23">
        <f t="shared" si="134"/>
        <v>0</v>
      </c>
    </row>
    <row r="923" spans="1:31" x14ac:dyDescent="0.2">
      <c r="A923" s="365"/>
      <c r="B923" s="365"/>
      <c r="C923" s="165"/>
      <c r="D923" s="165"/>
      <c r="E923" s="202"/>
      <c r="F923" s="165"/>
      <c r="G923" s="195"/>
      <c r="H923" s="165"/>
      <c r="I923" s="165"/>
      <c r="J923" s="165"/>
      <c r="K923" s="165"/>
      <c r="L923" s="77"/>
      <c r="M923" s="77"/>
      <c r="N923" s="82"/>
      <c r="O923" s="196">
        <f>VLOOKUP(N923,'Supporting Documentation'!$A$4:$J$568,10,FALSE)</f>
        <v>0</v>
      </c>
      <c r="P923" s="51"/>
      <c r="Q923" s="50"/>
      <c r="R923" s="157">
        <f>IF(P923="",0,(P923/'PPF Application'!$T$7))</f>
        <v>0</v>
      </c>
      <c r="S923" s="52">
        <f>IF(N923="", 0, (O923/'PPF Application'!$T$7)*P923)</f>
        <v>0</v>
      </c>
      <c r="T923" s="135"/>
      <c r="V923" s="159">
        <f t="shared" si="135"/>
        <v>0</v>
      </c>
      <c r="W923" s="159">
        <f t="shared" si="127"/>
        <v>0</v>
      </c>
      <c r="X923" s="159">
        <f t="shared" si="128"/>
        <v>0</v>
      </c>
      <c r="Y923" s="201">
        <f t="shared" si="129"/>
        <v>0</v>
      </c>
      <c r="Z923" s="201">
        <f t="shared" si="130"/>
        <v>0</v>
      </c>
      <c r="AA923" s="159">
        <f t="shared" si="131"/>
        <v>0</v>
      </c>
      <c r="AB923" s="11">
        <f t="shared" si="132"/>
        <v>0</v>
      </c>
      <c r="AD923" s="23">
        <f t="shared" si="133"/>
        <v>0</v>
      </c>
      <c r="AE923" s="23">
        <f t="shared" si="134"/>
        <v>0</v>
      </c>
    </row>
    <row r="924" spans="1:31" x14ac:dyDescent="0.2">
      <c r="A924" s="365"/>
      <c r="B924" s="365"/>
      <c r="C924" s="165"/>
      <c r="D924" s="165"/>
      <c r="E924" s="202"/>
      <c r="F924" s="165"/>
      <c r="G924" s="195"/>
      <c r="H924" s="165"/>
      <c r="I924" s="165"/>
      <c r="J924" s="165"/>
      <c r="K924" s="165"/>
      <c r="L924" s="77"/>
      <c r="M924" s="77"/>
      <c r="N924" s="82"/>
      <c r="O924" s="196">
        <f>VLOOKUP(N924,'Supporting Documentation'!$A$4:$J$568,10,FALSE)</f>
        <v>0</v>
      </c>
      <c r="P924" s="51"/>
      <c r="Q924" s="50"/>
      <c r="R924" s="157">
        <f>IF(P924="",0,(P924/'PPF Application'!$T$7))</f>
        <v>0</v>
      </c>
      <c r="S924" s="52">
        <f>IF(N924="", 0, (O924/'PPF Application'!$T$7)*P924)</f>
        <v>0</v>
      </c>
      <c r="T924" s="135"/>
      <c r="V924" s="159">
        <f t="shared" si="135"/>
        <v>0</v>
      </c>
      <c r="W924" s="159">
        <f t="shared" si="127"/>
        <v>0</v>
      </c>
      <c r="X924" s="159">
        <f t="shared" si="128"/>
        <v>0</v>
      </c>
      <c r="Y924" s="201">
        <f t="shared" si="129"/>
        <v>0</v>
      </c>
      <c r="Z924" s="201">
        <f t="shared" si="130"/>
        <v>0</v>
      </c>
      <c r="AA924" s="159">
        <f t="shared" si="131"/>
        <v>0</v>
      </c>
      <c r="AB924" s="11">
        <f t="shared" si="132"/>
        <v>0</v>
      </c>
      <c r="AD924" s="23">
        <f t="shared" si="133"/>
        <v>0</v>
      </c>
      <c r="AE924" s="23">
        <f t="shared" si="134"/>
        <v>0</v>
      </c>
    </row>
    <row r="925" spans="1:31" x14ac:dyDescent="0.2">
      <c r="A925" s="365"/>
      <c r="B925" s="365"/>
      <c r="C925" s="165"/>
      <c r="D925" s="165"/>
      <c r="E925" s="202"/>
      <c r="F925" s="165"/>
      <c r="G925" s="195"/>
      <c r="H925" s="165"/>
      <c r="I925" s="165"/>
      <c r="J925" s="165"/>
      <c r="K925" s="165"/>
      <c r="L925" s="77"/>
      <c r="M925" s="77"/>
      <c r="N925" s="82"/>
      <c r="O925" s="196">
        <f>VLOOKUP(N925,'Supporting Documentation'!$A$4:$J$568,10,FALSE)</f>
        <v>0</v>
      </c>
      <c r="P925" s="51"/>
      <c r="Q925" s="50"/>
      <c r="R925" s="157">
        <f>IF(P925="",0,(P925/'PPF Application'!$T$7))</f>
        <v>0</v>
      </c>
      <c r="S925" s="52">
        <f>IF(N925="", 0, (O925/'PPF Application'!$T$7)*P925)</f>
        <v>0</v>
      </c>
      <c r="T925" s="135"/>
      <c r="V925" s="159">
        <f t="shared" si="135"/>
        <v>0</v>
      </c>
      <c r="W925" s="159">
        <f t="shared" si="127"/>
        <v>0</v>
      </c>
      <c r="X925" s="159">
        <f t="shared" si="128"/>
        <v>0</v>
      </c>
      <c r="Y925" s="201">
        <f t="shared" si="129"/>
        <v>0</v>
      </c>
      <c r="Z925" s="201">
        <f t="shared" si="130"/>
        <v>0</v>
      </c>
      <c r="AA925" s="159">
        <f t="shared" si="131"/>
        <v>0</v>
      </c>
      <c r="AB925" s="11">
        <f t="shared" si="132"/>
        <v>0</v>
      </c>
      <c r="AD925" s="23">
        <f t="shared" si="133"/>
        <v>0</v>
      </c>
      <c r="AE925" s="23">
        <f t="shared" si="134"/>
        <v>0</v>
      </c>
    </row>
    <row r="926" spans="1:31" x14ac:dyDescent="0.2">
      <c r="A926" s="365"/>
      <c r="B926" s="365"/>
      <c r="C926" s="165"/>
      <c r="D926" s="165"/>
      <c r="E926" s="202"/>
      <c r="F926" s="165"/>
      <c r="G926" s="195"/>
      <c r="H926" s="165"/>
      <c r="I926" s="165"/>
      <c r="J926" s="165"/>
      <c r="K926" s="165"/>
      <c r="L926" s="77"/>
      <c r="M926" s="77"/>
      <c r="N926" s="82"/>
      <c r="O926" s="196">
        <f>VLOOKUP(N926,'Supporting Documentation'!$A$4:$J$568,10,FALSE)</f>
        <v>0</v>
      </c>
      <c r="P926" s="51"/>
      <c r="Q926" s="50"/>
      <c r="R926" s="157">
        <f>IF(P926="",0,(P926/'PPF Application'!$T$7))</f>
        <v>0</v>
      </c>
      <c r="S926" s="52">
        <f>IF(N926="", 0, (O926/'PPF Application'!$T$7)*P926)</f>
        <v>0</v>
      </c>
      <c r="T926" s="135"/>
      <c r="V926" s="159">
        <f t="shared" si="135"/>
        <v>0</v>
      </c>
      <c r="W926" s="159">
        <f t="shared" si="127"/>
        <v>0</v>
      </c>
      <c r="X926" s="159">
        <f t="shared" si="128"/>
        <v>0</v>
      </c>
      <c r="Y926" s="201">
        <f t="shared" si="129"/>
        <v>0</v>
      </c>
      <c r="Z926" s="201">
        <f t="shared" si="130"/>
        <v>0</v>
      </c>
      <c r="AA926" s="159">
        <f t="shared" si="131"/>
        <v>0</v>
      </c>
      <c r="AB926" s="11">
        <f t="shared" si="132"/>
        <v>0</v>
      </c>
      <c r="AD926" s="23">
        <f t="shared" si="133"/>
        <v>0</v>
      </c>
      <c r="AE926" s="23">
        <f t="shared" si="134"/>
        <v>0</v>
      </c>
    </row>
    <row r="927" spans="1:31" x14ac:dyDescent="0.2">
      <c r="A927" s="365"/>
      <c r="B927" s="365"/>
      <c r="C927" s="165"/>
      <c r="D927" s="165"/>
      <c r="E927" s="202"/>
      <c r="F927" s="165"/>
      <c r="G927" s="195"/>
      <c r="H927" s="165"/>
      <c r="I927" s="165"/>
      <c r="J927" s="165"/>
      <c r="K927" s="165"/>
      <c r="L927" s="77"/>
      <c r="M927" s="77"/>
      <c r="N927" s="82"/>
      <c r="O927" s="196">
        <f>VLOOKUP(N927,'Supporting Documentation'!$A$4:$J$568,10,FALSE)</f>
        <v>0</v>
      </c>
      <c r="P927" s="51"/>
      <c r="Q927" s="50"/>
      <c r="R927" s="157">
        <f>IF(P927="",0,(P927/'PPF Application'!$T$7))</f>
        <v>0</v>
      </c>
      <c r="S927" s="52">
        <f>IF(N927="", 0, (O927/'PPF Application'!$T$7)*P927)</f>
        <v>0</v>
      </c>
      <c r="T927" s="135"/>
      <c r="V927" s="159">
        <f t="shared" si="135"/>
        <v>0</v>
      </c>
      <c r="W927" s="159">
        <f t="shared" si="127"/>
        <v>0</v>
      </c>
      <c r="X927" s="159">
        <f t="shared" si="128"/>
        <v>0</v>
      </c>
      <c r="Y927" s="201">
        <f t="shared" si="129"/>
        <v>0</v>
      </c>
      <c r="Z927" s="201">
        <f t="shared" si="130"/>
        <v>0</v>
      </c>
      <c r="AA927" s="159">
        <f t="shared" si="131"/>
        <v>0</v>
      </c>
      <c r="AB927" s="11">
        <f t="shared" si="132"/>
        <v>0</v>
      </c>
      <c r="AD927" s="23">
        <f t="shared" si="133"/>
        <v>0</v>
      </c>
      <c r="AE927" s="23">
        <f t="shared" si="134"/>
        <v>0</v>
      </c>
    </row>
    <row r="928" spans="1:31" x14ac:dyDescent="0.2">
      <c r="A928" s="365"/>
      <c r="B928" s="365"/>
      <c r="C928" s="165"/>
      <c r="D928" s="165"/>
      <c r="E928" s="202"/>
      <c r="F928" s="165"/>
      <c r="G928" s="195"/>
      <c r="H928" s="165"/>
      <c r="I928" s="165"/>
      <c r="J928" s="165"/>
      <c r="K928" s="165"/>
      <c r="L928" s="77"/>
      <c r="M928" s="77"/>
      <c r="N928" s="82"/>
      <c r="O928" s="196">
        <f>VLOOKUP(N928,'Supporting Documentation'!$A$4:$J$568,10,FALSE)</f>
        <v>0</v>
      </c>
      <c r="P928" s="51"/>
      <c r="Q928" s="50"/>
      <c r="R928" s="157">
        <f>IF(P928="",0,(P928/'PPF Application'!$T$7))</f>
        <v>0</v>
      </c>
      <c r="S928" s="52">
        <f>IF(N928="", 0, (O928/'PPF Application'!$T$7)*P928)</f>
        <v>0</v>
      </c>
      <c r="T928" s="135"/>
      <c r="V928" s="159">
        <f t="shared" si="135"/>
        <v>0</v>
      </c>
      <c r="W928" s="159">
        <f t="shared" si="127"/>
        <v>0</v>
      </c>
      <c r="X928" s="159">
        <f t="shared" si="128"/>
        <v>0</v>
      </c>
      <c r="Y928" s="201">
        <f t="shared" si="129"/>
        <v>0</v>
      </c>
      <c r="Z928" s="201">
        <f t="shared" si="130"/>
        <v>0</v>
      </c>
      <c r="AA928" s="159">
        <f t="shared" si="131"/>
        <v>0</v>
      </c>
      <c r="AB928" s="11">
        <f t="shared" si="132"/>
        <v>0</v>
      </c>
      <c r="AD928" s="23">
        <f t="shared" si="133"/>
        <v>0</v>
      </c>
      <c r="AE928" s="23">
        <f t="shared" si="134"/>
        <v>0</v>
      </c>
    </row>
    <row r="929" spans="1:31" x14ac:dyDescent="0.2">
      <c r="A929" s="365"/>
      <c r="B929" s="365"/>
      <c r="C929" s="165"/>
      <c r="D929" s="165"/>
      <c r="E929" s="202"/>
      <c r="F929" s="165"/>
      <c r="G929" s="195"/>
      <c r="H929" s="165"/>
      <c r="I929" s="165"/>
      <c r="J929" s="165"/>
      <c r="K929" s="165"/>
      <c r="L929" s="77"/>
      <c r="M929" s="77"/>
      <c r="N929" s="82"/>
      <c r="O929" s="196">
        <f>VLOOKUP(N929,'Supporting Documentation'!$A$4:$J$568,10,FALSE)</f>
        <v>0</v>
      </c>
      <c r="P929" s="51"/>
      <c r="Q929" s="50"/>
      <c r="R929" s="157">
        <f>IF(P929="",0,(P929/'PPF Application'!$T$7))</f>
        <v>0</v>
      </c>
      <c r="S929" s="52">
        <f>IF(N929="", 0, (O929/'PPF Application'!$T$7)*P929)</f>
        <v>0</v>
      </c>
      <c r="T929" s="135"/>
      <c r="V929" s="159">
        <f t="shared" si="135"/>
        <v>0</v>
      </c>
      <c r="W929" s="159">
        <f t="shared" si="127"/>
        <v>0</v>
      </c>
      <c r="X929" s="159">
        <f t="shared" si="128"/>
        <v>0</v>
      </c>
      <c r="Y929" s="201">
        <f t="shared" si="129"/>
        <v>0</v>
      </c>
      <c r="Z929" s="201">
        <f t="shared" si="130"/>
        <v>0</v>
      </c>
      <c r="AA929" s="159">
        <f t="shared" si="131"/>
        <v>0</v>
      </c>
      <c r="AB929" s="11">
        <f t="shared" si="132"/>
        <v>0</v>
      </c>
      <c r="AD929" s="23">
        <f t="shared" si="133"/>
        <v>0</v>
      </c>
      <c r="AE929" s="23">
        <f t="shared" si="134"/>
        <v>0</v>
      </c>
    </row>
    <row r="930" spans="1:31" x14ac:dyDescent="0.2">
      <c r="A930" s="365"/>
      <c r="B930" s="365"/>
      <c r="C930" s="165"/>
      <c r="D930" s="165"/>
      <c r="E930" s="202"/>
      <c r="F930" s="165"/>
      <c r="G930" s="195"/>
      <c r="H930" s="165"/>
      <c r="I930" s="165"/>
      <c r="J930" s="165"/>
      <c r="K930" s="165"/>
      <c r="L930" s="77"/>
      <c r="M930" s="77"/>
      <c r="N930" s="82"/>
      <c r="O930" s="196">
        <f>VLOOKUP(N930,'Supporting Documentation'!$A$4:$J$568,10,FALSE)</f>
        <v>0</v>
      </c>
      <c r="P930" s="51"/>
      <c r="Q930" s="50"/>
      <c r="R930" s="157">
        <f>IF(P930="",0,(P930/'PPF Application'!$T$7))</f>
        <v>0</v>
      </c>
      <c r="S930" s="52">
        <f>IF(N930="", 0, (O930/'PPF Application'!$T$7)*P930)</f>
        <v>0</v>
      </c>
      <c r="T930" s="135"/>
      <c r="V930" s="159">
        <f t="shared" si="135"/>
        <v>0</v>
      </c>
      <c r="W930" s="159">
        <f t="shared" si="127"/>
        <v>0</v>
      </c>
      <c r="X930" s="159">
        <f t="shared" si="128"/>
        <v>0</v>
      </c>
      <c r="Y930" s="201">
        <f t="shared" si="129"/>
        <v>0</v>
      </c>
      <c r="Z930" s="201">
        <f t="shared" si="130"/>
        <v>0</v>
      </c>
      <c r="AA930" s="159">
        <f t="shared" si="131"/>
        <v>0</v>
      </c>
      <c r="AB930" s="11">
        <f t="shared" si="132"/>
        <v>0</v>
      </c>
      <c r="AD930" s="23">
        <f t="shared" si="133"/>
        <v>0</v>
      </c>
      <c r="AE930" s="23">
        <f t="shared" si="134"/>
        <v>0</v>
      </c>
    </row>
    <row r="931" spans="1:31" x14ac:dyDescent="0.2">
      <c r="A931" s="365"/>
      <c r="B931" s="365"/>
      <c r="C931" s="165"/>
      <c r="D931" s="165"/>
      <c r="E931" s="202"/>
      <c r="F931" s="165"/>
      <c r="G931" s="195"/>
      <c r="H931" s="165"/>
      <c r="I931" s="165"/>
      <c r="J931" s="165"/>
      <c r="K931" s="165"/>
      <c r="L931" s="77"/>
      <c r="M931" s="77"/>
      <c r="N931" s="82"/>
      <c r="O931" s="196">
        <f>VLOOKUP(N931,'Supporting Documentation'!$A$4:$J$568,10,FALSE)</f>
        <v>0</v>
      </c>
      <c r="P931" s="51"/>
      <c r="Q931" s="50"/>
      <c r="R931" s="157">
        <f>IF(P931="",0,(P931/'PPF Application'!$T$7))</f>
        <v>0</v>
      </c>
      <c r="S931" s="52">
        <f>IF(N931="", 0, (O931/'PPF Application'!$T$7)*P931)</f>
        <v>0</v>
      </c>
      <c r="T931" s="135"/>
      <c r="V931" s="159">
        <f t="shared" si="135"/>
        <v>0</v>
      </c>
      <c r="W931" s="159">
        <f t="shared" si="127"/>
        <v>0</v>
      </c>
      <c r="X931" s="159">
        <f t="shared" si="128"/>
        <v>0</v>
      </c>
      <c r="Y931" s="201">
        <f t="shared" si="129"/>
        <v>0</v>
      </c>
      <c r="Z931" s="201">
        <f t="shared" si="130"/>
        <v>0</v>
      </c>
      <c r="AA931" s="159">
        <f t="shared" si="131"/>
        <v>0</v>
      </c>
      <c r="AB931" s="11">
        <f t="shared" si="132"/>
        <v>0</v>
      </c>
      <c r="AD931" s="23">
        <f t="shared" si="133"/>
        <v>0</v>
      </c>
      <c r="AE931" s="23">
        <f t="shared" si="134"/>
        <v>0</v>
      </c>
    </row>
    <row r="932" spans="1:31" x14ac:dyDescent="0.2">
      <c r="A932" s="365"/>
      <c r="B932" s="365"/>
      <c r="C932" s="165"/>
      <c r="D932" s="165"/>
      <c r="E932" s="202"/>
      <c r="F932" s="165"/>
      <c r="G932" s="195"/>
      <c r="H932" s="165"/>
      <c r="I932" s="165"/>
      <c r="J932" s="165"/>
      <c r="K932" s="165"/>
      <c r="L932" s="77"/>
      <c r="M932" s="77"/>
      <c r="N932" s="82"/>
      <c r="O932" s="196">
        <f>VLOOKUP(N932,'Supporting Documentation'!$A$4:$J$568,10,FALSE)</f>
        <v>0</v>
      </c>
      <c r="P932" s="51"/>
      <c r="Q932" s="50"/>
      <c r="R932" s="157">
        <f>IF(P932="",0,(P932/'PPF Application'!$T$7))</f>
        <v>0</v>
      </c>
      <c r="S932" s="52">
        <f>IF(N932="", 0, (O932/'PPF Application'!$T$7)*P932)</f>
        <v>0</v>
      </c>
      <c r="T932" s="135"/>
      <c r="V932" s="159">
        <f t="shared" si="135"/>
        <v>0</v>
      </c>
      <c r="W932" s="159">
        <f t="shared" si="127"/>
        <v>0</v>
      </c>
      <c r="X932" s="159">
        <f t="shared" si="128"/>
        <v>0</v>
      </c>
      <c r="Y932" s="201">
        <f t="shared" si="129"/>
        <v>0</v>
      </c>
      <c r="Z932" s="201">
        <f t="shared" si="130"/>
        <v>0</v>
      </c>
      <c r="AA932" s="159">
        <f t="shared" si="131"/>
        <v>0</v>
      </c>
      <c r="AB932" s="11">
        <f t="shared" si="132"/>
        <v>0</v>
      </c>
      <c r="AD932" s="23">
        <f t="shared" si="133"/>
        <v>0</v>
      </c>
      <c r="AE932" s="23">
        <f t="shared" si="134"/>
        <v>0</v>
      </c>
    </row>
    <row r="933" spans="1:31" x14ac:dyDescent="0.2">
      <c r="A933" s="365"/>
      <c r="B933" s="365"/>
      <c r="C933" s="165"/>
      <c r="D933" s="165"/>
      <c r="E933" s="202"/>
      <c r="F933" s="165"/>
      <c r="G933" s="195"/>
      <c r="H933" s="165"/>
      <c r="I933" s="165"/>
      <c r="J933" s="165"/>
      <c r="K933" s="165"/>
      <c r="L933" s="77"/>
      <c r="M933" s="77"/>
      <c r="N933" s="82"/>
      <c r="O933" s="196">
        <f>VLOOKUP(N933,'Supporting Documentation'!$A$4:$J$568,10,FALSE)</f>
        <v>0</v>
      </c>
      <c r="P933" s="51"/>
      <c r="Q933" s="50"/>
      <c r="R933" s="157">
        <f>IF(P933="",0,(P933/'PPF Application'!$T$7))</f>
        <v>0</v>
      </c>
      <c r="S933" s="52">
        <f>IF(N933="", 0, (O933/'PPF Application'!$T$7)*P933)</f>
        <v>0</v>
      </c>
      <c r="T933" s="135"/>
      <c r="V933" s="159">
        <f t="shared" si="135"/>
        <v>0</v>
      </c>
      <c r="W933" s="159">
        <f t="shared" si="127"/>
        <v>0</v>
      </c>
      <c r="X933" s="159">
        <f t="shared" si="128"/>
        <v>0</v>
      </c>
      <c r="Y933" s="201">
        <f t="shared" si="129"/>
        <v>0</v>
      </c>
      <c r="Z933" s="201">
        <f t="shared" si="130"/>
        <v>0</v>
      </c>
      <c r="AA933" s="159">
        <f t="shared" si="131"/>
        <v>0</v>
      </c>
      <c r="AB933" s="11">
        <f t="shared" si="132"/>
        <v>0</v>
      </c>
      <c r="AD933" s="23">
        <f t="shared" si="133"/>
        <v>0</v>
      </c>
      <c r="AE933" s="23">
        <f t="shared" si="134"/>
        <v>0</v>
      </c>
    </row>
    <row r="934" spans="1:31" x14ac:dyDescent="0.2">
      <c r="A934" s="365"/>
      <c r="B934" s="365"/>
      <c r="C934" s="165"/>
      <c r="D934" s="165"/>
      <c r="E934" s="202"/>
      <c r="F934" s="165"/>
      <c r="G934" s="195"/>
      <c r="H934" s="165"/>
      <c r="I934" s="165"/>
      <c r="J934" s="165"/>
      <c r="K934" s="165"/>
      <c r="L934" s="77"/>
      <c r="M934" s="77"/>
      <c r="N934" s="82"/>
      <c r="O934" s="196">
        <f>VLOOKUP(N934,'Supporting Documentation'!$A$4:$J$568,10,FALSE)</f>
        <v>0</v>
      </c>
      <c r="P934" s="51"/>
      <c r="Q934" s="50"/>
      <c r="R934" s="157">
        <f>IF(P934="",0,(P934/'PPF Application'!$T$7))</f>
        <v>0</v>
      </c>
      <c r="S934" s="52">
        <f>IF(N934="", 0, (O934/'PPF Application'!$T$7)*P934)</f>
        <v>0</v>
      </c>
      <c r="T934" s="135"/>
      <c r="V934" s="159">
        <f t="shared" si="135"/>
        <v>0</v>
      </c>
      <c r="W934" s="159">
        <f t="shared" si="127"/>
        <v>0</v>
      </c>
      <c r="X934" s="159">
        <f t="shared" si="128"/>
        <v>0</v>
      </c>
      <c r="Y934" s="201">
        <f t="shared" si="129"/>
        <v>0</v>
      </c>
      <c r="Z934" s="201">
        <f t="shared" si="130"/>
        <v>0</v>
      </c>
      <c r="AA934" s="159">
        <f t="shared" si="131"/>
        <v>0</v>
      </c>
      <c r="AB934" s="11">
        <f t="shared" si="132"/>
        <v>0</v>
      </c>
      <c r="AD934" s="23">
        <f t="shared" si="133"/>
        <v>0</v>
      </c>
      <c r="AE934" s="23">
        <f t="shared" si="134"/>
        <v>0</v>
      </c>
    </row>
    <row r="935" spans="1:31" x14ac:dyDescent="0.2">
      <c r="A935" s="365"/>
      <c r="B935" s="365"/>
      <c r="C935" s="165"/>
      <c r="D935" s="165"/>
      <c r="E935" s="202"/>
      <c r="F935" s="165"/>
      <c r="G935" s="195"/>
      <c r="H935" s="165"/>
      <c r="I935" s="165"/>
      <c r="J935" s="165"/>
      <c r="K935" s="165"/>
      <c r="L935" s="77"/>
      <c r="M935" s="77"/>
      <c r="N935" s="82"/>
      <c r="O935" s="196">
        <f>VLOOKUP(N935,'Supporting Documentation'!$A$4:$J$568,10,FALSE)</f>
        <v>0</v>
      </c>
      <c r="P935" s="51"/>
      <c r="Q935" s="50"/>
      <c r="R935" s="157">
        <f>IF(P935="",0,(P935/'PPF Application'!$T$7))</f>
        <v>0</v>
      </c>
      <c r="S935" s="52">
        <f>IF(N935="", 0, (O935/'PPF Application'!$T$7)*P935)</f>
        <v>0</v>
      </c>
      <c r="T935" s="135"/>
      <c r="V935" s="159">
        <f t="shared" si="135"/>
        <v>0</v>
      </c>
      <c r="W935" s="159">
        <f t="shared" si="127"/>
        <v>0</v>
      </c>
      <c r="X935" s="159">
        <f t="shared" si="128"/>
        <v>0</v>
      </c>
      <c r="Y935" s="201">
        <f t="shared" si="129"/>
        <v>0</v>
      </c>
      <c r="Z935" s="201">
        <f t="shared" si="130"/>
        <v>0</v>
      </c>
      <c r="AA935" s="159">
        <f t="shared" si="131"/>
        <v>0</v>
      </c>
      <c r="AB935" s="11">
        <f t="shared" si="132"/>
        <v>0</v>
      </c>
      <c r="AD935" s="23">
        <f t="shared" si="133"/>
        <v>0</v>
      </c>
      <c r="AE935" s="23">
        <f t="shared" si="134"/>
        <v>0</v>
      </c>
    </row>
    <row r="936" spans="1:31" x14ac:dyDescent="0.2">
      <c r="A936" s="365"/>
      <c r="B936" s="365"/>
      <c r="C936" s="165"/>
      <c r="D936" s="165"/>
      <c r="E936" s="202"/>
      <c r="F936" s="165"/>
      <c r="G936" s="195"/>
      <c r="H936" s="165"/>
      <c r="I936" s="165"/>
      <c r="J936" s="165"/>
      <c r="K936" s="165"/>
      <c r="L936" s="77"/>
      <c r="M936" s="77"/>
      <c r="N936" s="82"/>
      <c r="O936" s="196">
        <f>VLOOKUP(N936,'Supporting Documentation'!$A$4:$J$568,10,FALSE)</f>
        <v>0</v>
      </c>
      <c r="P936" s="51"/>
      <c r="Q936" s="50"/>
      <c r="R936" s="157">
        <f>IF(P936="",0,(P936/'PPF Application'!$T$7))</f>
        <v>0</v>
      </c>
      <c r="S936" s="52">
        <f>IF(N936="", 0, (O936/'PPF Application'!$T$7)*P936)</f>
        <v>0</v>
      </c>
      <c r="T936" s="135"/>
      <c r="V936" s="159">
        <f t="shared" si="135"/>
        <v>0</v>
      </c>
      <c r="W936" s="159">
        <f t="shared" si="127"/>
        <v>0</v>
      </c>
      <c r="X936" s="159">
        <f t="shared" si="128"/>
        <v>0</v>
      </c>
      <c r="Y936" s="201">
        <f t="shared" si="129"/>
        <v>0</v>
      </c>
      <c r="Z936" s="201">
        <f t="shared" si="130"/>
        <v>0</v>
      </c>
      <c r="AA936" s="159">
        <f t="shared" si="131"/>
        <v>0</v>
      </c>
      <c r="AB936" s="11">
        <f t="shared" si="132"/>
        <v>0</v>
      </c>
      <c r="AD936" s="23">
        <f t="shared" si="133"/>
        <v>0</v>
      </c>
      <c r="AE936" s="23">
        <f t="shared" si="134"/>
        <v>0</v>
      </c>
    </row>
    <row r="937" spans="1:31" x14ac:dyDescent="0.2">
      <c r="A937" s="365"/>
      <c r="B937" s="365"/>
      <c r="C937" s="165"/>
      <c r="D937" s="165"/>
      <c r="E937" s="202"/>
      <c r="F937" s="165"/>
      <c r="G937" s="195"/>
      <c r="H937" s="165"/>
      <c r="I937" s="165"/>
      <c r="J937" s="165"/>
      <c r="K937" s="165"/>
      <c r="L937" s="77"/>
      <c r="M937" s="77"/>
      <c r="N937" s="82"/>
      <c r="O937" s="196">
        <f>VLOOKUP(N937,'Supporting Documentation'!$A$4:$J$568,10,FALSE)</f>
        <v>0</v>
      </c>
      <c r="P937" s="51"/>
      <c r="Q937" s="50"/>
      <c r="R937" s="157">
        <f>IF(P937="",0,(P937/'PPF Application'!$T$7))</f>
        <v>0</v>
      </c>
      <c r="S937" s="52">
        <f>IF(N937="", 0, (O937/'PPF Application'!$T$7)*P937)</f>
        <v>0</v>
      </c>
      <c r="T937" s="135"/>
      <c r="V937" s="159">
        <f t="shared" si="135"/>
        <v>0</v>
      </c>
      <c r="W937" s="159">
        <f t="shared" si="127"/>
        <v>0</v>
      </c>
      <c r="X937" s="159">
        <f t="shared" si="128"/>
        <v>0</v>
      </c>
      <c r="Y937" s="201">
        <f t="shared" si="129"/>
        <v>0</v>
      </c>
      <c r="Z937" s="201">
        <f t="shared" si="130"/>
        <v>0</v>
      </c>
      <c r="AA937" s="159">
        <f t="shared" si="131"/>
        <v>0</v>
      </c>
      <c r="AB937" s="11">
        <f t="shared" si="132"/>
        <v>0</v>
      </c>
      <c r="AD937" s="23">
        <f t="shared" si="133"/>
        <v>0</v>
      </c>
      <c r="AE937" s="23">
        <f t="shared" si="134"/>
        <v>0</v>
      </c>
    </row>
    <row r="938" spans="1:31" x14ac:dyDescent="0.2">
      <c r="A938" s="365"/>
      <c r="B938" s="365"/>
      <c r="C938" s="165"/>
      <c r="D938" s="165"/>
      <c r="E938" s="202"/>
      <c r="F938" s="165"/>
      <c r="G938" s="195"/>
      <c r="H938" s="165"/>
      <c r="I938" s="165"/>
      <c r="J938" s="165"/>
      <c r="K938" s="165"/>
      <c r="L938" s="77"/>
      <c r="M938" s="77"/>
      <c r="N938" s="82"/>
      <c r="O938" s="196">
        <f>VLOOKUP(N938,'Supporting Documentation'!$A$4:$J$568,10,FALSE)</f>
        <v>0</v>
      </c>
      <c r="P938" s="51"/>
      <c r="Q938" s="50"/>
      <c r="R938" s="157">
        <f>IF(P938="",0,(P938/'PPF Application'!$T$7))</f>
        <v>0</v>
      </c>
      <c r="S938" s="52">
        <f>IF(N938="", 0, (O938/'PPF Application'!$T$7)*P938)</f>
        <v>0</v>
      </c>
      <c r="T938" s="135"/>
      <c r="V938" s="159">
        <f t="shared" si="135"/>
        <v>0</v>
      </c>
      <c r="W938" s="159">
        <f t="shared" si="127"/>
        <v>0</v>
      </c>
      <c r="X938" s="159">
        <f t="shared" si="128"/>
        <v>0</v>
      </c>
      <c r="Y938" s="201">
        <f t="shared" si="129"/>
        <v>0</v>
      </c>
      <c r="Z938" s="201">
        <f t="shared" si="130"/>
        <v>0</v>
      </c>
      <c r="AA938" s="159">
        <f t="shared" si="131"/>
        <v>0</v>
      </c>
      <c r="AB938" s="11">
        <f t="shared" si="132"/>
        <v>0</v>
      </c>
      <c r="AD938" s="23">
        <f t="shared" si="133"/>
        <v>0</v>
      </c>
      <c r="AE938" s="23">
        <f t="shared" si="134"/>
        <v>0</v>
      </c>
    </row>
    <row r="939" spans="1:31" x14ac:dyDescent="0.2">
      <c r="A939" s="365"/>
      <c r="B939" s="365"/>
      <c r="C939" s="165"/>
      <c r="D939" s="165"/>
      <c r="E939" s="202"/>
      <c r="F939" s="165"/>
      <c r="G939" s="195"/>
      <c r="H939" s="165"/>
      <c r="I939" s="165"/>
      <c r="J939" s="165"/>
      <c r="K939" s="165"/>
      <c r="L939" s="77"/>
      <c r="M939" s="77"/>
      <c r="N939" s="82"/>
      <c r="O939" s="196">
        <f>VLOOKUP(N939,'Supporting Documentation'!$A$4:$J$568,10,FALSE)</f>
        <v>0</v>
      </c>
      <c r="P939" s="51"/>
      <c r="Q939" s="50"/>
      <c r="R939" s="157">
        <f>IF(P939="",0,(P939/'PPF Application'!$T$7))</f>
        <v>0</v>
      </c>
      <c r="S939" s="52">
        <f>IF(N939="", 0, (O939/'PPF Application'!$T$7)*P939)</f>
        <v>0</v>
      </c>
      <c r="T939" s="135"/>
      <c r="V939" s="159">
        <f t="shared" si="135"/>
        <v>0</v>
      </c>
      <c r="W939" s="159">
        <f t="shared" si="127"/>
        <v>0</v>
      </c>
      <c r="X939" s="159">
        <f t="shared" si="128"/>
        <v>0</v>
      </c>
      <c r="Y939" s="201">
        <f t="shared" si="129"/>
        <v>0</v>
      </c>
      <c r="Z939" s="201">
        <f t="shared" si="130"/>
        <v>0</v>
      </c>
      <c r="AA939" s="159">
        <f t="shared" si="131"/>
        <v>0</v>
      </c>
      <c r="AB939" s="11">
        <f t="shared" si="132"/>
        <v>0</v>
      </c>
      <c r="AD939" s="23">
        <f t="shared" si="133"/>
        <v>0</v>
      </c>
      <c r="AE939" s="23">
        <f t="shared" si="134"/>
        <v>0</v>
      </c>
    </row>
    <row r="940" spans="1:31" x14ac:dyDescent="0.2">
      <c r="A940" s="365"/>
      <c r="B940" s="365"/>
      <c r="C940" s="165"/>
      <c r="D940" s="165"/>
      <c r="E940" s="202"/>
      <c r="F940" s="165"/>
      <c r="G940" s="195"/>
      <c r="H940" s="165"/>
      <c r="I940" s="165"/>
      <c r="J940" s="165"/>
      <c r="K940" s="165"/>
      <c r="L940" s="77"/>
      <c r="M940" s="77"/>
      <c r="N940" s="82"/>
      <c r="O940" s="196">
        <f>VLOOKUP(N940,'Supporting Documentation'!$A$4:$J$568,10,FALSE)</f>
        <v>0</v>
      </c>
      <c r="P940" s="51"/>
      <c r="Q940" s="50"/>
      <c r="R940" s="157">
        <f>IF(P940="",0,(P940/'PPF Application'!$T$7))</f>
        <v>0</v>
      </c>
      <c r="S940" s="52">
        <f>IF(N940="", 0, (O940/'PPF Application'!$T$7)*P940)</f>
        <v>0</v>
      </c>
      <c r="T940" s="135"/>
      <c r="V940" s="159">
        <f t="shared" si="135"/>
        <v>0</v>
      </c>
      <c r="W940" s="159">
        <f t="shared" si="127"/>
        <v>0</v>
      </c>
      <c r="X940" s="159">
        <f t="shared" si="128"/>
        <v>0</v>
      </c>
      <c r="Y940" s="201">
        <f t="shared" si="129"/>
        <v>0</v>
      </c>
      <c r="Z940" s="201">
        <f t="shared" si="130"/>
        <v>0</v>
      </c>
      <c r="AA940" s="159">
        <f t="shared" si="131"/>
        <v>0</v>
      </c>
      <c r="AB940" s="11">
        <f t="shared" si="132"/>
        <v>0</v>
      </c>
      <c r="AD940" s="23">
        <f t="shared" si="133"/>
        <v>0</v>
      </c>
      <c r="AE940" s="23">
        <f t="shared" si="134"/>
        <v>0</v>
      </c>
    </row>
    <row r="941" spans="1:31" x14ac:dyDescent="0.2">
      <c r="A941" s="365"/>
      <c r="B941" s="365"/>
      <c r="C941" s="165"/>
      <c r="D941" s="165"/>
      <c r="E941" s="202"/>
      <c r="F941" s="165"/>
      <c r="G941" s="195"/>
      <c r="H941" s="165"/>
      <c r="I941" s="165"/>
      <c r="J941" s="165"/>
      <c r="K941" s="165"/>
      <c r="L941" s="77"/>
      <c r="M941" s="77"/>
      <c r="N941" s="82"/>
      <c r="O941" s="196">
        <f>VLOOKUP(N941,'Supporting Documentation'!$A$4:$J$568,10,FALSE)</f>
        <v>0</v>
      </c>
      <c r="P941" s="51"/>
      <c r="Q941" s="50"/>
      <c r="R941" s="157">
        <f>IF(P941="",0,(P941/'PPF Application'!$T$7))</f>
        <v>0</v>
      </c>
      <c r="S941" s="52">
        <f>IF(N941="", 0, (O941/'PPF Application'!$T$7)*P941)</f>
        <v>0</v>
      </c>
      <c r="T941" s="135"/>
      <c r="V941" s="159">
        <f t="shared" si="135"/>
        <v>0</v>
      </c>
      <c r="W941" s="159">
        <f t="shared" si="127"/>
        <v>0</v>
      </c>
      <c r="X941" s="159">
        <f t="shared" si="128"/>
        <v>0</v>
      </c>
      <c r="Y941" s="201">
        <f t="shared" si="129"/>
        <v>0</v>
      </c>
      <c r="Z941" s="201">
        <f t="shared" si="130"/>
        <v>0</v>
      </c>
      <c r="AA941" s="159">
        <f t="shared" si="131"/>
        <v>0</v>
      </c>
      <c r="AB941" s="11">
        <f t="shared" si="132"/>
        <v>0</v>
      </c>
      <c r="AD941" s="23">
        <f t="shared" si="133"/>
        <v>0</v>
      </c>
      <c r="AE941" s="23">
        <f t="shared" si="134"/>
        <v>0</v>
      </c>
    </row>
    <row r="942" spans="1:31" x14ac:dyDescent="0.2">
      <c r="A942" s="365"/>
      <c r="B942" s="365"/>
      <c r="C942" s="165"/>
      <c r="D942" s="165"/>
      <c r="E942" s="202"/>
      <c r="F942" s="165"/>
      <c r="G942" s="195"/>
      <c r="H942" s="165"/>
      <c r="I942" s="165"/>
      <c r="J942" s="165"/>
      <c r="K942" s="165"/>
      <c r="L942" s="77"/>
      <c r="M942" s="77"/>
      <c r="N942" s="82"/>
      <c r="O942" s="196">
        <f>VLOOKUP(N942,'Supporting Documentation'!$A$4:$J$568,10,FALSE)</f>
        <v>0</v>
      </c>
      <c r="P942" s="51"/>
      <c r="Q942" s="50"/>
      <c r="R942" s="157">
        <f>IF(P942="",0,(P942/'PPF Application'!$T$7))</f>
        <v>0</v>
      </c>
      <c r="S942" s="52">
        <f>IF(N942="", 0, (O942/'PPF Application'!$T$7)*P942)</f>
        <v>0</v>
      </c>
      <c r="T942" s="135"/>
      <c r="V942" s="159">
        <f t="shared" si="135"/>
        <v>0</v>
      </c>
      <c r="W942" s="159">
        <f t="shared" si="127"/>
        <v>0</v>
      </c>
      <c r="X942" s="159">
        <f t="shared" si="128"/>
        <v>0</v>
      </c>
      <c r="Y942" s="201">
        <f t="shared" si="129"/>
        <v>0</v>
      </c>
      <c r="Z942" s="201">
        <f t="shared" si="130"/>
        <v>0</v>
      </c>
      <c r="AA942" s="159">
        <f t="shared" si="131"/>
        <v>0</v>
      </c>
      <c r="AB942" s="11">
        <f t="shared" si="132"/>
        <v>0</v>
      </c>
      <c r="AD942" s="23">
        <f t="shared" si="133"/>
        <v>0</v>
      </c>
      <c r="AE942" s="23">
        <f t="shared" si="134"/>
        <v>0</v>
      </c>
    </row>
    <row r="943" spans="1:31" x14ac:dyDescent="0.2">
      <c r="A943" s="365"/>
      <c r="B943" s="365"/>
      <c r="C943" s="165"/>
      <c r="D943" s="165"/>
      <c r="E943" s="202"/>
      <c r="F943" s="165"/>
      <c r="G943" s="195"/>
      <c r="H943" s="165"/>
      <c r="I943" s="165"/>
      <c r="J943" s="165"/>
      <c r="K943" s="165"/>
      <c r="L943" s="77"/>
      <c r="M943" s="77"/>
      <c r="N943" s="82"/>
      <c r="O943" s="196">
        <f>VLOOKUP(N943,'Supporting Documentation'!$A$4:$J$568,10,FALSE)</f>
        <v>0</v>
      </c>
      <c r="P943" s="51"/>
      <c r="Q943" s="50"/>
      <c r="R943" s="157">
        <f>IF(P943="",0,(P943/'PPF Application'!$T$7))</f>
        <v>0</v>
      </c>
      <c r="S943" s="52">
        <f>IF(N943="", 0, (O943/'PPF Application'!$T$7)*P943)</f>
        <v>0</v>
      </c>
      <c r="T943" s="135"/>
      <c r="V943" s="159">
        <f t="shared" si="135"/>
        <v>0</v>
      </c>
      <c r="W943" s="159">
        <f t="shared" si="127"/>
        <v>0</v>
      </c>
      <c r="X943" s="159">
        <f t="shared" si="128"/>
        <v>0</v>
      </c>
      <c r="Y943" s="201">
        <f t="shared" si="129"/>
        <v>0</v>
      </c>
      <c r="Z943" s="201">
        <f t="shared" si="130"/>
        <v>0</v>
      </c>
      <c r="AA943" s="159">
        <f t="shared" si="131"/>
        <v>0</v>
      </c>
      <c r="AB943" s="11">
        <f t="shared" si="132"/>
        <v>0</v>
      </c>
      <c r="AD943" s="23">
        <f t="shared" si="133"/>
        <v>0</v>
      </c>
      <c r="AE943" s="23">
        <f t="shared" si="134"/>
        <v>0</v>
      </c>
    </row>
    <row r="944" spans="1:31" x14ac:dyDescent="0.2">
      <c r="A944" s="365"/>
      <c r="B944" s="365"/>
      <c r="C944" s="165"/>
      <c r="D944" s="165"/>
      <c r="E944" s="202"/>
      <c r="F944" s="165"/>
      <c r="G944" s="195"/>
      <c r="H944" s="165"/>
      <c r="I944" s="165"/>
      <c r="J944" s="165"/>
      <c r="K944" s="165"/>
      <c r="L944" s="77"/>
      <c r="M944" s="77"/>
      <c r="N944" s="82"/>
      <c r="O944" s="196">
        <f>VLOOKUP(N944,'Supporting Documentation'!$A$4:$J$568,10,FALSE)</f>
        <v>0</v>
      </c>
      <c r="P944" s="51"/>
      <c r="Q944" s="50"/>
      <c r="R944" s="157">
        <f>IF(P944="",0,(P944/'PPF Application'!$T$7))</f>
        <v>0</v>
      </c>
      <c r="S944" s="52">
        <f>IF(N944="", 0, (O944/'PPF Application'!$T$7)*P944)</f>
        <v>0</v>
      </c>
      <c r="T944" s="135"/>
      <c r="V944" s="159">
        <f t="shared" si="135"/>
        <v>0</v>
      </c>
      <c r="W944" s="159">
        <f t="shared" si="127"/>
        <v>0</v>
      </c>
      <c r="X944" s="159">
        <f t="shared" si="128"/>
        <v>0</v>
      </c>
      <c r="Y944" s="201">
        <f t="shared" si="129"/>
        <v>0</v>
      </c>
      <c r="Z944" s="201">
        <f t="shared" si="130"/>
        <v>0</v>
      </c>
      <c r="AA944" s="159">
        <f t="shared" si="131"/>
        <v>0</v>
      </c>
      <c r="AB944" s="11">
        <f t="shared" si="132"/>
        <v>0</v>
      </c>
      <c r="AD944" s="23">
        <f t="shared" si="133"/>
        <v>0</v>
      </c>
      <c r="AE944" s="23">
        <f t="shared" si="134"/>
        <v>0</v>
      </c>
    </row>
    <row r="945" spans="1:31" x14ac:dyDescent="0.2">
      <c r="A945" s="365"/>
      <c r="B945" s="365"/>
      <c r="C945" s="165"/>
      <c r="D945" s="165"/>
      <c r="E945" s="202"/>
      <c r="F945" s="165"/>
      <c r="G945" s="195"/>
      <c r="H945" s="165"/>
      <c r="I945" s="165"/>
      <c r="J945" s="165"/>
      <c r="K945" s="165"/>
      <c r="L945" s="77"/>
      <c r="M945" s="77"/>
      <c r="N945" s="82"/>
      <c r="O945" s="196">
        <f>VLOOKUP(N945,'Supporting Documentation'!$A$4:$J$568,10,FALSE)</f>
        <v>0</v>
      </c>
      <c r="P945" s="51"/>
      <c r="Q945" s="50"/>
      <c r="R945" s="157">
        <f>IF(P945="",0,(P945/'PPF Application'!$T$7))</f>
        <v>0</v>
      </c>
      <c r="S945" s="52">
        <f>IF(N945="", 0, (O945/'PPF Application'!$T$7)*P945)</f>
        <v>0</v>
      </c>
      <c r="T945" s="135"/>
      <c r="V945" s="159">
        <f t="shared" si="135"/>
        <v>0</v>
      </c>
      <c r="W945" s="159">
        <f t="shared" si="127"/>
        <v>0</v>
      </c>
      <c r="X945" s="159">
        <f t="shared" si="128"/>
        <v>0</v>
      </c>
      <c r="Y945" s="201">
        <f t="shared" si="129"/>
        <v>0</v>
      </c>
      <c r="Z945" s="201">
        <f t="shared" si="130"/>
        <v>0</v>
      </c>
      <c r="AA945" s="159">
        <f t="shared" si="131"/>
        <v>0</v>
      </c>
      <c r="AB945" s="11">
        <f t="shared" si="132"/>
        <v>0</v>
      </c>
      <c r="AD945" s="23">
        <f t="shared" si="133"/>
        <v>0</v>
      </c>
      <c r="AE945" s="23">
        <f t="shared" si="134"/>
        <v>0</v>
      </c>
    </row>
    <row r="946" spans="1:31" x14ac:dyDescent="0.2">
      <c r="A946" s="365"/>
      <c r="B946" s="365"/>
      <c r="C946" s="165"/>
      <c r="D946" s="165"/>
      <c r="E946" s="202"/>
      <c r="F946" s="165"/>
      <c r="G946" s="195"/>
      <c r="H946" s="165"/>
      <c r="I946" s="165"/>
      <c r="J946" s="165"/>
      <c r="K946" s="165"/>
      <c r="L946" s="77"/>
      <c r="M946" s="77"/>
      <c r="N946" s="82"/>
      <c r="O946" s="196">
        <f>VLOOKUP(N946,'Supporting Documentation'!$A$4:$J$568,10,FALSE)</f>
        <v>0</v>
      </c>
      <c r="P946" s="51"/>
      <c r="Q946" s="50"/>
      <c r="R946" s="157">
        <f>IF(P946="",0,(P946/'PPF Application'!$T$7))</f>
        <v>0</v>
      </c>
      <c r="S946" s="52">
        <f>IF(N946="", 0, (O946/'PPF Application'!$T$7)*P946)</f>
        <v>0</v>
      </c>
      <c r="T946" s="135"/>
      <c r="V946" s="159">
        <f t="shared" si="135"/>
        <v>0</v>
      </c>
      <c r="W946" s="159">
        <f t="shared" si="127"/>
        <v>0</v>
      </c>
      <c r="X946" s="159">
        <f t="shared" si="128"/>
        <v>0</v>
      </c>
      <c r="Y946" s="201">
        <f t="shared" si="129"/>
        <v>0</v>
      </c>
      <c r="Z946" s="201">
        <f t="shared" si="130"/>
        <v>0</v>
      </c>
      <c r="AA946" s="159">
        <f t="shared" si="131"/>
        <v>0</v>
      </c>
      <c r="AB946" s="11">
        <f t="shared" si="132"/>
        <v>0</v>
      </c>
      <c r="AD946" s="23">
        <f t="shared" si="133"/>
        <v>0</v>
      </c>
      <c r="AE946" s="23">
        <f t="shared" si="134"/>
        <v>0</v>
      </c>
    </row>
    <row r="947" spans="1:31" x14ac:dyDescent="0.2">
      <c r="A947" s="365"/>
      <c r="B947" s="365"/>
      <c r="C947" s="165"/>
      <c r="D947" s="165"/>
      <c r="E947" s="202"/>
      <c r="F947" s="165"/>
      <c r="G947" s="195"/>
      <c r="H947" s="165"/>
      <c r="I947" s="165"/>
      <c r="J947" s="165"/>
      <c r="K947" s="165"/>
      <c r="L947" s="77"/>
      <c r="M947" s="77"/>
      <c r="N947" s="82"/>
      <c r="O947" s="196">
        <f>VLOOKUP(N947,'Supporting Documentation'!$A$4:$J$568,10,FALSE)</f>
        <v>0</v>
      </c>
      <c r="P947" s="51"/>
      <c r="Q947" s="50"/>
      <c r="R947" s="157">
        <f>IF(P947="",0,(P947/'PPF Application'!$T$7))</f>
        <v>0</v>
      </c>
      <c r="S947" s="52">
        <f>IF(N947="", 0, (O947/'PPF Application'!$T$7)*P947)</f>
        <v>0</v>
      </c>
      <c r="T947" s="135"/>
      <c r="V947" s="159">
        <f t="shared" si="135"/>
        <v>0</v>
      </c>
      <c r="W947" s="159">
        <f t="shared" si="127"/>
        <v>0</v>
      </c>
      <c r="X947" s="159">
        <f t="shared" si="128"/>
        <v>0</v>
      </c>
      <c r="Y947" s="201">
        <f t="shared" si="129"/>
        <v>0</v>
      </c>
      <c r="Z947" s="201">
        <f t="shared" si="130"/>
        <v>0</v>
      </c>
      <c r="AA947" s="159">
        <f t="shared" si="131"/>
        <v>0</v>
      </c>
      <c r="AB947" s="11">
        <f t="shared" si="132"/>
        <v>0</v>
      </c>
      <c r="AD947" s="23">
        <f t="shared" si="133"/>
        <v>0</v>
      </c>
      <c r="AE947" s="23">
        <f t="shared" si="134"/>
        <v>0</v>
      </c>
    </row>
    <row r="948" spans="1:31" x14ac:dyDescent="0.2">
      <c r="A948" s="365"/>
      <c r="B948" s="365"/>
      <c r="C948" s="165"/>
      <c r="D948" s="165"/>
      <c r="E948" s="202"/>
      <c r="F948" s="165"/>
      <c r="G948" s="195"/>
      <c r="H948" s="165"/>
      <c r="I948" s="165"/>
      <c r="J948" s="165"/>
      <c r="K948" s="165"/>
      <c r="L948" s="77"/>
      <c r="M948" s="77"/>
      <c r="N948" s="82"/>
      <c r="O948" s="196">
        <f>VLOOKUP(N948,'Supporting Documentation'!$A$4:$J$568,10,FALSE)</f>
        <v>0</v>
      </c>
      <c r="P948" s="51"/>
      <c r="Q948" s="50"/>
      <c r="R948" s="157">
        <f>IF(P948="",0,(P948/'PPF Application'!$T$7))</f>
        <v>0</v>
      </c>
      <c r="S948" s="52">
        <f>IF(N948="", 0, (O948/'PPF Application'!$T$7)*P948)</f>
        <v>0</v>
      </c>
      <c r="T948" s="135"/>
      <c r="V948" s="159">
        <f t="shared" si="135"/>
        <v>0</v>
      </c>
      <c r="W948" s="159">
        <f t="shared" si="127"/>
        <v>0</v>
      </c>
      <c r="X948" s="159">
        <f t="shared" si="128"/>
        <v>0</v>
      </c>
      <c r="Y948" s="201">
        <f t="shared" si="129"/>
        <v>0</v>
      </c>
      <c r="Z948" s="201">
        <f t="shared" si="130"/>
        <v>0</v>
      </c>
      <c r="AA948" s="159">
        <f t="shared" si="131"/>
        <v>0</v>
      </c>
      <c r="AB948" s="11">
        <f t="shared" si="132"/>
        <v>0</v>
      </c>
      <c r="AD948" s="23">
        <f t="shared" si="133"/>
        <v>0</v>
      </c>
      <c r="AE948" s="23">
        <f t="shared" si="134"/>
        <v>0</v>
      </c>
    </row>
    <row r="949" spans="1:31" x14ac:dyDescent="0.2">
      <c r="A949" s="365"/>
      <c r="B949" s="365"/>
      <c r="C949" s="165"/>
      <c r="D949" s="165"/>
      <c r="E949" s="202"/>
      <c r="F949" s="165"/>
      <c r="G949" s="195"/>
      <c r="H949" s="165"/>
      <c r="I949" s="165"/>
      <c r="J949" s="165"/>
      <c r="K949" s="165"/>
      <c r="L949" s="77"/>
      <c r="M949" s="77"/>
      <c r="N949" s="82"/>
      <c r="O949" s="196">
        <f>VLOOKUP(N949,'Supporting Documentation'!$A$4:$J$568,10,FALSE)</f>
        <v>0</v>
      </c>
      <c r="P949" s="51"/>
      <c r="Q949" s="50"/>
      <c r="R949" s="157">
        <f>IF(P949="",0,(P949/'PPF Application'!$T$7))</f>
        <v>0</v>
      </c>
      <c r="S949" s="52">
        <f>IF(N949="", 0, (O949/'PPF Application'!$T$7)*P949)</f>
        <v>0</v>
      </c>
      <c r="T949" s="135"/>
      <c r="V949" s="159">
        <f t="shared" si="135"/>
        <v>0</v>
      </c>
      <c r="W949" s="159">
        <f t="shared" si="127"/>
        <v>0</v>
      </c>
      <c r="X949" s="159">
        <f t="shared" si="128"/>
        <v>0</v>
      </c>
      <c r="Y949" s="201">
        <f t="shared" si="129"/>
        <v>0</v>
      </c>
      <c r="Z949" s="201">
        <f t="shared" si="130"/>
        <v>0</v>
      </c>
      <c r="AA949" s="159">
        <f t="shared" si="131"/>
        <v>0</v>
      </c>
      <c r="AB949" s="11">
        <f t="shared" si="132"/>
        <v>0</v>
      </c>
      <c r="AD949" s="23">
        <f t="shared" si="133"/>
        <v>0</v>
      </c>
      <c r="AE949" s="23">
        <f t="shared" si="134"/>
        <v>0</v>
      </c>
    </row>
    <row r="950" spans="1:31" x14ac:dyDescent="0.2">
      <c r="A950" s="365"/>
      <c r="B950" s="365"/>
      <c r="C950" s="165"/>
      <c r="D950" s="165"/>
      <c r="E950" s="202"/>
      <c r="F950" s="165"/>
      <c r="G950" s="195"/>
      <c r="H950" s="165"/>
      <c r="I950" s="165"/>
      <c r="J950" s="165"/>
      <c r="K950" s="165"/>
      <c r="L950" s="77"/>
      <c r="M950" s="77"/>
      <c r="N950" s="82"/>
      <c r="O950" s="196">
        <f>VLOOKUP(N950,'Supporting Documentation'!$A$4:$J$568,10,FALSE)</f>
        <v>0</v>
      </c>
      <c r="P950" s="51"/>
      <c r="Q950" s="50"/>
      <c r="R950" s="157">
        <f>IF(P950="",0,(P950/'PPF Application'!$T$7))</f>
        <v>0</v>
      </c>
      <c r="S950" s="52">
        <f>IF(N950="", 0, (O950/'PPF Application'!$T$7)*P950)</f>
        <v>0</v>
      </c>
      <c r="T950" s="135"/>
      <c r="V950" s="159">
        <f t="shared" si="135"/>
        <v>0</v>
      </c>
      <c r="W950" s="159">
        <f t="shared" si="127"/>
        <v>0</v>
      </c>
      <c r="X950" s="159">
        <f t="shared" si="128"/>
        <v>0</v>
      </c>
      <c r="Y950" s="201">
        <f t="shared" si="129"/>
        <v>0</v>
      </c>
      <c r="Z950" s="201">
        <f t="shared" si="130"/>
        <v>0</v>
      </c>
      <c r="AA950" s="159">
        <f t="shared" si="131"/>
        <v>0</v>
      </c>
      <c r="AB950" s="11">
        <f t="shared" si="132"/>
        <v>0</v>
      </c>
      <c r="AD950" s="23">
        <f t="shared" si="133"/>
        <v>0</v>
      </c>
      <c r="AE950" s="23">
        <f t="shared" si="134"/>
        <v>0</v>
      </c>
    </row>
    <row r="951" spans="1:31" x14ac:dyDescent="0.2">
      <c r="A951" s="365"/>
      <c r="B951" s="365"/>
      <c r="C951" s="165"/>
      <c r="D951" s="165"/>
      <c r="E951" s="202"/>
      <c r="F951" s="165"/>
      <c r="G951" s="195"/>
      <c r="H951" s="165"/>
      <c r="I951" s="165"/>
      <c r="J951" s="165"/>
      <c r="K951" s="165"/>
      <c r="L951" s="77"/>
      <c r="M951" s="77"/>
      <c r="N951" s="82"/>
      <c r="O951" s="196">
        <f>VLOOKUP(N951,'Supporting Documentation'!$A$4:$J$568,10,FALSE)</f>
        <v>0</v>
      </c>
      <c r="P951" s="51"/>
      <c r="Q951" s="50"/>
      <c r="R951" s="157">
        <f>IF(P951="",0,(P951/'PPF Application'!$T$7))</f>
        <v>0</v>
      </c>
      <c r="S951" s="52">
        <f>IF(N951="", 0, (O951/'PPF Application'!$T$7)*P951)</f>
        <v>0</v>
      </c>
      <c r="T951" s="135"/>
      <c r="V951" s="159">
        <f t="shared" si="135"/>
        <v>0</v>
      </c>
      <c r="W951" s="159">
        <f t="shared" si="127"/>
        <v>0</v>
      </c>
      <c r="X951" s="159">
        <f t="shared" si="128"/>
        <v>0</v>
      </c>
      <c r="Y951" s="201">
        <f t="shared" si="129"/>
        <v>0</v>
      </c>
      <c r="Z951" s="201">
        <f t="shared" si="130"/>
        <v>0</v>
      </c>
      <c r="AA951" s="159">
        <f t="shared" si="131"/>
        <v>0</v>
      </c>
      <c r="AB951" s="11">
        <f t="shared" si="132"/>
        <v>0</v>
      </c>
      <c r="AD951" s="23">
        <f t="shared" si="133"/>
        <v>0</v>
      </c>
      <c r="AE951" s="23">
        <f t="shared" si="134"/>
        <v>0</v>
      </c>
    </row>
    <row r="952" spans="1:31" x14ac:dyDescent="0.2">
      <c r="A952" s="365"/>
      <c r="B952" s="365"/>
      <c r="C952" s="165"/>
      <c r="D952" s="165"/>
      <c r="E952" s="202"/>
      <c r="F952" s="165"/>
      <c r="G952" s="195"/>
      <c r="H952" s="165"/>
      <c r="I952" s="165"/>
      <c r="J952" s="165"/>
      <c r="K952" s="165"/>
      <c r="L952" s="77"/>
      <c r="M952" s="77"/>
      <c r="N952" s="82"/>
      <c r="O952" s="196">
        <f>VLOOKUP(N952,'Supporting Documentation'!$A$4:$J$568,10,FALSE)</f>
        <v>0</v>
      </c>
      <c r="P952" s="51"/>
      <c r="Q952" s="50"/>
      <c r="R952" s="157">
        <f>IF(P952="",0,(P952/'PPF Application'!$T$7))</f>
        <v>0</v>
      </c>
      <c r="S952" s="52">
        <f>IF(N952="", 0, (O952/'PPF Application'!$T$7)*P952)</f>
        <v>0</v>
      </c>
      <c r="T952" s="135"/>
      <c r="V952" s="159">
        <f t="shared" si="135"/>
        <v>0</v>
      </c>
      <c r="W952" s="159">
        <f t="shared" si="127"/>
        <v>0</v>
      </c>
      <c r="X952" s="159">
        <f t="shared" si="128"/>
        <v>0</v>
      </c>
      <c r="Y952" s="201">
        <f t="shared" si="129"/>
        <v>0</v>
      </c>
      <c r="Z952" s="201">
        <f t="shared" si="130"/>
        <v>0</v>
      </c>
      <c r="AA952" s="159">
        <f t="shared" si="131"/>
        <v>0</v>
      </c>
      <c r="AB952" s="11">
        <f t="shared" si="132"/>
        <v>0</v>
      </c>
      <c r="AD952" s="23">
        <f t="shared" si="133"/>
        <v>0</v>
      </c>
      <c r="AE952" s="23">
        <f t="shared" si="134"/>
        <v>0</v>
      </c>
    </row>
    <row r="953" spans="1:31" x14ac:dyDescent="0.2">
      <c r="A953" s="365"/>
      <c r="B953" s="365"/>
      <c r="C953" s="165"/>
      <c r="D953" s="165"/>
      <c r="E953" s="202"/>
      <c r="F953" s="165"/>
      <c r="G953" s="195"/>
      <c r="H953" s="165"/>
      <c r="I953" s="165"/>
      <c r="J953" s="165"/>
      <c r="K953" s="165"/>
      <c r="L953" s="77"/>
      <c r="M953" s="77"/>
      <c r="N953" s="82"/>
      <c r="O953" s="196">
        <f>VLOOKUP(N953,'Supporting Documentation'!$A$4:$J$568,10,FALSE)</f>
        <v>0</v>
      </c>
      <c r="P953" s="51"/>
      <c r="Q953" s="50"/>
      <c r="R953" s="157">
        <f>IF(P953="",0,(P953/'PPF Application'!$T$7))</f>
        <v>0</v>
      </c>
      <c r="S953" s="52">
        <f>IF(N953="", 0, (O953/'PPF Application'!$T$7)*P953)</f>
        <v>0</v>
      </c>
      <c r="T953" s="135"/>
      <c r="V953" s="159">
        <f t="shared" si="135"/>
        <v>0</v>
      </c>
      <c r="W953" s="159">
        <f t="shared" si="127"/>
        <v>0</v>
      </c>
      <c r="X953" s="159">
        <f t="shared" si="128"/>
        <v>0</v>
      </c>
      <c r="Y953" s="201">
        <f t="shared" si="129"/>
        <v>0</v>
      </c>
      <c r="Z953" s="201">
        <f t="shared" si="130"/>
        <v>0</v>
      </c>
      <c r="AA953" s="159">
        <f t="shared" si="131"/>
        <v>0</v>
      </c>
      <c r="AB953" s="11">
        <f t="shared" si="132"/>
        <v>0</v>
      </c>
      <c r="AD953" s="23">
        <f t="shared" si="133"/>
        <v>0</v>
      </c>
      <c r="AE953" s="23">
        <f t="shared" si="134"/>
        <v>0</v>
      </c>
    </row>
    <row r="954" spans="1:31" x14ac:dyDescent="0.2">
      <c r="A954" s="365"/>
      <c r="B954" s="365"/>
      <c r="C954" s="165"/>
      <c r="D954" s="165"/>
      <c r="E954" s="202"/>
      <c r="F954" s="165"/>
      <c r="G954" s="195"/>
      <c r="H954" s="165"/>
      <c r="I954" s="165"/>
      <c r="J954" s="165"/>
      <c r="K954" s="165"/>
      <c r="L954" s="77"/>
      <c r="M954" s="77"/>
      <c r="N954" s="82"/>
      <c r="O954" s="196">
        <f>VLOOKUP(N954,'Supporting Documentation'!$A$4:$J$568,10,FALSE)</f>
        <v>0</v>
      </c>
      <c r="P954" s="51"/>
      <c r="Q954" s="50"/>
      <c r="R954" s="157">
        <f>IF(P954="",0,(P954/'PPF Application'!$T$7))</f>
        <v>0</v>
      </c>
      <c r="S954" s="52">
        <f>IF(N954="", 0, (O954/'PPF Application'!$T$7)*P954)</f>
        <v>0</v>
      </c>
      <c r="T954" s="135"/>
      <c r="V954" s="159">
        <f t="shared" si="135"/>
        <v>0</v>
      </c>
      <c r="W954" s="159">
        <f t="shared" si="127"/>
        <v>0</v>
      </c>
      <c r="X954" s="159">
        <f t="shared" si="128"/>
        <v>0</v>
      </c>
      <c r="Y954" s="201">
        <f t="shared" si="129"/>
        <v>0</v>
      </c>
      <c r="Z954" s="201">
        <f t="shared" si="130"/>
        <v>0</v>
      </c>
      <c r="AA954" s="159">
        <f t="shared" si="131"/>
        <v>0</v>
      </c>
      <c r="AB954" s="11">
        <f t="shared" si="132"/>
        <v>0</v>
      </c>
      <c r="AD954" s="23">
        <f t="shared" si="133"/>
        <v>0</v>
      </c>
      <c r="AE954" s="23">
        <f t="shared" si="134"/>
        <v>0</v>
      </c>
    </row>
    <row r="955" spans="1:31" x14ac:dyDescent="0.2">
      <c r="A955" s="365"/>
      <c r="B955" s="365"/>
      <c r="C955" s="165"/>
      <c r="D955" s="165"/>
      <c r="E955" s="202"/>
      <c r="F955" s="165"/>
      <c r="G955" s="195"/>
      <c r="H955" s="165"/>
      <c r="I955" s="165"/>
      <c r="J955" s="165"/>
      <c r="K955" s="165"/>
      <c r="L955" s="77"/>
      <c r="M955" s="77"/>
      <c r="N955" s="82"/>
      <c r="O955" s="196">
        <f>VLOOKUP(N955,'Supporting Documentation'!$A$4:$J$568,10,FALSE)</f>
        <v>0</v>
      </c>
      <c r="P955" s="51"/>
      <c r="Q955" s="50"/>
      <c r="R955" s="157">
        <f>IF(P955="",0,(P955/'PPF Application'!$T$7))</f>
        <v>0</v>
      </c>
      <c r="S955" s="52">
        <f>IF(N955="", 0, (O955/'PPF Application'!$T$7)*P955)</f>
        <v>0</v>
      </c>
      <c r="T955" s="135"/>
      <c r="V955" s="159">
        <f t="shared" si="135"/>
        <v>0</v>
      </c>
      <c r="W955" s="159">
        <f t="shared" si="127"/>
        <v>0</v>
      </c>
      <c r="X955" s="159">
        <f t="shared" si="128"/>
        <v>0</v>
      </c>
      <c r="Y955" s="201">
        <f t="shared" si="129"/>
        <v>0</v>
      </c>
      <c r="Z955" s="201">
        <f t="shared" si="130"/>
        <v>0</v>
      </c>
      <c r="AA955" s="159">
        <f t="shared" si="131"/>
        <v>0</v>
      </c>
      <c r="AB955" s="11">
        <f t="shared" si="132"/>
        <v>0</v>
      </c>
      <c r="AD955" s="23">
        <f t="shared" si="133"/>
        <v>0</v>
      </c>
      <c r="AE955" s="23">
        <f t="shared" si="134"/>
        <v>0</v>
      </c>
    </row>
    <row r="956" spans="1:31" x14ac:dyDescent="0.2">
      <c r="A956" s="365"/>
      <c r="B956" s="365"/>
      <c r="C956" s="165"/>
      <c r="D956" s="165"/>
      <c r="E956" s="202"/>
      <c r="F956" s="165"/>
      <c r="G956" s="195"/>
      <c r="H956" s="165"/>
      <c r="I956" s="165"/>
      <c r="J956" s="165"/>
      <c r="K956" s="165"/>
      <c r="L956" s="77"/>
      <c r="M956" s="77"/>
      <c r="N956" s="82"/>
      <c r="O956" s="196">
        <f>VLOOKUP(N956,'Supporting Documentation'!$A$4:$J$568,10,FALSE)</f>
        <v>0</v>
      </c>
      <c r="P956" s="51"/>
      <c r="Q956" s="50"/>
      <c r="R956" s="157">
        <f>IF(P956="",0,(P956/'PPF Application'!$T$7))</f>
        <v>0</v>
      </c>
      <c r="S956" s="52">
        <f>IF(N956="", 0, (O956/'PPF Application'!$T$7)*P956)</f>
        <v>0</v>
      </c>
      <c r="T956" s="135"/>
      <c r="V956" s="159">
        <f t="shared" si="135"/>
        <v>0</v>
      </c>
      <c r="W956" s="159">
        <f t="shared" si="127"/>
        <v>0</v>
      </c>
      <c r="X956" s="159">
        <f t="shared" si="128"/>
        <v>0</v>
      </c>
      <c r="Y956" s="201">
        <f t="shared" si="129"/>
        <v>0</v>
      </c>
      <c r="Z956" s="201">
        <f t="shared" si="130"/>
        <v>0</v>
      </c>
      <c r="AA956" s="159">
        <f t="shared" si="131"/>
        <v>0</v>
      </c>
      <c r="AB956" s="11">
        <f t="shared" si="132"/>
        <v>0</v>
      </c>
      <c r="AD956" s="23">
        <f t="shared" si="133"/>
        <v>0</v>
      </c>
      <c r="AE956" s="23">
        <f t="shared" si="134"/>
        <v>0</v>
      </c>
    </row>
    <row r="957" spans="1:31" x14ac:dyDescent="0.2">
      <c r="A957" s="365"/>
      <c r="B957" s="365"/>
      <c r="C957" s="165"/>
      <c r="D957" s="165"/>
      <c r="E957" s="202"/>
      <c r="F957" s="165"/>
      <c r="G957" s="195"/>
      <c r="H957" s="165"/>
      <c r="I957" s="165"/>
      <c r="J957" s="165"/>
      <c r="K957" s="165"/>
      <c r="L957" s="77"/>
      <c r="M957" s="77"/>
      <c r="N957" s="82"/>
      <c r="O957" s="196">
        <f>VLOOKUP(N957,'Supporting Documentation'!$A$4:$J$568,10,FALSE)</f>
        <v>0</v>
      </c>
      <c r="P957" s="51"/>
      <c r="Q957" s="50"/>
      <c r="R957" s="157">
        <f>IF(P957="",0,(P957/'PPF Application'!$T$7))</f>
        <v>0</v>
      </c>
      <c r="S957" s="52">
        <f>IF(N957="", 0, (O957/'PPF Application'!$T$7)*P957)</f>
        <v>0</v>
      </c>
      <c r="T957" s="135"/>
      <c r="V957" s="159">
        <f t="shared" si="135"/>
        <v>0</v>
      </c>
      <c r="W957" s="159">
        <f t="shared" si="127"/>
        <v>0</v>
      </c>
      <c r="X957" s="159">
        <f t="shared" si="128"/>
        <v>0</v>
      </c>
      <c r="Y957" s="201">
        <f t="shared" si="129"/>
        <v>0</v>
      </c>
      <c r="Z957" s="201">
        <f t="shared" si="130"/>
        <v>0</v>
      </c>
      <c r="AA957" s="159">
        <f t="shared" si="131"/>
        <v>0</v>
      </c>
      <c r="AB957" s="11">
        <f t="shared" si="132"/>
        <v>0</v>
      </c>
      <c r="AD957" s="23">
        <f t="shared" si="133"/>
        <v>0</v>
      </c>
      <c r="AE957" s="23">
        <f t="shared" si="134"/>
        <v>0</v>
      </c>
    </row>
    <row r="958" spans="1:31" x14ac:dyDescent="0.2">
      <c r="A958" s="365"/>
      <c r="B958" s="365"/>
      <c r="C958" s="165"/>
      <c r="D958" s="165"/>
      <c r="E958" s="202"/>
      <c r="F958" s="165"/>
      <c r="G958" s="195"/>
      <c r="H958" s="165"/>
      <c r="I958" s="165"/>
      <c r="J958" s="165"/>
      <c r="K958" s="165"/>
      <c r="L958" s="77"/>
      <c r="M958" s="77"/>
      <c r="N958" s="82"/>
      <c r="O958" s="196">
        <f>VLOOKUP(N958,'Supporting Documentation'!$A$4:$J$568,10,FALSE)</f>
        <v>0</v>
      </c>
      <c r="P958" s="51"/>
      <c r="Q958" s="50"/>
      <c r="R958" s="157">
        <f>IF(P958="",0,(P958/'PPF Application'!$T$7))</f>
        <v>0</v>
      </c>
      <c r="S958" s="52">
        <f>IF(N958="", 0, (O958/'PPF Application'!$T$7)*P958)</f>
        <v>0</v>
      </c>
      <c r="T958" s="135"/>
      <c r="V958" s="159">
        <f t="shared" si="135"/>
        <v>0</v>
      </c>
      <c r="W958" s="159">
        <f t="shared" si="127"/>
        <v>0</v>
      </c>
      <c r="X958" s="159">
        <f t="shared" si="128"/>
        <v>0</v>
      </c>
      <c r="Y958" s="201">
        <f t="shared" si="129"/>
        <v>0</v>
      </c>
      <c r="Z958" s="201">
        <f t="shared" si="130"/>
        <v>0</v>
      </c>
      <c r="AA958" s="159">
        <f t="shared" si="131"/>
        <v>0</v>
      </c>
      <c r="AB958" s="11">
        <f t="shared" si="132"/>
        <v>0</v>
      </c>
      <c r="AD958" s="23">
        <f t="shared" si="133"/>
        <v>0</v>
      </c>
      <c r="AE958" s="23">
        <f t="shared" si="134"/>
        <v>0</v>
      </c>
    </row>
    <row r="959" spans="1:31" x14ac:dyDescent="0.2">
      <c r="A959" s="365"/>
      <c r="B959" s="365"/>
      <c r="C959" s="165"/>
      <c r="D959" s="165"/>
      <c r="E959" s="202"/>
      <c r="F959" s="165"/>
      <c r="G959" s="195"/>
      <c r="H959" s="165"/>
      <c r="I959" s="165"/>
      <c r="J959" s="165"/>
      <c r="K959" s="165"/>
      <c r="L959" s="77"/>
      <c r="M959" s="77"/>
      <c r="N959" s="82"/>
      <c r="O959" s="196">
        <f>VLOOKUP(N959,'Supporting Documentation'!$A$4:$J$568,10,FALSE)</f>
        <v>0</v>
      </c>
      <c r="P959" s="51"/>
      <c r="Q959" s="50"/>
      <c r="R959" s="157">
        <f>IF(P959="",0,(P959/'PPF Application'!$T$7))</f>
        <v>0</v>
      </c>
      <c r="S959" s="52">
        <f>IF(N959="", 0, (O959/'PPF Application'!$T$7)*P959)</f>
        <v>0</v>
      </c>
      <c r="T959" s="135"/>
      <c r="V959" s="159">
        <f t="shared" si="135"/>
        <v>0</v>
      </c>
      <c r="W959" s="159">
        <f t="shared" si="127"/>
        <v>0</v>
      </c>
      <c r="X959" s="159">
        <f t="shared" si="128"/>
        <v>0</v>
      </c>
      <c r="Y959" s="201">
        <f t="shared" si="129"/>
        <v>0</v>
      </c>
      <c r="Z959" s="201">
        <f t="shared" si="130"/>
        <v>0</v>
      </c>
      <c r="AA959" s="159">
        <f t="shared" si="131"/>
        <v>0</v>
      </c>
      <c r="AB959" s="11">
        <f t="shared" si="132"/>
        <v>0</v>
      </c>
      <c r="AD959" s="23">
        <f t="shared" si="133"/>
        <v>0</v>
      </c>
      <c r="AE959" s="23">
        <f t="shared" si="134"/>
        <v>0</v>
      </c>
    </row>
    <row r="960" spans="1:31" x14ac:dyDescent="0.2">
      <c r="A960" s="365"/>
      <c r="B960" s="365"/>
      <c r="C960" s="165"/>
      <c r="D960" s="165"/>
      <c r="E960" s="202"/>
      <c r="F960" s="165"/>
      <c r="G960" s="195"/>
      <c r="H960" s="165"/>
      <c r="I960" s="165"/>
      <c r="J960" s="165"/>
      <c r="K960" s="165"/>
      <c r="L960" s="77"/>
      <c r="M960" s="77"/>
      <c r="N960" s="82"/>
      <c r="O960" s="196">
        <f>VLOOKUP(N960,'Supporting Documentation'!$A$4:$J$568,10,FALSE)</f>
        <v>0</v>
      </c>
      <c r="P960" s="51"/>
      <c r="Q960" s="50"/>
      <c r="R960" s="157">
        <f>IF(P960="",0,(P960/'PPF Application'!$T$7))</f>
        <v>0</v>
      </c>
      <c r="S960" s="52">
        <f>IF(N960="", 0, (O960/'PPF Application'!$T$7)*P960)</f>
        <v>0</v>
      </c>
      <c r="T960" s="135"/>
      <c r="V960" s="159">
        <f t="shared" si="135"/>
        <v>0</v>
      </c>
      <c r="W960" s="159">
        <f t="shared" si="127"/>
        <v>0</v>
      </c>
      <c r="X960" s="159">
        <f t="shared" si="128"/>
        <v>0</v>
      </c>
      <c r="Y960" s="201">
        <f t="shared" si="129"/>
        <v>0</v>
      </c>
      <c r="Z960" s="201">
        <f t="shared" si="130"/>
        <v>0</v>
      </c>
      <c r="AA960" s="159">
        <f t="shared" si="131"/>
        <v>0</v>
      </c>
      <c r="AB960" s="11">
        <f t="shared" si="132"/>
        <v>0</v>
      </c>
      <c r="AD960" s="23">
        <f t="shared" si="133"/>
        <v>0</v>
      </c>
      <c r="AE960" s="23">
        <f t="shared" si="134"/>
        <v>0</v>
      </c>
    </row>
    <row r="961" spans="1:31" x14ac:dyDescent="0.2">
      <c r="A961" s="365"/>
      <c r="B961" s="365"/>
      <c r="C961" s="165"/>
      <c r="D961" s="165"/>
      <c r="E961" s="202"/>
      <c r="F961" s="165"/>
      <c r="G961" s="195"/>
      <c r="H961" s="165"/>
      <c r="I961" s="165"/>
      <c r="J961" s="165"/>
      <c r="K961" s="165"/>
      <c r="L961" s="77"/>
      <c r="M961" s="77"/>
      <c r="N961" s="82"/>
      <c r="O961" s="196">
        <f>VLOOKUP(N961,'Supporting Documentation'!$A$4:$J$568,10,FALSE)</f>
        <v>0</v>
      </c>
      <c r="P961" s="51"/>
      <c r="Q961" s="50"/>
      <c r="R961" s="157">
        <f>IF(P961="",0,(P961/'PPF Application'!$T$7))</f>
        <v>0</v>
      </c>
      <c r="S961" s="52">
        <f>IF(N961="", 0, (O961/'PPF Application'!$T$7)*P961)</f>
        <v>0</v>
      </c>
      <c r="T961" s="135"/>
      <c r="V961" s="159">
        <f t="shared" si="135"/>
        <v>0</v>
      </c>
      <c r="W961" s="159">
        <f t="shared" si="127"/>
        <v>0</v>
      </c>
      <c r="X961" s="159">
        <f t="shared" si="128"/>
        <v>0</v>
      </c>
      <c r="Y961" s="201">
        <f t="shared" si="129"/>
        <v>0</v>
      </c>
      <c r="Z961" s="201">
        <f t="shared" si="130"/>
        <v>0</v>
      </c>
      <c r="AA961" s="159">
        <f t="shared" si="131"/>
        <v>0</v>
      </c>
      <c r="AB961" s="11">
        <f t="shared" si="132"/>
        <v>0</v>
      </c>
      <c r="AD961" s="23">
        <f t="shared" si="133"/>
        <v>0</v>
      </c>
      <c r="AE961" s="23">
        <f t="shared" si="134"/>
        <v>0</v>
      </c>
    </row>
    <row r="962" spans="1:31" x14ac:dyDescent="0.2">
      <c r="A962" s="365"/>
      <c r="B962" s="365"/>
      <c r="C962" s="165"/>
      <c r="D962" s="165"/>
      <c r="E962" s="202"/>
      <c r="F962" s="165"/>
      <c r="G962" s="195"/>
      <c r="H962" s="165"/>
      <c r="I962" s="165"/>
      <c r="J962" s="165"/>
      <c r="K962" s="165"/>
      <c r="L962" s="77"/>
      <c r="M962" s="77"/>
      <c r="N962" s="82"/>
      <c r="O962" s="196">
        <f>VLOOKUP(N962,'Supporting Documentation'!$A$4:$J$568,10,FALSE)</f>
        <v>0</v>
      </c>
      <c r="P962" s="51"/>
      <c r="Q962" s="50"/>
      <c r="R962" s="157">
        <f>IF(P962="",0,(P962/'PPF Application'!$T$7))</f>
        <v>0</v>
      </c>
      <c r="S962" s="52">
        <f>IF(N962="", 0, (O962/'PPF Application'!$T$7)*P962)</f>
        <v>0</v>
      </c>
      <c r="T962" s="135"/>
      <c r="V962" s="159">
        <f t="shared" si="135"/>
        <v>0</v>
      </c>
      <c r="W962" s="159">
        <f t="shared" si="127"/>
        <v>0</v>
      </c>
      <c r="X962" s="159">
        <f t="shared" si="128"/>
        <v>0</v>
      </c>
      <c r="Y962" s="201">
        <f t="shared" si="129"/>
        <v>0</v>
      </c>
      <c r="Z962" s="201">
        <f t="shared" si="130"/>
        <v>0</v>
      </c>
      <c r="AA962" s="159">
        <f t="shared" si="131"/>
        <v>0</v>
      </c>
      <c r="AB962" s="11">
        <f t="shared" si="132"/>
        <v>0</v>
      </c>
      <c r="AD962" s="23">
        <f t="shared" si="133"/>
        <v>0</v>
      </c>
      <c r="AE962" s="23">
        <f t="shared" si="134"/>
        <v>0</v>
      </c>
    </row>
    <row r="963" spans="1:31" x14ac:dyDescent="0.2">
      <c r="A963" s="365"/>
      <c r="B963" s="365"/>
      <c r="C963" s="165"/>
      <c r="D963" s="165"/>
      <c r="E963" s="202"/>
      <c r="F963" s="165"/>
      <c r="G963" s="195"/>
      <c r="H963" s="165"/>
      <c r="I963" s="165"/>
      <c r="J963" s="165"/>
      <c r="K963" s="165"/>
      <c r="L963" s="77"/>
      <c r="M963" s="77"/>
      <c r="N963" s="82"/>
      <c r="O963" s="196">
        <f>VLOOKUP(N963,'Supporting Documentation'!$A$4:$J$568,10,FALSE)</f>
        <v>0</v>
      </c>
      <c r="P963" s="51"/>
      <c r="Q963" s="50"/>
      <c r="R963" s="157">
        <f>IF(P963="",0,(P963/'PPF Application'!$T$7))</f>
        <v>0</v>
      </c>
      <c r="S963" s="52">
        <f>IF(N963="", 0, (O963/'PPF Application'!$T$7)*P963)</f>
        <v>0</v>
      </c>
      <c r="T963" s="135"/>
      <c r="V963" s="159">
        <f t="shared" si="135"/>
        <v>0</v>
      </c>
      <c r="W963" s="159">
        <f t="shared" si="127"/>
        <v>0</v>
      </c>
      <c r="X963" s="159">
        <f t="shared" si="128"/>
        <v>0</v>
      </c>
      <c r="Y963" s="201">
        <f t="shared" si="129"/>
        <v>0</v>
      </c>
      <c r="Z963" s="201">
        <f t="shared" si="130"/>
        <v>0</v>
      </c>
      <c r="AA963" s="159">
        <f t="shared" si="131"/>
        <v>0</v>
      </c>
      <c r="AB963" s="11">
        <f t="shared" si="132"/>
        <v>0</v>
      </c>
      <c r="AD963" s="23">
        <f t="shared" si="133"/>
        <v>0</v>
      </c>
      <c r="AE963" s="23">
        <f t="shared" si="134"/>
        <v>0</v>
      </c>
    </row>
    <row r="964" spans="1:31" x14ac:dyDescent="0.2">
      <c r="A964" s="365"/>
      <c r="B964" s="365"/>
      <c r="C964" s="165"/>
      <c r="D964" s="165"/>
      <c r="E964" s="202"/>
      <c r="F964" s="165"/>
      <c r="G964" s="195"/>
      <c r="H964" s="165"/>
      <c r="I964" s="165"/>
      <c r="J964" s="165"/>
      <c r="K964" s="165"/>
      <c r="L964" s="77"/>
      <c r="M964" s="77"/>
      <c r="N964" s="82"/>
      <c r="O964" s="196">
        <f>VLOOKUP(N964,'Supporting Documentation'!$A$4:$J$568,10,FALSE)</f>
        <v>0</v>
      </c>
      <c r="P964" s="51"/>
      <c r="Q964" s="50"/>
      <c r="R964" s="157">
        <f>IF(P964="",0,(P964/'PPF Application'!$T$7))</f>
        <v>0</v>
      </c>
      <c r="S964" s="52">
        <f>IF(N964="", 0, (O964/'PPF Application'!$T$7)*P964)</f>
        <v>0</v>
      </c>
      <c r="T964" s="135"/>
      <c r="V964" s="159">
        <f t="shared" si="135"/>
        <v>0</v>
      </c>
      <c r="W964" s="159">
        <f t="shared" si="127"/>
        <v>0</v>
      </c>
      <c r="X964" s="159">
        <f t="shared" si="128"/>
        <v>0</v>
      </c>
      <c r="Y964" s="201">
        <f t="shared" si="129"/>
        <v>0</v>
      </c>
      <c r="Z964" s="201">
        <f t="shared" si="130"/>
        <v>0</v>
      </c>
      <c r="AA964" s="159">
        <f t="shared" si="131"/>
        <v>0</v>
      </c>
      <c r="AB964" s="11">
        <f t="shared" si="132"/>
        <v>0</v>
      </c>
      <c r="AD964" s="23">
        <f t="shared" si="133"/>
        <v>0</v>
      </c>
      <c r="AE964" s="23">
        <f t="shared" si="134"/>
        <v>0</v>
      </c>
    </row>
    <row r="965" spans="1:31" x14ac:dyDescent="0.2">
      <c r="A965" s="365"/>
      <c r="B965" s="365"/>
      <c r="C965" s="165"/>
      <c r="D965" s="165"/>
      <c r="E965" s="202"/>
      <c r="F965" s="165"/>
      <c r="G965" s="195"/>
      <c r="H965" s="165"/>
      <c r="I965" s="165"/>
      <c r="J965" s="165"/>
      <c r="K965" s="165"/>
      <c r="L965" s="77"/>
      <c r="M965" s="77"/>
      <c r="N965" s="82"/>
      <c r="O965" s="196">
        <f>VLOOKUP(N965,'Supporting Documentation'!$A$4:$J$568,10,FALSE)</f>
        <v>0</v>
      </c>
      <c r="P965" s="51"/>
      <c r="Q965" s="50"/>
      <c r="R965" s="157">
        <f>IF(P965="",0,(P965/'PPF Application'!$T$7))</f>
        <v>0</v>
      </c>
      <c r="S965" s="52">
        <f>IF(N965="", 0, (O965/'PPF Application'!$T$7)*P965)</f>
        <v>0</v>
      </c>
      <c r="T965" s="135"/>
      <c r="V965" s="159">
        <f t="shared" si="135"/>
        <v>0</v>
      </c>
      <c r="W965" s="159">
        <f t="shared" si="127"/>
        <v>0</v>
      </c>
      <c r="X965" s="159">
        <f t="shared" si="128"/>
        <v>0</v>
      </c>
      <c r="Y965" s="201">
        <f t="shared" si="129"/>
        <v>0</v>
      </c>
      <c r="Z965" s="201">
        <f t="shared" si="130"/>
        <v>0</v>
      </c>
      <c r="AA965" s="159">
        <f t="shared" si="131"/>
        <v>0</v>
      </c>
      <c r="AB965" s="11">
        <f t="shared" si="132"/>
        <v>0</v>
      </c>
      <c r="AD965" s="23">
        <f t="shared" si="133"/>
        <v>0</v>
      </c>
      <c r="AE965" s="23">
        <f t="shared" si="134"/>
        <v>0</v>
      </c>
    </row>
    <row r="966" spans="1:31" x14ac:dyDescent="0.2">
      <c r="A966" s="365"/>
      <c r="B966" s="365"/>
      <c r="C966" s="165"/>
      <c r="D966" s="165"/>
      <c r="E966" s="202"/>
      <c r="F966" s="165"/>
      <c r="G966" s="195"/>
      <c r="H966" s="165"/>
      <c r="I966" s="165"/>
      <c r="J966" s="165"/>
      <c r="K966" s="165"/>
      <c r="L966" s="77"/>
      <c r="M966" s="77"/>
      <c r="N966" s="82"/>
      <c r="O966" s="196">
        <f>VLOOKUP(N966,'Supporting Documentation'!$A$4:$J$568,10,FALSE)</f>
        <v>0</v>
      </c>
      <c r="P966" s="51"/>
      <c r="Q966" s="50"/>
      <c r="R966" s="157">
        <f>IF(P966="",0,(P966/'PPF Application'!$T$7))</f>
        <v>0</v>
      </c>
      <c r="S966" s="52">
        <f>IF(N966="", 0, (O966/'PPF Application'!$T$7)*P966)</f>
        <v>0</v>
      </c>
      <c r="T966" s="135"/>
      <c r="V966" s="159">
        <f t="shared" si="135"/>
        <v>0</v>
      </c>
      <c r="W966" s="159">
        <f t="shared" ref="W966:W1005" si="136">IF(AND(C966="x",H966="x"),1,0)</f>
        <v>0</v>
      </c>
      <c r="X966" s="159">
        <f t="shared" ref="X966:X1005" si="137">IF(AND(D966="x",H966="x"),1,0)</f>
        <v>0</v>
      </c>
      <c r="Y966" s="201">
        <f t="shared" ref="Y966:Y1005" si="138">IF(AND(E966="x",H966="x"),1,0)</f>
        <v>0</v>
      </c>
      <c r="Z966" s="201">
        <f t="shared" ref="Z966:Z1005" si="139">IF(AND(F966="x",H966="x"),1,0)</f>
        <v>0</v>
      </c>
      <c r="AA966" s="159">
        <f t="shared" ref="AA966:AA1005" si="140">IF(OR(N966="UNK",N966="TPR",N966="ORP",N966="INC",N966="OTS"),1,0)</f>
        <v>0</v>
      </c>
      <c r="AB966" s="11">
        <f t="shared" ref="AB966:AB1005" si="141">IF((AND(AND(AND(L966&lt;=$AC$5,M966&gt;=$AC$5,L966&lt;&gt;"",H966&lt;&gt;"")))),1,0)</f>
        <v>0</v>
      </c>
      <c r="AD966" s="23">
        <f t="shared" ref="AD966:AD1005" si="142">IF(I966="x",R966,0)</f>
        <v>0</v>
      </c>
      <c r="AE966" s="23">
        <f t="shared" ref="AE966:AE1005" si="143">IF(Q966="x", R966, 0)</f>
        <v>0</v>
      </c>
    </row>
    <row r="967" spans="1:31" x14ac:dyDescent="0.2">
      <c r="A967" s="365"/>
      <c r="B967" s="365"/>
      <c r="C967" s="165"/>
      <c r="D967" s="165"/>
      <c r="E967" s="202"/>
      <c r="F967" s="165"/>
      <c r="G967" s="195"/>
      <c r="H967" s="165"/>
      <c r="I967" s="165"/>
      <c r="J967" s="165"/>
      <c r="K967" s="165"/>
      <c r="L967" s="77"/>
      <c r="M967" s="77"/>
      <c r="N967" s="82"/>
      <c r="O967" s="196">
        <f>VLOOKUP(N967,'Supporting Documentation'!$A$4:$J$568,10,FALSE)</f>
        <v>0</v>
      </c>
      <c r="P967" s="51"/>
      <c r="Q967" s="50"/>
      <c r="R967" s="157">
        <f>IF(P967="",0,(P967/'PPF Application'!$T$7))</f>
        <v>0</v>
      </c>
      <c r="S967" s="52">
        <f>IF(N967="", 0, (O967/'PPF Application'!$T$7)*P967)</f>
        <v>0</v>
      </c>
      <c r="T967" s="135"/>
      <c r="V967" s="159">
        <f t="shared" ref="V967:V1005" si="144">IF(AND(A967="x",H967="x"),1,0)</f>
        <v>0</v>
      </c>
      <c r="W967" s="159">
        <f t="shared" si="136"/>
        <v>0</v>
      </c>
      <c r="X967" s="159">
        <f t="shared" si="137"/>
        <v>0</v>
      </c>
      <c r="Y967" s="201">
        <f t="shared" si="138"/>
        <v>0</v>
      </c>
      <c r="Z967" s="201">
        <f t="shared" si="139"/>
        <v>0</v>
      </c>
      <c r="AA967" s="159">
        <f t="shared" si="140"/>
        <v>0</v>
      </c>
      <c r="AB967" s="11">
        <f t="shared" si="141"/>
        <v>0</v>
      </c>
      <c r="AD967" s="23">
        <f t="shared" si="142"/>
        <v>0</v>
      </c>
      <c r="AE967" s="23">
        <f t="shared" si="143"/>
        <v>0</v>
      </c>
    </row>
    <row r="968" spans="1:31" x14ac:dyDescent="0.2">
      <c r="A968" s="365"/>
      <c r="B968" s="365"/>
      <c r="C968" s="165"/>
      <c r="D968" s="165"/>
      <c r="E968" s="202"/>
      <c r="F968" s="165"/>
      <c r="G968" s="195"/>
      <c r="H968" s="165"/>
      <c r="I968" s="165"/>
      <c r="J968" s="165"/>
      <c r="K968" s="165"/>
      <c r="L968" s="77"/>
      <c r="M968" s="77"/>
      <c r="N968" s="82"/>
      <c r="O968" s="196">
        <f>VLOOKUP(N968,'Supporting Documentation'!$A$4:$J$568,10,FALSE)</f>
        <v>0</v>
      </c>
      <c r="P968" s="51"/>
      <c r="Q968" s="50"/>
      <c r="R968" s="157">
        <f>IF(P968="",0,(P968/'PPF Application'!$T$7))</f>
        <v>0</v>
      </c>
      <c r="S968" s="52">
        <f>IF(N968="", 0, (O968/'PPF Application'!$T$7)*P968)</f>
        <v>0</v>
      </c>
      <c r="T968" s="135"/>
      <c r="V968" s="159">
        <f t="shared" si="144"/>
        <v>0</v>
      </c>
      <c r="W968" s="159">
        <f t="shared" si="136"/>
        <v>0</v>
      </c>
      <c r="X968" s="159">
        <f t="shared" si="137"/>
        <v>0</v>
      </c>
      <c r="Y968" s="201">
        <f t="shared" si="138"/>
        <v>0</v>
      </c>
      <c r="Z968" s="201">
        <f t="shared" si="139"/>
        <v>0</v>
      </c>
      <c r="AA968" s="159">
        <f t="shared" si="140"/>
        <v>0</v>
      </c>
      <c r="AB968" s="11">
        <f t="shared" si="141"/>
        <v>0</v>
      </c>
      <c r="AD968" s="23">
        <f t="shared" si="142"/>
        <v>0</v>
      </c>
      <c r="AE968" s="23">
        <f t="shared" si="143"/>
        <v>0</v>
      </c>
    </row>
    <row r="969" spans="1:31" x14ac:dyDescent="0.2">
      <c r="A969" s="365"/>
      <c r="B969" s="365"/>
      <c r="C969" s="165"/>
      <c r="D969" s="165"/>
      <c r="E969" s="202"/>
      <c r="F969" s="165"/>
      <c r="G969" s="195"/>
      <c r="H969" s="165"/>
      <c r="I969" s="165"/>
      <c r="J969" s="165"/>
      <c r="K969" s="165"/>
      <c r="L969" s="77"/>
      <c r="M969" s="77"/>
      <c r="N969" s="82"/>
      <c r="O969" s="196">
        <f>VLOOKUP(N969,'Supporting Documentation'!$A$4:$J$568,10,FALSE)</f>
        <v>0</v>
      </c>
      <c r="P969" s="51"/>
      <c r="Q969" s="50"/>
      <c r="R969" s="157">
        <f>IF(P969="",0,(P969/'PPF Application'!$T$7))</f>
        <v>0</v>
      </c>
      <c r="S969" s="52">
        <f>IF(N969="", 0, (O969/'PPF Application'!$T$7)*P969)</f>
        <v>0</v>
      </c>
      <c r="T969" s="135"/>
      <c r="V969" s="159">
        <f t="shared" si="144"/>
        <v>0</v>
      </c>
      <c r="W969" s="159">
        <f t="shared" si="136"/>
        <v>0</v>
      </c>
      <c r="X969" s="159">
        <f t="shared" si="137"/>
        <v>0</v>
      </c>
      <c r="Y969" s="201">
        <f t="shared" si="138"/>
        <v>0</v>
      </c>
      <c r="Z969" s="201">
        <f t="shared" si="139"/>
        <v>0</v>
      </c>
      <c r="AA969" s="159">
        <f t="shared" si="140"/>
        <v>0</v>
      </c>
      <c r="AB969" s="11">
        <f t="shared" si="141"/>
        <v>0</v>
      </c>
      <c r="AD969" s="23">
        <f t="shared" si="142"/>
        <v>0</v>
      </c>
      <c r="AE969" s="23">
        <f t="shared" si="143"/>
        <v>0</v>
      </c>
    </row>
    <row r="970" spans="1:31" x14ac:dyDescent="0.2">
      <c r="A970" s="365"/>
      <c r="B970" s="365"/>
      <c r="C970" s="165"/>
      <c r="D970" s="165"/>
      <c r="E970" s="202"/>
      <c r="F970" s="165"/>
      <c r="G970" s="195"/>
      <c r="H970" s="165"/>
      <c r="I970" s="165"/>
      <c r="J970" s="165"/>
      <c r="K970" s="165"/>
      <c r="L970" s="77"/>
      <c r="M970" s="77"/>
      <c r="N970" s="82"/>
      <c r="O970" s="196">
        <f>VLOOKUP(N970,'Supporting Documentation'!$A$4:$J$568,10,FALSE)</f>
        <v>0</v>
      </c>
      <c r="P970" s="51"/>
      <c r="Q970" s="50"/>
      <c r="R970" s="157">
        <f>IF(P970="",0,(P970/'PPF Application'!$T$7))</f>
        <v>0</v>
      </c>
      <c r="S970" s="52">
        <f>IF(N970="", 0, (O970/'PPF Application'!$T$7)*P970)</f>
        <v>0</v>
      </c>
      <c r="T970" s="135"/>
      <c r="V970" s="159">
        <f t="shared" si="144"/>
        <v>0</v>
      </c>
      <c r="W970" s="159">
        <f t="shared" si="136"/>
        <v>0</v>
      </c>
      <c r="X970" s="159">
        <f t="shared" si="137"/>
        <v>0</v>
      </c>
      <c r="Y970" s="201">
        <f t="shared" si="138"/>
        <v>0</v>
      </c>
      <c r="Z970" s="201">
        <f t="shared" si="139"/>
        <v>0</v>
      </c>
      <c r="AA970" s="159">
        <f t="shared" si="140"/>
        <v>0</v>
      </c>
      <c r="AB970" s="11">
        <f t="shared" si="141"/>
        <v>0</v>
      </c>
      <c r="AD970" s="23">
        <f t="shared" si="142"/>
        <v>0</v>
      </c>
      <c r="AE970" s="23">
        <f t="shared" si="143"/>
        <v>0</v>
      </c>
    </row>
    <row r="971" spans="1:31" x14ac:dyDescent="0.2">
      <c r="A971" s="365"/>
      <c r="B971" s="365"/>
      <c r="C971" s="165"/>
      <c r="D971" s="165"/>
      <c r="E971" s="202"/>
      <c r="F971" s="165"/>
      <c r="G971" s="195"/>
      <c r="H971" s="165"/>
      <c r="I971" s="165"/>
      <c r="J971" s="165"/>
      <c r="K971" s="165"/>
      <c r="L971" s="77"/>
      <c r="M971" s="77"/>
      <c r="N971" s="82"/>
      <c r="O971" s="196">
        <f>VLOOKUP(N971,'Supporting Documentation'!$A$4:$J$568,10,FALSE)</f>
        <v>0</v>
      </c>
      <c r="P971" s="51"/>
      <c r="Q971" s="50"/>
      <c r="R971" s="157">
        <f>IF(P971="",0,(P971/'PPF Application'!$T$7))</f>
        <v>0</v>
      </c>
      <c r="S971" s="52">
        <f>IF(N971="", 0, (O971/'PPF Application'!$T$7)*P971)</f>
        <v>0</v>
      </c>
      <c r="T971" s="135"/>
      <c r="V971" s="159">
        <f t="shared" si="144"/>
        <v>0</v>
      </c>
      <c r="W971" s="159">
        <f t="shared" si="136"/>
        <v>0</v>
      </c>
      <c r="X971" s="159">
        <f t="shared" si="137"/>
        <v>0</v>
      </c>
      <c r="Y971" s="201">
        <f t="shared" si="138"/>
        <v>0</v>
      </c>
      <c r="Z971" s="201">
        <f t="shared" si="139"/>
        <v>0</v>
      </c>
      <c r="AA971" s="159">
        <f t="shared" si="140"/>
        <v>0</v>
      </c>
      <c r="AB971" s="11">
        <f t="shared" si="141"/>
        <v>0</v>
      </c>
      <c r="AD971" s="23">
        <f t="shared" si="142"/>
        <v>0</v>
      </c>
      <c r="AE971" s="23">
        <f t="shared" si="143"/>
        <v>0</v>
      </c>
    </row>
    <row r="972" spans="1:31" x14ac:dyDescent="0.2">
      <c r="A972" s="365"/>
      <c r="B972" s="365"/>
      <c r="C972" s="165"/>
      <c r="D972" s="165"/>
      <c r="E972" s="202"/>
      <c r="F972" s="165"/>
      <c r="G972" s="195"/>
      <c r="H972" s="165"/>
      <c r="I972" s="165"/>
      <c r="J972" s="165"/>
      <c r="K972" s="165"/>
      <c r="L972" s="77"/>
      <c r="M972" s="77"/>
      <c r="N972" s="82"/>
      <c r="O972" s="196">
        <f>VLOOKUP(N972,'Supporting Documentation'!$A$4:$J$568,10,FALSE)</f>
        <v>0</v>
      </c>
      <c r="P972" s="51"/>
      <c r="Q972" s="50"/>
      <c r="R972" s="157">
        <f>IF(P972="",0,(P972/'PPF Application'!$T$7))</f>
        <v>0</v>
      </c>
      <c r="S972" s="52">
        <f>IF(N972="", 0, (O972/'PPF Application'!$T$7)*P972)</f>
        <v>0</v>
      </c>
      <c r="T972" s="135"/>
      <c r="V972" s="159">
        <f t="shared" si="144"/>
        <v>0</v>
      </c>
      <c r="W972" s="159">
        <f t="shared" si="136"/>
        <v>0</v>
      </c>
      <c r="X972" s="159">
        <f t="shared" si="137"/>
        <v>0</v>
      </c>
      <c r="Y972" s="201">
        <f t="shared" si="138"/>
        <v>0</v>
      </c>
      <c r="Z972" s="201">
        <f t="shared" si="139"/>
        <v>0</v>
      </c>
      <c r="AA972" s="159">
        <f t="shared" si="140"/>
        <v>0</v>
      </c>
      <c r="AB972" s="11">
        <f t="shared" si="141"/>
        <v>0</v>
      </c>
      <c r="AD972" s="23">
        <f t="shared" si="142"/>
        <v>0</v>
      </c>
      <c r="AE972" s="23">
        <f t="shared" si="143"/>
        <v>0</v>
      </c>
    </row>
    <row r="973" spans="1:31" x14ac:dyDescent="0.2">
      <c r="A973" s="365"/>
      <c r="B973" s="365"/>
      <c r="C973" s="165"/>
      <c r="D973" s="165"/>
      <c r="E973" s="202"/>
      <c r="F973" s="165"/>
      <c r="G973" s="195"/>
      <c r="H973" s="165"/>
      <c r="I973" s="165"/>
      <c r="J973" s="165"/>
      <c r="K973" s="165"/>
      <c r="L973" s="77"/>
      <c r="M973" s="77"/>
      <c r="N973" s="82"/>
      <c r="O973" s="196">
        <f>VLOOKUP(N973,'Supporting Documentation'!$A$4:$J$568,10,FALSE)</f>
        <v>0</v>
      </c>
      <c r="P973" s="51"/>
      <c r="Q973" s="50"/>
      <c r="R973" s="157">
        <f>IF(P973="",0,(P973/'PPF Application'!$T$7))</f>
        <v>0</v>
      </c>
      <c r="S973" s="52">
        <f>IF(N973="", 0, (O973/'PPF Application'!$T$7)*P973)</f>
        <v>0</v>
      </c>
      <c r="T973" s="135"/>
      <c r="V973" s="159">
        <f t="shared" si="144"/>
        <v>0</v>
      </c>
      <c r="W973" s="159">
        <f t="shared" si="136"/>
        <v>0</v>
      </c>
      <c r="X973" s="159">
        <f t="shared" si="137"/>
        <v>0</v>
      </c>
      <c r="Y973" s="201">
        <f t="shared" si="138"/>
        <v>0</v>
      </c>
      <c r="Z973" s="201">
        <f t="shared" si="139"/>
        <v>0</v>
      </c>
      <c r="AA973" s="159">
        <f t="shared" si="140"/>
        <v>0</v>
      </c>
      <c r="AB973" s="11">
        <f t="shared" si="141"/>
        <v>0</v>
      </c>
      <c r="AD973" s="23">
        <f t="shared" si="142"/>
        <v>0</v>
      </c>
      <c r="AE973" s="23">
        <f t="shared" si="143"/>
        <v>0</v>
      </c>
    </row>
    <row r="974" spans="1:31" x14ac:dyDescent="0.2">
      <c r="A974" s="365"/>
      <c r="B974" s="365"/>
      <c r="C974" s="165"/>
      <c r="D974" s="165"/>
      <c r="E974" s="202"/>
      <c r="F974" s="165"/>
      <c r="G974" s="195"/>
      <c r="H974" s="165"/>
      <c r="I974" s="165"/>
      <c r="J974" s="165"/>
      <c r="K974" s="165"/>
      <c r="L974" s="77"/>
      <c r="M974" s="77"/>
      <c r="N974" s="82"/>
      <c r="O974" s="196">
        <f>VLOOKUP(N974,'Supporting Documentation'!$A$4:$J$568,10,FALSE)</f>
        <v>0</v>
      </c>
      <c r="P974" s="51"/>
      <c r="Q974" s="50"/>
      <c r="R974" s="157">
        <f>IF(P974="",0,(P974/'PPF Application'!$T$7))</f>
        <v>0</v>
      </c>
      <c r="S974" s="52">
        <f>IF(N974="", 0, (O974/'PPF Application'!$T$7)*P974)</f>
        <v>0</v>
      </c>
      <c r="T974" s="135"/>
      <c r="V974" s="159">
        <f t="shared" si="144"/>
        <v>0</v>
      </c>
      <c r="W974" s="159">
        <f t="shared" si="136"/>
        <v>0</v>
      </c>
      <c r="X974" s="159">
        <f t="shared" si="137"/>
        <v>0</v>
      </c>
      <c r="Y974" s="201">
        <f t="shared" si="138"/>
        <v>0</v>
      </c>
      <c r="Z974" s="201">
        <f t="shared" si="139"/>
        <v>0</v>
      </c>
      <c r="AA974" s="159">
        <f t="shared" si="140"/>
        <v>0</v>
      </c>
      <c r="AB974" s="11">
        <f t="shared" si="141"/>
        <v>0</v>
      </c>
      <c r="AD974" s="23">
        <f t="shared" si="142"/>
        <v>0</v>
      </c>
      <c r="AE974" s="23">
        <f t="shared" si="143"/>
        <v>0</v>
      </c>
    </row>
    <row r="975" spans="1:31" x14ac:dyDescent="0.2">
      <c r="A975" s="365"/>
      <c r="B975" s="365"/>
      <c r="C975" s="165"/>
      <c r="D975" s="165"/>
      <c r="E975" s="202"/>
      <c r="F975" s="165"/>
      <c r="G975" s="195"/>
      <c r="H975" s="165"/>
      <c r="I975" s="165"/>
      <c r="J975" s="165"/>
      <c r="K975" s="165"/>
      <c r="L975" s="77"/>
      <c r="M975" s="77"/>
      <c r="N975" s="82"/>
      <c r="O975" s="196">
        <f>VLOOKUP(N975,'Supporting Documentation'!$A$4:$J$568,10,FALSE)</f>
        <v>0</v>
      </c>
      <c r="P975" s="51"/>
      <c r="Q975" s="50"/>
      <c r="R975" s="157">
        <f>IF(P975="",0,(P975/'PPF Application'!$T$7))</f>
        <v>0</v>
      </c>
      <c r="S975" s="52">
        <f>IF(N975="", 0, (O975/'PPF Application'!$T$7)*P975)</f>
        <v>0</v>
      </c>
      <c r="T975" s="135"/>
      <c r="V975" s="159">
        <f t="shared" si="144"/>
        <v>0</v>
      </c>
      <c r="W975" s="159">
        <f t="shared" si="136"/>
        <v>0</v>
      </c>
      <c r="X975" s="159">
        <f t="shared" si="137"/>
        <v>0</v>
      </c>
      <c r="Y975" s="201">
        <f t="shared" si="138"/>
        <v>0</v>
      </c>
      <c r="Z975" s="201">
        <f t="shared" si="139"/>
        <v>0</v>
      </c>
      <c r="AA975" s="159">
        <f t="shared" si="140"/>
        <v>0</v>
      </c>
      <c r="AB975" s="11">
        <f t="shared" si="141"/>
        <v>0</v>
      </c>
      <c r="AD975" s="23">
        <f t="shared" si="142"/>
        <v>0</v>
      </c>
      <c r="AE975" s="23">
        <f t="shared" si="143"/>
        <v>0</v>
      </c>
    </row>
    <row r="976" spans="1:31" x14ac:dyDescent="0.2">
      <c r="A976" s="365"/>
      <c r="B976" s="365"/>
      <c r="C976" s="165"/>
      <c r="D976" s="165"/>
      <c r="E976" s="202"/>
      <c r="F976" s="165"/>
      <c r="G976" s="195"/>
      <c r="H976" s="165"/>
      <c r="I976" s="165"/>
      <c r="J976" s="165"/>
      <c r="K976" s="165"/>
      <c r="L976" s="77"/>
      <c r="M976" s="77"/>
      <c r="N976" s="82"/>
      <c r="O976" s="196">
        <f>VLOOKUP(N976,'Supporting Documentation'!$A$4:$J$568,10,FALSE)</f>
        <v>0</v>
      </c>
      <c r="P976" s="51"/>
      <c r="Q976" s="50"/>
      <c r="R976" s="157">
        <f>IF(P976="",0,(P976/'PPF Application'!$T$7))</f>
        <v>0</v>
      </c>
      <c r="S976" s="52">
        <f>IF(N976="", 0, (O976/'PPF Application'!$T$7)*P976)</f>
        <v>0</v>
      </c>
      <c r="T976" s="135"/>
      <c r="V976" s="159">
        <f t="shared" si="144"/>
        <v>0</v>
      </c>
      <c r="W976" s="159">
        <f t="shared" si="136"/>
        <v>0</v>
      </c>
      <c r="X976" s="159">
        <f t="shared" si="137"/>
        <v>0</v>
      </c>
      <c r="Y976" s="201">
        <f t="shared" si="138"/>
        <v>0</v>
      </c>
      <c r="Z976" s="201">
        <f t="shared" si="139"/>
        <v>0</v>
      </c>
      <c r="AA976" s="159">
        <f t="shared" si="140"/>
        <v>0</v>
      </c>
      <c r="AB976" s="11">
        <f t="shared" si="141"/>
        <v>0</v>
      </c>
      <c r="AD976" s="23">
        <f t="shared" si="142"/>
        <v>0</v>
      </c>
      <c r="AE976" s="23">
        <f t="shared" si="143"/>
        <v>0</v>
      </c>
    </row>
    <row r="977" spans="1:31" x14ac:dyDescent="0.2">
      <c r="A977" s="365"/>
      <c r="B977" s="365"/>
      <c r="C977" s="165"/>
      <c r="D977" s="165"/>
      <c r="E977" s="202"/>
      <c r="F977" s="165"/>
      <c r="G977" s="195"/>
      <c r="H977" s="165"/>
      <c r="I977" s="165"/>
      <c r="J977" s="165"/>
      <c r="K977" s="165"/>
      <c r="L977" s="77"/>
      <c r="M977" s="77"/>
      <c r="N977" s="82"/>
      <c r="O977" s="196">
        <f>VLOOKUP(N977,'Supporting Documentation'!$A$4:$J$568,10,FALSE)</f>
        <v>0</v>
      </c>
      <c r="P977" s="51"/>
      <c r="Q977" s="50"/>
      <c r="R977" s="157">
        <f>IF(P977="",0,(P977/'PPF Application'!$T$7))</f>
        <v>0</v>
      </c>
      <c r="S977" s="52">
        <f>IF(N977="", 0, (O977/'PPF Application'!$T$7)*P977)</f>
        <v>0</v>
      </c>
      <c r="T977" s="135"/>
      <c r="V977" s="159">
        <f t="shared" si="144"/>
        <v>0</v>
      </c>
      <c r="W977" s="159">
        <f t="shared" si="136"/>
        <v>0</v>
      </c>
      <c r="X977" s="159">
        <f t="shared" si="137"/>
        <v>0</v>
      </c>
      <c r="Y977" s="201">
        <f t="shared" si="138"/>
        <v>0</v>
      </c>
      <c r="Z977" s="201">
        <f t="shared" si="139"/>
        <v>0</v>
      </c>
      <c r="AA977" s="159">
        <f t="shared" si="140"/>
        <v>0</v>
      </c>
      <c r="AB977" s="11">
        <f t="shared" si="141"/>
        <v>0</v>
      </c>
      <c r="AD977" s="23">
        <f t="shared" si="142"/>
        <v>0</v>
      </c>
      <c r="AE977" s="23">
        <f t="shared" si="143"/>
        <v>0</v>
      </c>
    </row>
    <row r="978" spans="1:31" x14ac:dyDescent="0.2">
      <c r="A978" s="365"/>
      <c r="B978" s="365"/>
      <c r="C978" s="165"/>
      <c r="D978" s="165"/>
      <c r="E978" s="202"/>
      <c r="F978" s="165"/>
      <c r="G978" s="195"/>
      <c r="H978" s="165"/>
      <c r="I978" s="165"/>
      <c r="J978" s="165"/>
      <c r="K978" s="165"/>
      <c r="L978" s="77"/>
      <c r="M978" s="77"/>
      <c r="N978" s="82"/>
      <c r="O978" s="196">
        <f>VLOOKUP(N978,'Supporting Documentation'!$A$4:$J$568,10,FALSE)</f>
        <v>0</v>
      </c>
      <c r="P978" s="51"/>
      <c r="Q978" s="50"/>
      <c r="R978" s="157">
        <f>IF(P978="",0,(P978/'PPF Application'!$T$7))</f>
        <v>0</v>
      </c>
      <c r="S978" s="52">
        <f>IF(N978="", 0, (O978/'PPF Application'!$T$7)*P978)</f>
        <v>0</v>
      </c>
      <c r="T978" s="135"/>
      <c r="V978" s="159">
        <f t="shared" si="144"/>
        <v>0</v>
      </c>
      <c r="W978" s="159">
        <f t="shared" si="136"/>
        <v>0</v>
      </c>
      <c r="X978" s="159">
        <f t="shared" si="137"/>
        <v>0</v>
      </c>
      <c r="Y978" s="201">
        <f t="shared" si="138"/>
        <v>0</v>
      </c>
      <c r="Z978" s="201">
        <f t="shared" si="139"/>
        <v>0</v>
      </c>
      <c r="AA978" s="159">
        <f t="shared" si="140"/>
        <v>0</v>
      </c>
      <c r="AB978" s="11">
        <f t="shared" si="141"/>
        <v>0</v>
      </c>
      <c r="AD978" s="23">
        <f t="shared" si="142"/>
        <v>0</v>
      </c>
      <c r="AE978" s="23">
        <f t="shared" si="143"/>
        <v>0</v>
      </c>
    </row>
    <row r="979" spans="1:31" x14ac:dyDescent="0.2">
      <c r="A979" s="365"/>
      <c r="B979" s="365"/>
      <c r="C979" s="165"/>
      <c r="D979" s="165"/>
      <c r="E979" s="202"/>
      <c r="F979" s="165"/>
      <c r="G979" s="195"/>
      <c r="H979" s="165"/>
      <c r="I979" s="165"/>
      <c r="J979" s="165"/>
      <c r="K979" s="165"/>
      <c r="L979" s="77"/>
      <c r="M979" s="77"/>
      <c r="N979" s="82"/>
      <c r="O979" s="196">
        <f>VLOOKUP(N979,'Supporting Documentation'!$A$4:$J$568,10,FALSE)</f>
        <v>0</v>
      </c>
      <c r="P979" s="51"/>
      <c r="Q979" s="50"/>
      <c r="R979" s="157">
        <f>IF(P979="",0,(P979/'PPF Application'!$T$7))</f>
        <v>0</v>
      </c>
      <c r="S979" s="52">
        <f>IF(N979="", 0, (O979/'PPF Application'!$T$7)*P979)</f>
        <v>0</v>
      </c>
      <c r="T979" s="135"/>
      <c r="V979" s="159">
        <f t="shared" si="144"/>
        <v>0</v>
      </c>
      <c r="W979" s="159">
        <f t="shared" si="136"/>
        <v>0</v>
      </c>
      <c r="X979" s="159">
        <f t="shared" si="137"/>
        <v>0</v>
      </c>
      <c r="Y979" s="201">
        <f t="shared" si="138"/>
        <v>0</v>
      </c>
      <c r="Z979" s="201">
        <f t="shared" si="139"/>
        <v>0</v>
      </c>
      <c r="AA979" s="159">
        <f t="shared" si="140"/>
        <v>0</v>
      </c>
      <c r="AB979" s="11">
        <f t="shared" si="141"/>
        <v>0</v>
      </c>
      <c r="AD979" s="23">
        <f t="shared" si="142"/>
        <v>0</v>
      </c>
      <c r="AE979" s="23">
        <f t="shared" si="143"/>
        <v>0</v>
      </c>
    </row>
    <row r="980" spans="1:31" x14ac:dyDescent="0.2">
      <c r="A980" s="365"/>
      <c r="B980" s="365"/>
      <c r="C980" s="165"/>
      <c r="D980" s="165"/>
      <c r="E980" s="202"/>
      <c r="F980" s="165"/>
      <c r="G980" s="195"/>
      <c r="H980" s="165"/>
      <c r="I980" s="165"/>
      <c r="J980" s="165"/>
      <c r="K980" s="165"/>
      <c r="L980" s="77"/>
      <c r="M980" s="77"/>
      <c r="N980" s="82"/>
      <c r="O980" s="196">
        <f>VLOOKUP(N980,'Supporting Documentation'!$A$4:$J$568,10,FALSE)</f>
        <v>0</v>
      </c>
      <c r="P980" s="51"/>
      <c r="Q980" s="50"/>
      <c r="R980" s="157">
        <f>IF(P980="",0,(P980/'PPF Application'!$T$7))</f>
        <v>0</v>
      </c>
      <c r="S980" s="52">
        <f>IF(N980="", 0, (O980/'PPF Application'!$T$7)*P980)</f>
        <v>0</v>
      </c>
      <c r="T980" s="135"/>
      <c r="V980" s="159">
        <f t="shared" si="144"/>
        <v>0</v>
      </c>
      <c r="W980" s="159">
        <f t="shared" si="136"/>
        <v>0</v>
      </c>
      <c r="X980" s="159">
        <f t="shared" si="137"/>
        <v>0</v>
      </c>
      <c r="Y980" s="201">
        <f t="shared" si="138"/>
        <v>0</v>
      </c>
      <c r="Z980" s="201">
        <f t="shared" si="139"/>
        <v>0</v>
      </c>
      <c r="AA980" s="159">
        <f t="shared" si="140"/>
        <v>0</v>
      </c>
      <c r="AB980" s="11">
        <f t="shared" si="141"/>
        <v>0</v>
      </c>
      <c r="AD980" s="23">
        <f t="shared" si="142"/>
        <v>0</v>
      </c>
      <c r="AE980" s="23">
        <f t="shared" si="143"/>
        <v>0</v>
      </c>
    </row>
    <row r="981" spans="1:31" x14ac:dyDescent="0.2">
      <c r="A981" s="365"/>
      <c r="B981" s="365"/>
      <c r="C981" s="165"/>
      <c r="D981" s="165"/>
      <c r="E981" s="202"/>
      <c r="F981" s="165"/>
      <c r="G981" s="195"/>
      <c r="H981" s="165"/>
      <c r="I981" s="165"/>
      <c r="J981" s="165"/>
      <c r="K981" s="165"/>
      <c r="L981" s="77"/>
      <c r="M981" s="77"/>
      <c r="N981" s="82"/>
      <c r="O981" s="196">
        <f>VLOOKUP(N981,'Supporting Documentation'!$A$4:$J$568,10,FALSE)</f>
        <v>0</v>
      </c>
      <c r="P981" s="51"/>
      <c r="Q981" s="50"/>
      <c r="R981" s="157">
        <f>IF(P981="",0,(P981/'PPF Application'!$T$7))</f>
        <v>0</v>
      </c>
      <c r="S981" s="52">
        <f>IF(N981="", 0, (O981/'PPF Application'!$T$7)*P981)</f>
        <v>0</v>
      </c>
      <c r="T981" s="135"/>
      <c r="V981" s="159">
        <f t="shared" si="144"/>
        <v>0</v>
      </c>
      <c r="W981" s="159">
        <f t="shared" si="136"/>
        <v>0</v>
      </c>
      <c r="X981" s="159">
        <f t="shared" si="137"/>
        <v>0</v>
      </c>
      <c r="Y981" s="201">
        <f t="shared" si="138"/>
        <v>0</v>
      </c>
      <c r="Z981" s="201">
        <f t="shared" si="139"/>
        <v>0</v>
      </c>
      <c r="AA981" s="159">
        <f t="shared" si="140"/>
        <v>0</v>
      </c>
      <c r="AB981" s="11">
        <f t="shared" si="141"/>
        <v>0</v>
      </c>
      <c r="AD981" s="23">
        <f t="shared" si="142"/>
        <v>0</v>
      </c>
      <c r="AE981" s="23">
        <f t="shared" si="143"/>
        <v>0</v>
      </c>
    </row>
    <row r="982" spans="1:31" x14ac:dyDescent="0.2">
      <c r="A982" s="365"/>
      <c r="B982" s="365"/>
      <c r="C982" s="165"/>
      <c r="D982" s="165"/>
      <c r="E982" s="202"/>
      <c r="F982" s="165"/>
      <c r="G982" s="195"/>
      <c r="H982" s="165"/>
      <c r="I982" s="165"/>
      <c r="J982" s="165"/>
      <c r="K982" s="165"/>
      <c r="L982" s="77"/>
      <c r="M982" s="77"/>
      <c r="N982" s="82"/>
      <c r="O982" s="196">
        <f>VLOOKUP(N982,'Supporting Documentation'!$A$4:$J$568,10,FALSE)</f>
        <v>0</v>
      </c>
      <c r="P982" s="51"/>
      <c r="Q982" s="50"/>
      <c r="R982" s="157">
        <f>IF(P982="",0,(P982/'PPF Application'!$T$7))</f>
        <v>0</v>
      </c>
      <c r="S982" s="52">
        <f>IF(N982="", 0, (O982/'PPF Application'!$T$7)*P982)</f>
        <v>0</v>
      </c>
      <c r="T982" s="135"/>
      <c r="V982" s="159">
        <f t="shared" si="144"/>
        <v>0</v>
      </c>
      <c r="W982" s="159">
        <f t="shared" si="136"/>
        <v>0</v>
      </c>
      <c r="X982" s="159">
        <f t="shared" si="137"/>
        <v>0</v>
      </c>
      <c r="Y982" s="201">
        <f t="shared" si="138"/>
        <v>0</v>
      </c>
      <c r="Z982" s="201">
        <f t="shared" si="139"/>
        <v>0</v>
      </c>
      <c r="AA982" s="159">
        <f t="shared" si="140"/>
        <v>0</v>
      </c>
      <c r="AB982" s="11">
        <f t="shared" si="141"/>
        <v>0</v>
      </c>
      <c r="AD982" s="23">
        <f t="shared" si="142"/>
        <v>0</v>
      </c>
      <c r="AE982" s="23">
        <f t="shared" si="143"/>
        <v>0</v>
      </c>
    </row>
    <row r="983" spans="1:31" x14ac:dyDescent="0.2">
      <c r="A983" s="365"/>
      <c r="B983" s="365"/>
      <c r="C983" s="165"/>
      <c r="D983" s="165"/>
      <c r="E983" s="202"/>
      <c r="F983" s="165"/>
      <c r="G983" s="195"/>
      <c r="H983" s="165"/>
      <c r="I983" s="165"/>
      <c r="J983" s="165"/>
      <c r="K983" s="165"/>
      <c r="L983" s="77"/>
      <c r="M983" s="77"/>
      <c r="N983" s="82"/>
      <c r="O983" s="196">
        <f>VLOOKUP(N983,'Supporting Documentation'!$A$4:$J$568,10,FALSE)</f>
        <v>0</v>
      </c>
      <c r="P983" s="51"/>
      <c r="Q983" s="50"/>
      <c r="R983" s="157">
        <f>IF(P983="",0,(P983/'PPF Application'!$T$7))</f>
        <v>0</v>
      </c>
      <c r="S983" s="52">
        <f>IF(N983="", 0, (O983/'PPF Application'!$T$7)*P983)</f>
        <v>0</v>
      </c>
      <c r="T983" s="135"/>
      <c r="V983" s="159">
        <f t="shared" si="144"/>
        <v>0</v>
      </c>
      <c r="W983" s="159">
        <f t="shared" si="136"/>
        <v>0</v>
      </c>
      <c r="X983" s="159">
        <f t="shared" si="137"/>
        <v>0</v>
      </c>
      <c r="Y983" s="201">
        <f t="shared" si="138"/>
        <v>0</v>
      </c>
      <c r="Z983" s="201">
        <f t="shared" si="139"/>
        <v>0</v>
      </c>
      <c r="AA983" s="159">
        <f t="shared" si="140"/>
        <v>0</v>
      </c>
      <c r="AB983" s="11">
        <f t="shared" si="141"/>
        <v>0</v>
      </c>
      <c r="AD983" s="23">
        <f t="shared" si="142"/>
        <v>0</v>
      </c>
      <c r="AE983" s="23">
        <f t="shared" si="143"/>
        <v>0</v>
      </c>
    </row>
    <row r="984" spans="1:31" x14ac:dyDescent="0.2">
      <c r="A984" s="365"/>
      <c r="B984" s="365"/>
      <c r="C984" s="165"/>
      <c r="D984" s="165"/>
      <c r="E984" s="202"/>
      <c r="F984" s="165"/>
      <c r="G984" s="195"/>
      <c r="H984" s="165"/>
      <c r="I984" s="165"/>
      <c r="J984" s="165"/>
      <c r="K984" s="165"/>
      <c r="L984" s="77"/>
      <c r="M984" s="77"/>
      <c r="N984" s="82"/>
      <c r="O984" s="196">
        <f>VLOOKUP(N984,'Supporting Documentation'!$A$4:$J$568,10,FALSE)</f>
        <v>0</v>
      </c>
      <c r="P984" s="51"/>
      <c r="Q984" s="50"/>
      <c r="R984" s="157">
        <f>IF(P984="",0,(P984/'PPF Application'!$T$7))</f>
        <v>0</v>
      </c>
      <c r="S984" s="52">
        <f>IF(N984="", 0, (O984/'PPF Application'!$T$7)*P984)</f>
        <v>0</v>
      </c>
      <c r="T984" s="135"/>
      <c r="V984" s="159">
        <f t="shared" si="144"/>
        <v>0</v>
      </c>
      <c r="W984" s="159">
        <f t="shared" si="136"/>
        <v>0</v>
      </c>
      <c r="X984" s="159">
        <f t="shared" si="137"/>
        <v>0</v>
      </c>
      <c r="Y984" s="201">
        <f t="shared" si="138"/>
        <v>0</v>
      </c>
      <c r="Z984" s="201">
        <f t="shared" si="139"/>
        <v>0</v>
      </c>
      <c r="AA984" s="159">
        <f t="shared" si="140"/>
        <v>0</v>
      </c>
      <c r="AB984" s="11">
        <f t="shared" si="141"/>
        <v>0</v>
      </c>
      <c r="AD984" s="23">
        <f t="shared" si="142"/>
        <v>0</v>
      </c>
      <c r="AE984" s="23">
        <f t="shared" si="143"/>
        <v>0</v>
      </c>
    </row>
    <row r="985" spans="1:31" x14ac:dyDescent="0.2">
      <c r="A985" s="365"/>
      <c r="B985" s="365"/>
      <c r="C985" s="165"/>
      <c r="D985" s="165"/>
      <c r="E985" s="202"/>
      <c r="F985" s="165"/>
      <c r="G985" s="195"/>
      <c r="H985" s="165"/>
      <c r="I985" s="165"/>
      <c r="J985" s="165"/>
      <c r="K985" s="165"/>
      <c r="L985" s="77"/>
      <c r="M985" s="77"/>
      <c r="N985" s="82"/>
      <c r="O985" s="196">
        <f>VLOOKUP(N985,'Supporting Documentation'!$A$4:$J$568,10,FALSE)</f>
        <v>0</v>
      </c>
      <c r="P985" s="51"/>
      <c r="Q985" s="50"/>
      <c r="R985" s="157">
        <f>IF(P985="",0,(P985/'PPF Application'!$T$7))</f>
        <v>0</v>
      </c>
      <c r="S985" s="52">
        <f>IF(N985="", 0, (O985/'PPF Application'!$T$7)*P985)</f>
        <v>0</v>
      </c>
      <c r="T985" s="135"/>
      <c r="V985" s="159">
        <f t="shared" si="144"/>
        <v>0</v>
      </c>
      <c r="W985" s="159">
        <f t="shared" si="136"/>
        <v>0</v>
      </c>
      <c r="X985" s="159">
        <f t="shared" si="137"/>
        <v>0</v>
      </c>
      <c r="Y985" s="201">
        <f t="shared" si="138"/>
        <v>0</v>
      </c>
      <c r="Z985" s="201">
        <f t="shared" si="139"/>
        <v>0</v>
      </c>
      <c r="AA985" s="159">
        <f t="shared" si="140"/>
        <v>0</v>
      </c>
      <c r="AB985" s="11">
        <f t="shared" si="141"/>
        <v>0</v>
      </c>
      <c r="AD985" s="23">
        <f t="shared" si="142"/>
        <v>0</v>
      </c>
      <c r="AE985" s="23">
        <f t="shared" si="143"/>
        <v>0</v>
      </c>
    </row>
    <row r="986" spans="1:31" x14ac:dyDescent="0.2">
      <c r="A986" s="365"/>
      <c r="B986" s="365"/>
      <c r="C986" s="165"/>
      <c r="D986" s="165"/>
      <c r="E986" s="202"/>
      <c r="F986" s="165"/>
      <c r="G986" s="195"/>
      <c r="H986" s="165"/>
      <c r="I986" s="165"/>
      <c r="J986" s="165"/>
      <c r="K986" s="165"/>
      <c r="L986" s="77"/>
      <c r="M986" s="77"/>
      <c r="N986" s="82"/>
      <c r="O986" s="196">
        <f>VLOOKUP(N986,'Supporting Documentation'!$A$4:$J$568,10,FALSE)</f>
        <v>0</v>
      </c>
      <c r="P986" s="51"/>
      <c r="Q986" s="50"/>
      <c r="R986" s="157">
        <f>IF(P986="",0,(P986/'PPF Application'!$T$7))</f>
        <v>0</v>
      </c>
      <c r="S986" s="52">
        <f>IF(N986="", 0, (O986/'PPF Application'!$T$7)*P986)</f>
        <v>0</v>
      </c>
      <c r="T986" s="135"/>
      <c r="V986" s="159">
        <f t="shared" si="144"/>
        <v>0</v>
      </c>
      <c r="W986" s="159">
        <f t="shared" si="136"/>
        <v>0</v>
      </c>
      <c r="X986" s="159">
        <f t="shared" si="137"/>
        <v>0</v>
      </c>
      <c r="Y986" s="201">
        <f t="shared" si="138"/>
        <v>0</v>
      </c>
      <c r="Z986" s="201">
        <f t="shared" si="139"/>
        <v>0</v>
      </c>
      <c r="AA986" s="159">
        <f t="shared" si="140"/>
        <v>0</v>
      </c>
      <c r="AB986" s="11">
        <f t="shared" si="141"/>
        <v>0</v>
      </c>
      <c r="AD986" s="23">
        <f t="shared" si="142"/>
        <v>0</v>
      </c>
      <c r="AE986" s="23">
        <f t="shared" si="143"/>
        <v>0</v>
      </c>
    </row>
    <row r="987" spans="1:31" x14ac:dyDescent="0.2">
      <c r="A987" s="365"/>
      <c r="B987" s="365"/>
      <c r="C987" s="165"/>
      <c r="D987" s="165"/>
      <c r="E987" s="202"/>
      <c r="F987" s="165"/>
      <c r="G987" s="195"/>
      <c r="H987" s="165"/>
      <c r="I987" s="165"/>
      <c r="J987" s="165"/>
      <c r="K987" s="165"/>
      <c r="L987" s="77"/>
      <c r="M987" s="77"/>
      <c r="N987" s="82"/>
      <c r="O987" s="196">
        <f>VLOOKUP(N987,'Supporting Documentation'!$A$4:$J$568,10,FALSE)</f>
        <v>0</v>
      </c>
      <c r="P987" s="51"/>
      <c r="Q987" s="50"/>
      <c r="R987" s="157">
        <f>IF(P987="",0,(P987/'PPF Application'!$T$7))</f>
        <v>0</v>
      </c>
      <c r="S987" s="52">
        <f>IF(N987="", 0, (O987/'PPF Application'!$T$7)*P987)</f>
        <v>0</v>
      </c>
      <c r="T987" s="135"/>
      <c r="V987" s="159">
        <f t="shared" si="144"/>
        <v>0</v>
      </c>
      <c r="W987" s="159">
        <f t="shared" si="136"/>
        <v>0</v>
      </c>
      <c r="X987" s="159">
        <f t="shared" si="137"/>
        <v>0</v>
      </c>
      <c r="Y987" s="201">
        <f t="shared" si="138"/>
        <v>0</v>
      </c>
      <c r="Z987" s="201">
        <f t="shared" si="139"/>
        <v>0</v>
      </c>
      <c r="AA987" s="159">
        <f t="shared" si="140"/>
        <v>0</v>
      </c>
      <c r="AB987" s="11">
        <f t="shared" si="141"/>
        <v>0</v>
      </c>
      <c r="AD987" s="23">
        <f t="shared" si="142"/>
        <v>0</v>
      </c>
      <c r="AE987" s="23">
        <f t="shared" si="143"/>
        <v>0</v>
      </c>
    </row>
    <row r="988" spans="1:31" x14ac:dyDescent="0.2">
      <c r="A988" s="365"/>
      <c r="B988" s="365"/>
      <c r="C988" s="165"/>
      <c r="D988" s="165"/>
      <c r="E988" s="202"/>
      <c r="F988" s="165"/>
      <c r="G988" s="195"/>
      <c r="H988" s="165"/>
      <c r="I988" s="165"/>
      <c r="J988" s="165"/>
      <c r="K988" s="165"/>
      <c r="L988" s="77"/>
      <c r="M988" s="77"/>
      <c r="N988" s="82"/>
      <c r="O988" s="196">
        <f>VLOOKUP(N988,'Supporting Documentation'!$A$4:$J$568,10,FALSE)</f>
        <v>0</v>
      </c>
      <c r="P988" s="51"/>
      <c r="Q988" s="50"/>
      <c r="R988" s="157">
        <f>IF(P988="",0,(P988/'PPF Application'!$T$7))</f>
        <v>0</v>
      </c>
      <c r="S988" s="52">
        <f>IF(N988="", 0, (O988/'PPF Application'!$T$7)*P988)</f>
        <v>0</v>
      </c>
      <c r="T988" s="135"/>
      <c r="V988" s="159">
        <f t="shared" si="144"/>
        <v>0</v>
      </c>
      <c r="W988" s="159">
        <f t="shared" si="136"/>
        <v>0</v>
      </c>
      <c r="X988" s="159">
        <f t="shared" si="137"/>
        <v>0</v>
      </c>
      <c r="Y988" s="201">
        <f t="shared" si="138"/>
        <v>0</v>
      </c>
      <c r="Z988" s="201">
        <f t="shared" si="139"/>
        <v>0</v>
      </c>
      <c r="AA988" s="159">
        <f t="shared" si="140"/>
        <v>0</v>
      </c>
      <c r="AB988" s="11">
        <f t="shared" si="141"/>
        <v>0</v>
      </c>
      <c r="AD988" s="23">
        <f t="shared" si="142"/>
        <v>0</v>
      </c>
      <c r="AE988" s="23">
        <f t="shared" si="143"/>
        <v>0</v>
      </c>
    </row>
    <row r="989" spans="1:31" x14ac:dyDescent="0.2">
      <c r="A989" s="365"/>
      <c r="B989" s="365"/>
      <c r="C989" s="165"/>
      <c r="D989" s="165"/>
      <c r="E989" s="202"/>
      <c r="F989" s="165"/>
      <c r="G989" s="195"/>
      <c r="H989" s="165"/>
      <c r="I989" s="165"/>
      <c r="J989" s="165"/>
      <c r="K989" s="165"/>
      <c r="L989" s="77"/>
      <c r="M989" s="77"/>
      <c r="N989" s="82"/>
      <c r="O989" s="196">
        <f>VLOOKUP(N989,'Supporting Documentation'!$A$4:$J$568,10,FALSE)</f>
        <v>0</v>
      </c>
      <c r="P989" s="51"/>
      <c r="Q989" s="50"/>
      <c r="R989" s="157">
        <f>IF(P989="",0,(P989/'PPF Application'!$T$7))</f>
        <v>0</v>
      </c>
      <c r="S989" s="52">
        <f>IF(N989="", 0, (O989/'PPF Application'!$T$7)*P989)</f>
        <v>0</v>
      </c>
      <c r="T989" s="135"/>
      <c r="V989" s="159">
        <f t="shared" si="144"/>
        <v>0</v>
      </c>
      <c r="W989" s="159">
        <f t="shared" si="136"/>
        <v>0</v>
      </c>
      <c r="X989" s="159">
        <f t="shared" si="137"/>
        <v>0</v>
      </c>
      <c r="Y989" s="201">
        <f t="shared" si="138"/>
        <v>0</v>
      </c>
      <c r="Z989" s="201">
        <f t="shared" si="139"/>
        <v>0</v>
      </c>
      <c r="AA989" s="159">
        <f t="shared" si="140"/>
        <v>0</v>
      </c>
      <c r="AB989" s="11">
        <f t="shared" si="141"/>
        <v>0</v>
      </c>
      <c r="AD989" s="23">
        <f t="shared" si="142"/>
        <v>0</v>
      </c>
      <c r="AE989" s="23">
        <f t="shared" si="143"/>
        <v>0</v>
      </c>
    </row>
    <row r="990" spans="1:31" x14ac:dyDescent="0.2">
      <c r="A990" s="365"/>
      <c r="B990" s="365"/>
      <c r="C990" s="165"/>
      <c r="D990" s="165"/>
      <c r="E990" s="202"/>
      <c r="F990" s="165"/>
      <c r="G990" s="195"/>
      <c r="H990" s="165"/>
      <c r="I990" s="165"/>
      <c r="J990" s="165"/>
      <c r="K990" s="165"/>
      <c r="L990" s="77"/>
      <c r="M990" s="77"/>
      <c r="N990" s="82"/>
      <c r="O990" s="196">
        <f>VLOOKUP(N990,'Supporting Documentation'!$A$4:$J$568,10,FALSE)</f>
        <v>0</v>
      </c>
      <c r="P990" s="51"/>
      <c r="Q990" s="50"/>
      <c r="R990" s="157">
        <f>IF(P990="",0,(P990/'PPF Application'!$T$7))</f>
        <v>0</v>
      </c>
      <c r="S990" s="52">
        <f>IF(N990="", 0, (O990/'PPF Application'!$T$7)*P990)</f>
        <v>0</v>
      </c>
      <c r="T990" s="135"/>
      <c r="V990" s="159">
        <f t="shared" si="144"/>
        <v>0</v>
      </c>
      <c r="W990" s="159">
        <f t="shared" si="136"/>
        <v>0</v>
      </c>
      <c r="X990" s="159">
        <f t="shared" si="137"/>
        <v>0</v>
      </c>
      <c r="Y990" s="201">
        <f t="shared" si="138"/>
        <v>0</v>
      </c>
      <c r="Z990" s="201">
        <f t="shared" si="139"/>
        <v>0</v>
      </c>
      <c r="AA990" s="159">
        <f t="shared" si="140"/>
        <v>0</v>
      </c>
      <c r="AB990" s="11">
        <f t="shared" si="141"/>
        <v>0</v>
      </c>
      <c r="AD990" s="23">
        <f t="shared" si="142"/>
        <v>0</v>
      </c>
      <c r="AE990" s="23">
        <f t="shared" si="143"/>
        <v>0</v>
      </c>
    </row>
    <row r="991" spans="1:31" x14ac:dyDescent="0.2">
      <c r="A991" s="365"/>
      <c r="B991" s="365"/>
      <c r="C991" s="165"/>
      <c r="D991" s="165"/>
      <c r="E991" s="202"/>
      <c r="F991" s="165"/>
      <c r="G991" s="195"/>
      <c r="H991" s="165"/>
      <c r="I991" s="165"/>
      <c r="J991" s="165"/>
      <c r="K991" s="165"/>
      <c r="L991" s="77"/>
      <c r="M991" s="77"/>
      <c r="N991" s="82"/>
      <c r="O991" s="196">
        <f>VLOOKUP(N991,'Supporting Documentation'!$A$4:$J$568,10,FALSE)</f>
        <v>0</v>
      </c>
      <c r="P991" s="51"/>
      <c r="Q991" s="50"/>
      <c r="R991" s="157">
        <f>IF(P991="",0,(P991/'PPF Application'!$T$7))</f>
        <v>0</v>
      </c>
      <c r="S991" s="52">
        <f>IF(N991="", 0, (O991/'PPF Application'!$T$7)*P991)</f>
        <v>0</v>
      </c>
      <c r="T991" s="135"/>
      <c r="V991" s="159">
        <f t="shared" si="144"/>
        <v>0</v>
      </c>
      <c r="W991" s="159">
        <f t="shared" si="136"/>
        <v>0</v>
      </c>
      <c r="X991" s="159">
        <f t="shared" si="137"/>
        <v>0</v>
      </c>
      <c r="Y991" s="201">
        <f t="shared" si="138"/>
        <v>0</v>
      </c>
      <c r="Z991" s="201">
        <f t="shared" si="139"/>
        <v>0</v>
      </c>
      <c r="AA991" s="159">
        <f t="shared" si="140"/>
        <v>0</v>
      </c>
      <c r="AB991" s="11">
        <f t="shared" si="141"/>
        <v>0</v>
      </c>
      <c r="AD991" s="23">
        <f t="shared" si="142"/>
        <v>0</v>
      </c>
      <c r="AE991" s="23">
        <f t="shared" si="143"/>
        <v>0</v>
      </c>
    </row>
    <row r="992" spans="1:31" x14ac:dyDescent="0.2">
      <c r="A992" s="365"/>
      <c r="B992" s="365"/>
      <c r="C992" s="165"/>
      <c r="D992" s="165"/>
      <c r="E992" s="202"/>
      <c r="F992" s="165"/>
      <c r="G992" s="195"/>
      <c r="H992" s="165"/>
      <c r="I992" s="165"/>
      <c r="J992" s="165"/>
      <c r="K992" s="165"/>
      <c r="L992" s="77"/>
      <c r="M992" s="77"/>
      <c r="N992" s="82"/>
      <c r="O992" s="196">
        <f>VLOOKUP(N992,'Supporting Documentation'!$A$4:$J$568,10,FALSE)</f>
        <v>0</v>
      </c>
      <c r="P992" s="51"/>
      <c r="Q992" s="50"/>
      <c r="R992" s="157">
        <f>IF(P992="",0,(P992/'PPF Application'!$T$7))</f>
        <v>0</v>
      </c>
      <c r="S992" s="52">
        <f>IF(N992="", 0, (O992/'PPF Application'!$T$7)*P992)</f>
        <v>0</v>
      </c>
      <c r="T992" s="135"/>
      <c r="V992" s="159">
        <f t="shared" si="144"/>
        <v>0</v>
      </c>
      <c r="W992" s="159">
        <f t="shared" si="136"/>
        <v>0</v>
      </c>
      <c r="X992" s="159">
        <f t="shared" si="137"/>
        <v>0</v>
      </c>
      <c r="Y992" s="201">
        <f t="shared" si="138"/>
        <v>0</v>
      </c>
      <c r="Z992" s="201">
        <f t="shared" si="139"/>
        <v>0</v>
      </c>
      <c r="AA992" s="159">
        <f t="shared" si="140"/>
        <v>0</v>
      </c>
      <c r="AB992" s="11">
        <f t="shared" si="141"/>
        <v>0</v>
      </c>
      <c r="AD992" s="23">
        <f t="shared" si="142"/>
        <v>0</v>
      </c>
      <c r="AE992" s="23">
        <f t="shared" si="143"/>
        <v>0</v>
      </c>
    </row>
    <row r="993" spans="1:31" x14ac:dyDescent="0.2">
      <c r="A993" s="365"/>
      <c r="B993" s="365"/>
      <c r="C993" s="165"/>
      <c r="D993" s="165"/>
      <c r="E993" s="202"/>
      <c r="F993" s="165"/>
      <c r="G993" s="195"/>
      <c r="H993" s="165"/>
      <c r="I993" s="165"/>
      <c r="J993" s="165"/>
      <c r="K993" s="165"/>
      <c r="L993" s="77"/>
      <c r="M993" s="77"/>
      <c r="N993" s="82"/>
      <c r="O993" s="196">
        <f>VLOOKUP(N993,'Supporting Documentation'!$A$4:$J$568,10,FALSE)</f>
        <v>0</v>
      </c>
      <c r="P993" s="51"/>
      <c r="Q993" s="50"/>
      <c r="R993" s="157">
        <f>IF(P993="",0,(P993/'PPF Application'!$T$7))</f>
        <v>0</v>
      </c>
      <c r="S993" s="52">
        <f>IF(N993="", 0, (O993/'PPF Application'!$T$7)*P993)</f>
        <v>0</v>
      </c>
      <c r="T993" s="135"/>
      <c r="V993" s="159">
        <f t="shared" si="144"/>
        <v>0</v>
      </c>
      <c r="W993" s="159">
        <f t="shared" si="136"/>
        <v>0</v>
      </c>
      <c r="X993" s="159">
        <f t="shared" si="137"/>
        <v>0</v>
      </c>
      <c r="Y993" s="201">
        <f t="shared" si="138"/>
        <v>0</v>
      </c>
      <c r="Z993" s="201">
        <f t="shared" si="139"/>
        <v>0</v>
      </c>
      <c r="AA993" s="159">
        <f t="shared" si="140"/>
        <v>0</v>
      </c>
      <c r="AB993" s="11">
        <f t="shared" si="141"/>
        <v>0</v>
      </c>
      <c r="AD993" s="23">
        <f t="shared" si="142"/>
        <v>0</v>
      </c>
      <c r="AE993" s="23">
        <f t="shared" si="143"/>
        <v>0</v>
      </c>
    </row>
    <row r="994" spans="1:31" x14ac:dyDescent="0.2">
      <c r="A994" s="365"/>
      <c r="B994" s="365"/>
      <c r="C994" s="165"/>
      <c r="D994" s="165"/>
      <c r="E994" s="202"/>
      <c r="F994" s="165"/>
      <c r="G994" s="195"/>
      <c r="H994" s="165"/>
      <c r="I994" s="165"/>
      <c r="J994" s="165"/>
      <c r="K994" s="165"/>
      <c r="L994" s="77"/>
      <c r="M994" s="77"/>
      <c r="N994" s="82"/>
      <c r="O994" s="196">
        <f>VLOOKUP(N994,'Supporting Documentation'!$A$4:$J$568,10,FALSE)</f>
        <v>0</v>
      </c>
      <c r="P994" s="51"/>
      <c r="Q994" s="50"/>
      <c r="R994" s="157">
        <f>IF(P994="",0,(P994/'PPF Application'!$T$7))</f>
        <v>0</v>
      </c>
      <c r="S994" s="52">
        <f>IF(N994="", 0, (O994/'PPF Application'!$T$7)*P994)</f>
        <v>0</v>
      </c>
      <c r="T994" s="135"/>
      <c r="V994" s="159">
        <f t="shared" si="144"/>
        <v>0</v>
      </c>
      <c r="W994" s="159">
        <f t="shared" si="136"/>
        <v>0</v>
      </c>
      <c r="X994" s="159">
        <f t="shared" si="137"/>
        <v>0</v>
      </c>
      <c r="Y994" s="201">
        <f t="shared" si="138"/>
        <v>0</v>
      </c>
      <c r="Z994" s="201">
        <f t="shared" si="139"/>
        <v>0</v>
      </c>
      <c r="AA994" s="159">
        <f t="shared" si="140"/>
        <v>0</v>
      </c>
      <c r="AB994" s="11">
        <f t="shared" si="141"/>
        <v>0</v>
      </c>
      <c r="AD994" s="23">
        <f t="shared" si="142"/>
        <v>0</v>
      </c>
      <c r="AE994" s="23">
        <f t="shared" si="143"/>
        <v>0</v>
      </c>
    </row>
    <row r="995" spans="1:31" x14ac:dyDescent="0.2">
      <c r="A995" s="365"/>
      <c r="B995" s="365"/>
      <c r="C995" s="165"/>
      <c r="D995" s="165"/>
      <c r="E995" s="202"/>
      <c r="F995" s="165"/>
      <c r="G995" s="195"/>
      <c r="H995" s="165"/>
      <c r="I995" s="165"/>
      <c r="J995" s="165"/>
      <c r="K995" s="165"/>
      <c r="L995" s="77"/>
      <c r="M995" s="77"/>
      <c r="N995" s="82"/>
      <c r="O995" s="196">
        <f>VLOOKUP(N995,'Supporting Documentation'!$A$4:$J$568,10,FALSE)</f>
        <v>0</v>
      </c>
      <c r="P995" s="51"/>
      <c r="Q995" s="50"/>
      <c r="R995" s="157">
        <f>IF(P995="",0,(P995/'PPF Application'!$T$7))</f>
        <v>0</v>
      </c>
      <c r="S995" s="52">
        <f>IF(N995="", 0, (O995/'PPF Application'!$T$7)*P995)</f>
        <v>0</v>
      </c>
      <c r="T995" s="135"/>
      <c r="V995" s="159">
        <f t="shared" si="144"/>
        <v>0</v>
      </c>
      <c r="W995" s="159">
        <f t="shared" si="136"/>
        <v>0</v>
      </c>
      <c r="X995" s="159">
        <f t="shared" si="137"/>
        <v>0</v>
      </c>
      <c r="Y995" s="201">
        <f t="shared" si="138"/>
        <v>0</v>
      </c>
      <c r="Z995" s="201">
        <f t="shared" si="139"/>
        <v>0</v>
      </c>
      <c r="AA995" s="159">
        <f t="shared" si="140"/>
        <v>0</v>
      </c>
      <c r="AB995" s="11">
        <f t="shared" si="141"/>
        <v>0</v>
      </c>
      <c r="AD995" s="23">
        <f t="shared" si="142"/>
        <v>0</v>
      </c>
      <c r="AE995" s="23">
        <f t="shared" si="143"/>
        <v>0</v>
      </c>
    </row>
    <row r="996" spans="1:31" x14ac:dyDescent="0.2">
      <c r="A996" s="365"/>
      <c r="B996" s="365"/>
      <c r="C996" s="165"/>
      <c r="D996" s="165"/>
      <c r="E996" s="202"/>
      <c r="F996" s="165"/>
      <c r="G996" s="195"/>
      <c r="H996" s="165"/>
      <c r="I996" s="165"/>
      <c r="J996" s="165"/>
      <c r="K996" s="165"/>
      <c r="L996" s="77"/>
      <c r="M996" s="77"/>
      <c r="N996" s="82"/>
      <c r="O996" s="196">
        <f>VLOOKUP(N996,'Supporting Documentation'!$A$4:$J$568,10,FALSE)</f>
        <v>0</v>
      </c>
      <c r="P996" s="51"/>
      <c r="Q996" s="50"/>
      <c r="R996" s="157">
        <f>IF(P996="",0,(P996/'PPF Application'!$T$7))</f>
        <v>0</v>
      </c>
      <c r="S996" s="52">
        <f>IF(N996="", 0, (O996/'PPF Application'!$T$7)*P996)</f>
        <v>0</v>
      </c>
      <c r="T996" s="135"/>
      <c r="V996" s="159">
        <f t="shared" si="144"/>
        <v>0</v>
      </c>
      <c r="W996" s="159">
        <f t="shared" si="136"/>
        <v>0</v>
      </c>
      <c r="X996" s="159">
        <f t="shared" si="137"/>
        <v>0</v>
      </c>
      <c r="Y996" s="201">
        <f t="shared" si="138"/>
        <v>0</v>
      </c>
      <c r="Z996" s="201">
        <f t="shared" si="139"/>
        <v>0</v>
      </c>
      <c r="AA996" s="159">
        <f t="shared" si="140"/>
        <v>0</v>
      </c>
      <c r="AB996" s="11">
        <f t="shared" si="141"/>
        <v>0</v>
      </c>
      <c r="AD996" s="23">
        <f t="shared" si="142"/>
        <v>0</v>
      </c>
      <c r="AE996" s="23">
        <f t="shared" si="143"/>
        <v>0</v>
      </c>
    </row>
    <row r="997" spans="1:31" x14ac:dyDescent="0.2">
      <c r="A997" s="365"/>
      <c r="B997" s="365"/>
      <c r="C997" s="165"/>
      <c r="D997" s="165"/>
      <c r="E997" s="202"/>
      <c r="F997" s="165"/>
      <c r="G997" s="195"/>
      <c r="H997" s="165"/>
      <c r="I997" s="165"/>
      <c r="J997" s="165"/>
      <c r="K997" s="165"/>
      <c r="L997" s="77"/>
      <c r="M997" s="77"/>
      <c r="N997" s="82"/>
      <c r="O997" s="196">
        <f>VLOOKUP(N997,'Supporting Documentation'!$A$4:$J$568,10,FALSE)</f>
        <v>0</v>
      </c>
      <c r="P997" s="51"/>
      <c r="Q997" s="50"/>
      <c r="R997" s="157">
        <f>IF(P997="",0,(P997/'PPF Application'!$T$7))</f>
        <v>0</v>
      </c>
      <c r="S997" s="52">
        <f>IF(N997="", 0, (O997/'PPF Application'!$T$7)*P997)</f>
        <v>0</v>
      </c>
      <c r="T997" s="135"/>
      <c r="V997" s="159">
        <f t="shared" si="144"/>
        <v>0</v>
      </c>
      <c r="W997" s="159">
        <f t="shared" si="136"/>
        <v>0</v>
      </c>
      <c r="X997" s="159">
        <f t="shared" si="137"/>
        <v>0</v>
      </c>
      <c r="Y997" s="201">
        <f t="shared" si="138"/>
        <v>0</v>
      </c>
      <c r="Z997" s="201">
        <f t="shared" si="139"/>
        <v>0</v>
      </c>
      <c r="AA997" s="159">
        <f t="shared" si="140"/>
        <v>0</v>
      </c>
      <c r="AB997" s="11">
        <f t="shared" si="141"/>
        <v>0</v>
      </c>
      <c r="AD997" s="23">
        <f t="shared" si="142"/>
        <v>0</v>
      </c>
      <c r="AE997" s="23">
        <f t="shared" si="143"/>
        <v>0</v>
      </c>
    </row>
    <row r="998" spans="1:31" x14ac:dyDescent="0.2">
      <c r="A998" s="365"/>
      <c r="B998" s="365"/>
      <c r="C998" s="165"/>
      <c r="D998" s="165"/>
      <c r="E998" s="202"/>
      <c r="F998" s="165"/>
      <c r="G998" s="195"/>
      <c r="H998" s="165"/>
      <c r="I998" s="165"/>
      <c r="J998" s="165"/>
      <c r="K998" s="165"/>
      <c r="L998" s="77"/>
      <c r="M998" s="77"/>
      <c r="N998" s="82"/>
      <c r="O998" s="196">
        <f>VLOOKUP(N998,'Supporting Documentation'!$A$4:$J$568,10,FALSE)</f>
        <v>0</v>
      </c>
      <c r="P998" s="51"/>
      <c r="Q998" s="50"/>
      <c r="R998" s="157">
        <f>IF(P998="",0,(P998/'PPF Application'!$T$7))</f>
        <v>0</v>
      </c>
      <c r="S998" s="52">
        <f>IF(N998="", 0, (O998/'PPF Application'!$T$7)*P998)</f>
        <v>0</v>
      </c>
      <c r="T998" s="135"/>
      <c r="V998" s="159">
        <f>IF(AND(A998="x",H998="x"),1,0)</f>
        <v>0</v>
      </c>
      <c r="W998" s="159">
        <f>IF(AND(C998="x",H998="x"),1,0)</f>
        <v>0</v>
      </c>
      <c r="X998" s="159">
        <f>IF(AND(D998="x",H998="x"),1,0)</f>
        <v>0</v>
      </c>
      <c r="Y998" s="201">
        <f>IF(AND(E998="x",H998="x"),1,0)</f>
        <v>0</v>
      </c>
      <c r="Z998" s="201">
        <f t="shared" si="139"/>
        <v>0</v>
      </c>
      <c r="AA998" s="159">
        <f t="shared" si="140"/>
        <v>0</v>
      </c>
      <c r="AB998" s="11">
        <f>IF((AND(AND(AND(L998&lt;=$AC$5,M998&gt;=$AC$5,L998&lt;&gt;"",H998&lt;&gt;"")))),1,0)</f>
        <v>0</v>
      </c>
      <c r="AD998" s="23">
        <f t="shared" si="142"/>
        <v>0</v>
      </c>
      <c r="AE998" s="23">
        <f t="shared" si="143"/>
        <v>0</v>
      </c>
    </row>
    <row r="999" spans="1:31" x14ac:dyDescent="0.2">
      <c r="A999" s="365"/>
      <c r="B999" s="365"/>
      <c r="C999" s="165"/>
      <c r="D999" s="165"/>
      <c r="E999" s="202"/>
      <c r="F999" s="165"/>
      <c r="G999" s="195"/>
      <c r="H999" s="165"/>
      <c r="I999" s="165"/>
      <c r="J999" s="165"/>
      <c r="K999" s="165"/>
      <c r="L999" s="77"/>
      <c r="M999" s="77"/>
      <c r="N999" s="82"/>
      <c r="O999" s="196">
        <f>VLOOKUP(N999,'Supporting Documentation'!$A$4:$J$568,10,FALSE)</f>
        <v>0</v>
      </c>
      <c r="P999" s="51"/>
      <c r="Q999" s="50"/>
      <c r="R999" s="157">
        <f>IF(P999="",0,(P999/'PPF Application'!$T$7))</f>
        <v>0</v>
      </c>
      <c r="S999" s="52">
        <f>IF(N999="", 0, (O999/'PPF Application'!$T$7)*P999)</f>
        <v>0</v>
      </c>
      <c r="T999" s="135"/>
      <c r="V999" s="159">
        <f>IF(AND(A999="x",H999="x"),1,0)</f>
        <v>0</v>
      </c>
      <c r="W999" s="159">
        <f>IF(AND(C999="x",H999="x"),1,0)</f>
        <v>0</v>
      </c>
      <c r="X999" s="159">
        <f>IF(AND(D999="x",H999="x"),1,0)</f>
        <v>0</v>
      </c>
      <c r="Y999" s="201">
        <f>IF(AND(E999="x",H999="x"),1,0)</f>
        <v>0</v>
      </c>
      <c r="Z999" s="201">
        <f t="shared" si="139"/>
        <v>0</v>
      </c>
      <c r="AA999" s="159">
        <f t="shared" si="140"/>
        <v>0</v>
      </c>
      <c r="AB999" s="11">
        <f>IF((AND(AND(AND(L999&lt;=$AC$5,M999&gt;=$AC$5,L999&lt;&gt;"",H999&lt;&gt;"")))),1,0)</f>
        <v>0</v>
      </c>
      <c r="AD999" s="23">
        <f t="shared" si="142"/>
        <v>0</v>
      </c>
      <c r="AE999" s="23">
        <f t="shared" si="143"/>
        <v>0</v>
      </c>
    </row>
    <row r="1000" spans="1:31" x14ac:dyDescent="0.2">
      <c r="A1000" s="365"/>
      <c r="B1000" s="365"/>
      <c r="C1000" s="165"/>
      <c r="D1000" s="165"/>
      <c r="E1000" s="202"/>
      <c r="F1000" s="165"/>
      <c r="G1000" s="195"/>
      <c r="H1000" s="165"/>
      <c r="I1000" s="165"/>
      <c r="J1000" s="165"/>
      <c r="K1000" s="165"/>
      <c r="L1000" s="77"/>
      <c r="M1000" s="77"/>
      <c r="N1000" s="82"/>
      <c r="O1000" s="196">
        <f>VLOOKUP(N1000,'Supporting Documentation'!$A$4:$J$568,10,FALSE)</f>
        <v>0</v>
      </c>
      <c r="P1000" s="51"/>
      <c r="Q1000" s="50"/>
      <c r="R1000" s="157">
        <f>IF(P1000="",0,(P1000/'PPF Application'!$T$7))</f>
        <v>0</v>
      </c>
      <c r="S1000" s="52">
        <f>IF(N1000="", 0, (O1000/'PPF Application'!$T$7)*P1000)</f>
        <v>0</v>
      </c>
      <c r="T1000" s="135"/>
      <c r="V1000" s="159">
        <f t="shared" si="144"/>
        <v>0</v>
      </c>
      <c r="W1000" s="159">
        <f t="shared" si="136"/>
        <v>0</v>
      </c>
      <c r="X1000" s="159">
        <f t="shared" si="137"/>
        <v>0</v>
      </c>
      <c r="Y1000" s="201">
        <f t="shared" si="138"/>
        <v>0</v>
      </c>
      <c r="Z1000" s="201">
        <f t="shared" si="139"/>
        <v>0</v>
      </c>
      <c r="AA1000" s="159">
        <f t="shared" si="140"/>
        <v>0</v>
      </c>
      <c r="AB1000" s="11">
        <f t="shared" si="141"/>
        <v>0</v>
      </c>
      <c r="AD1000" s="23">
        <f t="shared" si="142"/>
        <v>0</v>
      </c>
      <c r="AE1000" s="23">
        <f t="shared" si="143"/>
        <v>0</v>
      </c>
    </row>
    <row r="1001" spans="1:31" x14ac:dyDescent="0.2">
      <c r="A1001" s="365"/>
      <c r="B1001" s="365"/>
      <c r="C1001" s="165"/>
      <c r="D1001" s="165"/>
      <c r="E1001" s="202"/>
      <c r="F1001" s="165"/>
      <c r="G1001" s="195"/>
      <c r="H1001" s="165"/>
      <c r="I1001" s="165"/>
      <c r="J1001" s="165"/>
      <c r="K1001" s="165"/>
      <c r="L1001" s="77"/>
      <c r="M1001" s="77"/>
      <c r="N1001" s="82"/>
      <c r="O1001" s="196">
        <f>VLOOKUP(N1001,'Supporting Documentation'!$A$4:$J$568,10,FALSE)</f>
        <v>0</v>
      </c>
      <c r="P1001" s="51"/>
      <c r="Q1001" s="50"/>
      <c r="R1001" s="157">
        <f>IF(P1001="",0,(P1001/'PPF Application'!$T$7))</f>
        <v>0</v>
      </c>
      <c r="S1001" s="52">
        <f>IF(N1001="", 0, (O1001/'PPF Application'!$T$7)*P1001)</f>
        <v>0</v>
      </c>
      <c r="T1001" s="135"/>
      <c r="V1001" s="159">
        <f t="shared" si="144"/>
        <v>0</v>
      </c>
      <c r="W1001" s="159">
        <f t="shared" si="136"/>
        <v>0</v>
      </c>
      <c r="X1001" s="159">
        <f t="shared" si="137"/>
        <v>0</v>
      </c>
      <c r="Y1001" s="201">
        <f t="shared" si="138"/>
        <v>0</v>
      </c>
      <c r="Z1001" s="201">
        <f t="shared" si="139"/>
        <v>0</v>
      </c>
      <c r="AA1001" s="159">
        <f t="shared" si="140"/>
        <v>0</v>
      </c>
      <c r="AB1001" s="11">
        <f t="shared" si="141"/>
        <v>0</v>
      </c>
      <c r="AD1001" s="23">
        <f t="shared" si="142"/>
        <v>0</v>
      </c>
      <c r="AE1001" s="23">
        <f t="shared" si="143"/>
        <v>0</v>
      </c>
    </row>
    <row r="1002" spans="1:31" x14ac:dyDescent="0.2">
      <c r="A1002" s="365"/>
      <c r="B1002" s="365"/>
      <c r="C1002" s="165"/>
      <c r="D1002" s="165"/>
      <c r="E1002" s="202"/>
      <c r="F1002" s="165"/>
      <c r="G1002" s="195"/>
      <c r="H1002" s="165"/>
      <c r="I1002" s="165"/>
      <c r="J1002" s="165"/>
      <c r="K1002" s="165"/>
      <c r="L1002" s="77"/>
      <c r="M1002" s="77"/>
      <c r="N1002" s="82"/>
      <c r="O1002" s="196">
        <f>VLOOKUP(N1002,'Supporting Documentation'!$A$4:$J$568,10,FALSE)</f>
        <v>0</v>
      </c>
      <c r="P1002" s="51"/>
      <c r="Q1002" s="50"/>
      <c r="R1002" s="157">
        <f>IF(P1002="",0,(P1002/'PPF Application'!$T$7))</f>
        <v>0</v>
      </c>
      <c r="S1002" s="52">
        <f>IF(N1002="", 0, (O1002/'PPF Application'!$T$7)*P1002)</f>
        <v>0</v>
      </c>
      <c r="T1002" s="135"/>
      <c r="V1002" s="159">
        <f t="shared" si="144"/>
        <v>0</v>
      </c>
      <c r="W1002" s="159">
        <f t="shared" si="136"/>
        <v>0</v>
      </c>
      <c r="X1002" s="159">
        <f t="shared" si="137"/>
        <v>0</v>
      </c>
      <c r="Y1002" s="201">
        <f t="shared" si="138"/>
        <v>0</v>
      </c>
      <c r="Z1002" s="201">
        <f t="shared" si="139"/>
        <v>0</v>
      </c>
      <c r="AA1002" s="159">
        <f t="shared" si="140"/>
        <v>0</v>
      </c>
      <c r="AB1002" s="11">
        <f t="shared" si="141"/>
        <v>0</v>
      </c>
      <c r="AD1002" s="23">
        <f t="shared" si="142"/>
        <v>0</v>
      </c>
      <c r="AE1002" s="23">
        <f t="shared" si="143"/>
        <v>0</v>
      </c>
    </row>
    <row r="1003" spans="1:31" x14ac:dyDescent="0.2">
      <c r="A1003" s="365"/>
      <c r="B1003" s="365"/>
      <c r="C1003" s="165"/>
      <c r="D1003" s="165"/>
      <c r="E1003" s="202"/>
      <c r="F1003" s="165"/>
      <c r="G1003" s="195"/>
      <c r="H1003" s="165"/>
      <c r="I1003" s="165"/>
      <c r="J1003" s="165"/>
      <c r="K1003" s="165"/>
      <c r="L1003" s="77"/>
      <c r="M1003" s="77"/>
      <c r="N1003" s="82"/>
      <c r="O1003" s="196">
        <f>VLOOKUP(N1003,'Supporting Documentation'!$A$4:$J$568,10,FALSE)</f>
        <v>0</v>
      </c>
      <c r="P1003" s="51"/>
      <c r="Q1003" s="50"/>
      <c r="R1003" s="157">
        <f>IF(P1003="",0,(P1003/'PPF Application'!$T$7))</f>
        <v>0</v>
      </c>
      <c r="S1003" s="52">
        <f>IF(N1003="", 0, (O1003/'PPF Application'!$T$7)*P1003)</f>
        <v>0</v>
      </c>
      <c r="T1003" s="135"/>
      <c r="V1003" s="159">
        <f t="shared" si="144"/>
        <v>0</v>
      </c>
      <c r="W1003" s="159">
        <f t="shared" si="136"/>
        <v>0</v>
      </c>
      <c r="X1003" s="159">
        <f t="shared" si="137"/>
        <v>0</v>
      </c>
      <c r="Y1003" s="201">
        <f t="shared" si="138"/>
        <v>0</v>
      </c>
      <c r="Z1003" s="201">
        <f t="shared" si="139"/>
        <v>0</v>
      </c>
      <c r="AA1003" s="159">
        <f t="shared" si="140"/>
        <v>0</v>
      </c>
      <c r="AB1003" s="11">
        <f t="shared" si="141"/>
        <v>0</v>
      </c>
      <c r="AD1003" s="23">
        <f t="shared" si="142"/>
        <v>0</v>
      </c>
      <c r="AE1003" s="23">
        <f t="shared" si="143"/>
        <v>0</v>
      </c>
    </row>
    <row r="1004" spans="1:31" x14ac:dyDescent="0.2">
      <c r="A1004" s="365"/>
      <c r="B1004" s="365"/>
      <c r="C1004" s="165"/>
      <c r="D1004" s="165"/>
      <c r="E1004" s="202"/>
      <c r="F1004" s="165"/>
      <c r="G1004" s="195"/>
      <c r="H1004" s="165"/>
      <c r="I1004" s="165"/>
      <c r="J1004" s="165"/>
      <c r="K1004" s="165"/>
      <c r="L1004" s="77"/>
      <c r="M1004" s="77"/>
      <c r="N1004" s="82"/>
      <c r="O1004" s="196">
        <f>VLOOKUP(N1004,'Supporting Documentation'!$A$4:$J$568,10,FALSE)</f>
        <v>0</v>
      </c>
      <c r="P1004" s="51"/>
      <c r="Q1004" s="50"/>
      <c r="R1004" s="157">
        <f>IF(P1004="",0,(P1004/'PPF Application'!$T$7))</f>
        <v>0</v>
      </c>
      <c r="S1004" s="52">
        <f>IF(N1004="", 0, (O1004/'PPF Application'!$T$7)*P1004)</f>
        <v>0</v>
      </c>
      <c r="T1004" s="135"/>
      <c r="V1004" s="159">
        <f t="shared" si="144"/>
        <v>0</v>
      </c>
      <c r="W1004" s="159">
        <f t="shared" si="136"/>
        <v>0</v>
      </c>
      <c r="X1004" s="159">
        <f t="shared" si="137"/>
        <v>0</v>
      </c>
      <c r="Y1004" s="201">
        <f t="shared" si="138"/>
        <v>0</v>
      </c>
      <c r="Z1004" s="201">
        <f t="shared" si="139"/>
        <v>0</v>
      </c>
      <c r="AA1004" s="159">
        <f t="shared" si="140"/>
        <v>0</v>
      </c>
      <c r="AB1004" s="11">
        <f t="shared" si="141"/>
        <v>0</v>
      </c>
      <c r="AD1004" s="23">
        <f t="shared" si="142"/>
        <v>0</v>
      </c>
      <c r="AE1004" s="23">
        <f t="shared" si="143"/>
        <v>0</v>
      </c>
    </row>
    <row r="1005" spans="1:31" ht="13.5" thickBot="1" x14ac:dyDescent="0.25">
      <c r="A1005" s="365"/>
      <c r="B1005" s="365"/>
      <c r="C1005" s="165"/>
      <c r="D1005" s="165"/>
      <c r="E1005" s="202"/>
      <c r="F1005" s="165"/>
      <c r="G1005" s="195"/>
      <c r="H1005" s="165"/>
      <c r="I1005" s="165"/>
      <c r="J1005" s="165"/>
      <c r="K1005" s="165"/>
      <c r="L1005" s="77"/>
      <c r="M1005" s="77"/>
      <c r="N1005" s="82"/>
      <c r="O1005" s="196">
        <f>VLOOKUP(N1005,'Supporting Documentation'!$A$4:$J$568,10,FALSE)</f>
        <v>0</v>
      </c>
      <c r="P1005" s="51"/>
      <c r="Q1005" s="50"/>
      <c r="R1005" s="158">
        <f>IF(P1005="",0,(P1005/'PPF Application'!$T$7))</f>
        <v>0</v>
      </c>
      <c r="S1005" s="149">
        <f>IF(N1005="", 0, (O1005/'PPF Application'!$T$7)*P1005)</f>
        <v>0</v>
      </c>
      <c r="T1005" s="135"/>
      <c r="V1005" s="160">
        <f t="shared" si="144"/>
        <v>0</v>
      </c>
      <c r="W1005" s="160">
        <f t="shared" si="136"/>
        <v>0</v>
      </c>
      <c r="X1005" s="160">
        <f t="shared" si="137"/>
        <v>0</v>
      </c>
      <c r="Y1005" s="201">
        <f t="shared" si="138"/>
        <v>0</v>
      </c>
      <c r="Z1005" s="201">
        <f t="shared" si="139"/>
        <v>0</v>
      </c>
      <c r="AA1005" s="159">
        <f t="shared" si="140"/>
        <v>0</v>
      </c>
      <c r="AB1005" s="40">
        <f t="shared" si="141"/>
        <v>0</v>
      </c>
      <c r="AC1005" s="41"/>
      <c r="AD1005" s="42">
        <f t="shared" si="142"/>
        <v>0</v>
      </c>
      <c r="AE1005" s="42">
        <f t="shared" si="143"/>
        <v>0</v>
      </c>
    </row>
    <row r="1006" spans="1:31" x14ac:dyDescent="0.2">
      <c r="A1006" s="39"/>
      <c r="B1006" s="39"/>
      <c r="C1006" s="39"/>
      <c r="D1006" s="39"/>
      <c r="E1006" s="39"/>
      <c r="F1006" s="39"/>
      <c r="G1006" s="39"/>
      <c r="H1006" s="39"/>
      <c r="I1006" s="39"/>
      <c r="J1006" s="39"/>
      <c r="K1006" s="39"/>
      <c r="L1006" s="39"/>
      <c r="M1006" s="39"/>
      <c r="N1006" s="39"/>
      <c r="O1006" s="39"/>
      <c r="P1006" s="39"/>
      <c r="Q1006" s="39"/>
      <c r="R1006" s="39"/>
      <c r="S1006" s="39"/>
      <c r="T1006" s="136"/>
      <c r="V1006">
        <f>SUM(V5:V1005)</f>
        <v>0</v>
      </c>
      <c r="W1006">
        <f t="shared" ref="W1006:AA1006" si="145">SUM(W5:W1005)</f>
        <v>0</v>
      </c>
      <c r="X1006">
        <f t="shared" si="145"/>
        <v>0</v>
      </c>
      <c r="Y1006">
        <f t="shared" si="145"/>
        <v>0</v>
      </c>
      <c r="Z1006">
        <f t="shared" si="145"/>
        <v>0</v>
      </c>
      <c r="AA1006">
        <f t="shared" si="145"/>
        <v>0</v>
      </c>
      <c r="AB1006" s="11">
        <f>SUM(AB5:AB1005)</f>
        <v>0</v>
      </c>
      <c r="AC1006" s="11"/>
      <c r="AD1006" s="11">
        <f>SUM(AD5:AD1005)</f>
        <v>0</v>
      </c>
      <c r="AE1006" s="11">
        <f>SUM(AE5:AE1005)</f>
        <v>0</v>
      </c>
    </row>
  </sheetData>
  <sheetProtection algorithmName="SHA-512" hashValue="7Od6YG0TkCoHwvs/xftcXL0aeNLpgJL8bozr8SEZhNpisexgMcc+jyWvgrX3CC71VE46txT9GmOguksrdNA2QA==" saltValue="cqqi0zYuhfqmQ7FXM3D05w==" spinCount="100000" sheet="1" selectLockedCells="1"/>
  <mergeCells count="1009">
    <mergeCell ref="AD3:AD4"/>
    <mergeCell ref="AA2:AA3"/>
    <mergeCell ref="A1000:B1000"/>
    <mergeCell ref="A1001:B1001"/>
    <mergeCell ref="A1002:B1002"/>
    <mergeCell ref="A1003:B1003"/>
    <mergeCell ref="A1004:B1004"/>
    <mergeCell ref="A1005:B1005"/>
    <mergeCell ref="A994:B994"/>
    <mergeCell ref="A995:B995"/>
    <mergeCell ref="A996:B996"/>
    <mergeCell ref="A997:B997"/>
    <mergeCell ref="A998:B998"/>
    <mergeCell ref="A999:B999"/>
    <mergeCell ref="A988:B988"/>
    <mergeCell ref="A989:B989"/>
    <mergeCell ref="A990:B990"/>
    <mergeCell ref="A991:B991"/>
    <mergeCell ref="A992:B992"/>
    <mergeCell ref="A993:B993"/>
    <mergeCell ref="A982:B982"/>
    <mergeCell ref="A983:B983"/>
    <mergeCell ref="A984:B984"/>
    <mergeCell ref="A985:B985"/>
    <mergeCell ref="A986:B986"/>
    <mergeCell ref="A987:B987"/>
    <mergeCell ref="A976:B976"/>
    <mergeCell ref="A977:B977"/>
    <mergeCell ref="A978:B978"/>
    <mergeCell ref="A979:B979"/>
    <mergeCell ref="A980:B980"/>
    <mergeCell ref="A981:B981"/>
    <mergeCell ref="A970:B970"/>
    <mergeCell ref="A971:B971"/>
    <mergeCell ref="A972:B972"/>
    <mergeCell ref="A973:B973"/>
    <mergeCell ref="A974:B974"/>
    <mergeCell ref="A975:B975"/>
    <mergeCell ref="A964:B964"/>
    <mergeCell ref="A965:B965"/>
    <mergeCell ref="A966:B966"/>
    <mergeCell ref="A967:B967"/>
    <mergeCell ref="A968:B968"/>
    <mergeCell ref="A969:B969"/>
    <mergeCell ref="A958:B958"/>
    <mergeCell ref="A959:B959"/>
    <mergeCell ref="A960:B960"/>
    <mergeCell ref="A961:B961"/>
    <mergeCell ref="A962:B962"/>
    <mergeCell ref="A963:B963"/>
    <mergeCell ref="A952:B952"/>
    <mergeCell ref="A953:B953"/>
    <mergeCell ref="A954:B954"/>
    <mergeCell ref="A955:B955"/>
    <mergeCell ref="A956:B956"/>
    <mergeCell ref="A957:B957"/>
    <mergeCell ref="A946:B946"/>
    <mergeCell ref="A947:B947"/>
    <mergeCell ref="A948:B948"/>
    <mergeCell ref="A949:B949"/>
    <mergeCell ref="A950:B950"/>
    <mergeCell ref="A951:B951"/>
    <mergeCell ref="A940:B940"/>
    <mergeCell ref="A941:B941"/>
    <mergeCell ref="A942:B942"/>
    <mergeCell ref="A943:B943"/>
    <mergeCell ref="A944:B944"/>
    <mergeCell ref="A945:B945"/>
    <mergeCell ref="A934:B934"/>
    <mergeCell ref="A935:B935"/>
    <mergeCell ref="A936:B936"/>
    <mergeCell ref="A937:B937"/>
    <mergeCell ref="A938:B938"/>
    <mergeCell ref="A939:B939"/>
    <mergeCell ref="A928:B928"/>
    <mergeCell ref="A929:B929"/>
    <mergeCell ref="A930:B930"/>
    <mergeCell ref="A931:B931"/>
    <mergeCell ref="A932:B932"/>
    <mergeCell ref="A933:B933"/>
    <mergeCell ref="A922:B922"/>
    <mergeCell ref="A923:B923"/>
    <mergeCell ref="A924:B924"/>
    <mergeCell ref="A925:B925"/>
    <mergeCell ref="A926:B926"/>
    <mergeCell ref="A927:B927"/>
    <mergeCell ref="A916:B916"/>
    <mergeCell ref="A917:B917"/>
    <mergeCell ref="A918:B918"/>
    <mergeCell ref="A919:B919"/>
    <mergeCell ref="A920:B920"/>
    <mergeCell ref="A921:B921"/>
    <mergeCell ref="A910:B910"/>
    <mergeCell ref="A911:B911"/>
    <mergeCell ref="A912:B912"/>
    <mergeCell ref="A913:B913"/>
    <mergeCell ref="A914:B914"/>
    <mergeCell ref="A915:B915"/>
    <mergeCell ref="A904:B904"/>
    <mergeCell ref="A905:B905"/>
    <mergeCell ref="A906:B906"/>
    <mergeCell ref="A907:B907"/>
    <mergeCell ref="A908:B908"/>
    <mergeCell ref="A909:B909"/>
    <mergeCell ref="A898:B898"/>
    <mergeCell ref="A899:B899"/>
    <mergeCell ref="A900:B900"/>
    <mergeCell ref="A901:B901"/>
    <mergeCell ref="A902:B902"/>
    <mergeCell ref="A903:B903"/>
    <mergeCell ref="A892:B892"/>
    <mergeCell ref="A893:B893"/>
    <mergeCell ref="A894:B894"/>
    <mergeCell ref="A895:B895"/>
    <mergeCell ref="A896:B896"/>
    <mergeCell ref="A897:B897"/>
    <mergeCell ref="A886:B886"/>
    <mergeCell ref="A887:B887"/>
    <mergeCell ref="A888:B888"/>
    <mergeCell ref="A889:B889"/>
    <mergeCell ref="A890:B890"/>
    <mergeCell ref="A891:B891"/>
    <mergeCell ref="A880:B880"/>
    <mergeCell ref="A881:B881"/>
    <mergeCell ref="A882:B882"/>
    <mergeCell ref="A883:B883"/>
    <mergeCell ref="A884:B884"/>
    <mergeCell ref="A885:B885"/>
    <mergeCell ref="A874:B874"/>
    <mergeCell ref="A875:B875"/>
    <mergeCell ref="A876:B876"/>
    <mergeCell ref="A877:B877"/>
    <mergeCell ref="A878:B878"/>
    <mergeCell ref="A879:B879"/>
    <mergeCell ref="A868:B868"/>
    <mergeCell ref="A869:B869"/>
    <mergeCell ref="A870:B870"/>
    <mergeCell ref="A871:B871"/>
    <mergeCell ref="A872:B872"/>
    <mergeCell ref="A873:B873"/>
    <mergeCell ref="A862:B862"/>
    <mergeCell ref="A863:B863"/>
    <mergeCell ref="A864:B864"/>
    <mergeCell ref="A865:B865"/>
    <mergeCell ref="A866:B866"/>
    <mergeCell ref="A867:B867"/>
    <mergeCell ref="A856:B856"/>
    <mergeCell ref="A857:B857"/>
    <mergeCell ref="A858:B858"/>
    <mergeCell ref="A859:B859"/>
    <mergeCell ref="A860:B860"/>
    <mergeCell ref="A861:B861"/>
    <mergeCell ref="A850:B850"/>
    <mergeCell ref="A851:B851"/>
    <mergeCell ref="A852:B852"/>
    <mergeCell ref="A853:B853"/>
    <mergeCell ref="A854:B854"/>
    <mergeCell ref="A855:B855"/>
    <mergeCell ref="A844:B844"/>
    <mergeCell ref="A845:B845"/>
    <mergeCell ref="A846:B846"/>
    <mergeCell ref="A847:B847"/>
    <mergeCell ref="A848:B848"/>
    <mergeCell ref="A849:B849"/>
    <mergeCell ref="A838:B838"/>
    <mergeCell ref="A839:B839"/>
    <mergeCell ref="A840:B840"/>
    <mergeCell ref="A841:B841"/>
    <mergeCell ref="A842:B842"/>
    <mergeCell ref="A843:B843"/>
    <mergeCell ref="A832:B832"/>
    <mergeCell ref="A833:B833"/>
    <mergeCell ref="A834:B834"/>
    <mergeCell ref="A835:B835"/>
    <mergeCell ref="A836:B836"/>
    <mergeCell ref="A837:B837"/>
    <mergeCell ref="A826:B826"/>
    <mergeCell ref="A827:B827"/>
    <mergeCell ref="A828:B828"/>
    <mergeCell ref="A829:B829"/>
    <mergeCell ref="A830:B830"/>
    <mergeCell ref="A831:B831"/>
    <mergeCell ref="A820:B820"/>
    <mergeCell ref="A821:B821"/>
    <mergeCell ref="A822:B822"/>
    <mergeCell ref="A823:B823"/>
    <mergeCell ref="A824:B824"/>
    <mergeCell ref="A825:B825"/>
    <mergeCell ref="A814:B814"/>
    <mergeCell ref="A815:B815"/>
    <mergeCell ref="A816:B816"/>
    <mergeCell ref="A817:B817"/>
    <mergeCell ref="A818:B818"/>
    <mergeCell ref="A819:B819"/>
    <mergeCell ref="A808:B808"/>
    <mergeCell ref="A809:B809"/>
    <mergeCell ref="A810:B810"/>
    <mergeCell ref="A811:B811"/>
    <mergeCell ref="A812:B812"/>
    <mergeCell ref="A813:B813"/>
    <mergeCell ref="A802:B802"/>
    <mergeCell ref="A803:B803"/>
    <mergeCell ref="A804:B804"/>
    <mergeCell ref="A805:B805"/>
    <mergeCell ref="A806:B806"/>
    <mergeCell ref="A807:B807"/>
    <mergeCell ref="A796:B796"/>
    <mergeCell ref="A797:B797"/>
    <mergeCell ref="A798:B798"/>
    <mergeCell ref="A799:B799"/>
    <mergeCell ref="A800:B800"/>
    <mergeCell ref="A801:B801"/>
    <mergeCell ref="A790:B790"/>
    <mergeCell ref="A791:B791"/>
    <mergeCell ref="A792:B792"/>
    <mergeCell ref="A793:B793"/>
    <mergeCell ref="A794:B794"/>
    <mergeCell ref="A795:B795"/>
    <mergeCell ref="A784:B784"/>
    <mergeCell ref="A785:B785"/>
    <mergeCell ref="A786:B786"/>
    <mergeCell ref="A787:B787"/>
    <mergeCell ref="A788:B788"/>
    <mergeCell ref="A789:B789"/>
    <mergeCell ref="A778:B778"/>
    <mergeCell ref="A779:B779"/>
    <mergeCell ref="A780:B780"/>
    <mergeCell ref="A781:B781"/>
    <mergeCell ref="A782:B782"/>
    <mergeCell ref="A783:B783"/>
    <mergeCell ref="A772:B772"/>
    <mergeCell ref="A773:B773"/>
    <mergeCell ref="A774:B774"/>
    <mergeCell ref="A775:B775"/>
    <mergeCell ref="A776:B776"/>
    <mergeCell ref="A777:B777"/>
    <mergeCell ref="A766:B766"/>
    <mergeCell ref="A767:B767"/>
    <mergeCell ref="A768:B768"/>
    <mergeCell ref="A769:B769"/>
    <mergeCell ref="A770:B770"/>
    <mergeCell ref="A771:B771"/>
    <mergeCell ref="A760:B760"/>
    <mergeCell ref="A761:B761"/>
    <mergeCell ref="A762:B762"/>
    <mergeCell ref="A763:B763"/>
    <mergeCell ref="A764:B764"/>
    <mergeCell ref="A765:B765"/>
    <mergeCell ref="A754:B754"/>
    <mergeCell ref="A755:B755"/>
    <mergeCell ref="A756:B756"/>
    <mergeCell ref="A757:B757"/>
    <mergeCell ref="A758:B758"/>
    <mergeCell ref="A759:B759"/>
    <mergeCell ref="A748:B748"/>
    <mergeCell ref="A749:B749"/>
    <mergeCell ref="A750:B750"/>
    <mergeCell ref="A751:B751"/>
    <mergeCell ref="A752:B752"/>
    <mergeCell ref="A753:B753"/>
    <mergeCell ref="A742:B742"/>
    <mergeCell ref="A743:B743"/>
    <mergeCell ref="A744:B744"/>
    <mergeCell ref="A745:B745"/>
    <mergeCell ref="A746:B746"/>
    <mergeCell ref="A747:B747"/>
    <mergeCell ref="A736:B736"/>
    <mergeCell ref="A737:B737"/>
    <mergeCell ref="A738:B738"/>
    <mergeCell ref="A739:B739"/>
    <mergeCell ref="A740:B740"/>
    <mergeCell ref="A741:B741"/>
    <mergeCell ref="A730:B730"/>
    <mergeCell ref="A731:B731"/>
    <mergeCell ref="A732:B732"/>
    <mergeCell ref="A733:B733"/>
    <mergeCell ref="A734:B734"/>
    <mergeCell ref="A735:B735"/>
    <mergeCell ref="A724:B724"/>
    <mergeCell ref="A725:B725"/>
    <mergeCell ref="A726:B726"/>
    <mergeCell ref="A727:B727"/>
    <mergeCell ref="A728:B728"/>
    <mergeCell ref="A729:B729"/>
    <mergeCell ref="A718:B718"/>
    <mergeCell ref="A719:B719"/>
    <mergeCell ref="A720:B720"/>
    <mergeCell ref="A721:B721"/>
    <mergeCell ref="A722:B722"/>
    <mergeCell ref="A723:B723"/>
    <mergeCell ref="A712:B712"/>
    <mergeCell ref="A713:B713"/>
    <mergeCell ref="A714:B714"/>
    <mergeCell ref="A715:B715"/>
    <mergeCell ref="A716:B716"/>
    <mergeCell ref="A717:B717"/>
    <mergeCell ref="A706:B706"/>
    <mergeCell ref="A707:B707"/>
    <mergeCell ref="A708:B708"/>
    <mergeCell ref="A709:B709"/>
    <mergeCell ref="A710:B710"/>
    <mergeCell ref="A711:B711"/>
    <mergeCell ref="A700:B700"/>
    <mergeCell ref="A701:B701"/>
    <mergeCell ref="A702:B702"/>
    <mergeCell ref="A703:B703"/>
    <mergeCell ref="A704:B704"/>
    <mergeCell ref="A705:B705"/>
    <mergeCell ref="A694:B694"/>
    <mergeCell ref="A695:B695"/>
    <mergeCell ref="A696:B696"/>
    <mergeCell ref="A697:B697"/>
    <mergeCell ref="A698:B698"/>
    <mergeCell ref="A699:B699"/>
    <mergeCell ref="A688:B688"/>
    <mergeCell ref="A689:B689"/>
    <mergeCell ref="A690:B690"/>
    <mergeCell ref="A691:B691"/>
    <mergeCell ref="A692:B692"/>
    <mergeCell ref="A693:B693"/>
    <mergeCell ref="A682:B682"/>
    <mergeCell ref="A683:B683"/>
    <mergeCell ref="A684:B684"/>
    <mergeCell ref="A685:B685"/>
    <mergeCell ref="A686:B686"/>
    <mergeCell ref="A687:B687"/>
    <mergeCell ref="A676:B676"/>
    <mergeCell ref="A677:B677"/>
    <mergeCell ref="A678:B678"/>
    <mergeCell ref="A679:B679"/>
    <mergeCell ref="A680:B680"/>
    <mergeCell ref="A681:B681"/>
    <mergeCell ref="A670:B670"/>
    <mergeCell ref="A671:B671"/>
    <mergeCell ref="A672:B672"/>
    <mergeCell ref="A673:B673"/>
    <mergeCell ref="A674:B674"/>
    <mergeCell ref="A675:B675"/>
    <mergeCell ref="A664:B664"/>
    <mergeCell ref="A665:B665"/>
    <mergeCell ref="A666:B666"/>
    <mergeCell ref="A667:B667"/>
    <mergeCell ref="A668:B668"/>
    <mergeCell ref="A669:B669"/>
    <mergeCell ref="A658:B658"/>
    <mergeCell ref="A659:B659"/>
    <mergeCell ref="A660:B660"/>
    <mergeCell ref="A661:B661"/>
    <mergeCell ref="A662:B662"/>
    <mergeCell ref="A663:B663"/>
    <mergeCell ref="A652:B652"/>
    <mergeCell ref="A653:B653"/>
    <mergeCell ref="A654:B654"/>
    <mergeCell ref="A655:B655"/>
    <mergeCell ref="A656:B656"/>
    <mergeCell ref="A657:B657"/>
    <mergeCell ref="A646:B646"/>
    <mergeCell ref="A647:B647"/>
    <mergeCell ref="A648:B648"/>
    <mergeCell ref="A649:B649"/>
    <mergeCell ref="A650:B650"/>
    <mergeCell ref="A651:B651"/>
    <mergeCell ref="A640:B640"/>
    <mergeCell ref="A641:B641"/>
    <mergeCell ref="A642:B642"/>
    <mergeCell ref="A643:B643"/>
    <mergeCell ref="A644:B644"/>
    <mergeCell ref="A645:B645"/>
    <mergeCell ref="A634:B634"/>
    <mergeCell ref="A635:B635"/>
    <mergeCell ref="A636:B636"/>
    <mergeCell ref="A637:B637"/>
    <mergeCell ref="A638:B638"/>
    <mergeCell ref="A639:B639"/>
    <mergeCell ref="A628:B628"/>
    <mergeCell ref="A629:B629"/>
    <mergeCell ref="A630:B630"/>
    <mergeCell ref="A631:B631"/>
    <mergeCell ref="A632:B632"/>
    <mergeCell ref="A633:B633"/>
    <mergeCell ref="A622:B622"/>
    <mergeCell ref="A623:B623"/>
    <mergeCell ref="A624:B624"/>
    <mergeCell ref="A625:B625"/>
    <mergeCell ref="A626:B626"/>
    <mergeCell ref="A627:B627"/>
    <mergeCell ref="A616:B616"/>
    <mergeCell ref="A617:B617"/>
    <mergeCell ref="A618:B618"/>
    <mergeCell ref="A619:B619"/>
    <mergeCell ref="A620:B620"/>
    <mergeCell ref="A621:B621"/>
    <mergeCell ref="A610:B610"/>
    <mergeCell ref="A611:B611"/>
    <mergeCell ref="A612:B612"/>
    <mergeCell ref="A613:B613"/>
    <mergeCell ref="A614:B614"/>
    <mergeCell ref="A615:B615"/>
    <mergeCell ref="A604:B604"/>
    <mergeCell ref="A605:B605"/>
    <mergeCell ref="A606:B606"/>
    <mergeCell ref="A607:B607"/>
    <mergeCell ref="A608:B608"/>
    <mergeCell ref="A609:B609"/>
    <mergeCell ref="A598:B598"/>
    <mergeCell ref="A599:B599"/>
    <mergeCell ref="A600:B600"/>
    <mergeCell ref="A601:B601"/>
    <mergeCell ref="A602:B602"/>
    <mergeCell ref="A603:B603"/>
    <mergeCell ref="A592:B592"/>
    <mergeCell ref="A593:B593"/>
    <mergeCell ref="A594:B594"/>
    <mergeCell ref="A595:B595"/>
    <mergeCell ref="A596:B596"/>
    <mergeCell ref="A597:B597"/>
    <mergeCell ref="A586:B586"/>
    <mergeCell ref="A587:B587"/>
    <mergeCell ref="A588:B588"/>
    <mergeCell ref="A589:B589"/>
    <mergeCell ref="A590:B590"/>
    <mergeCell ref="A591:B591"/>
    <mergeCell ref="A580:B580"/>
    <mergeCell ref="A581:B581"/>
    <mergeCell ref="A582:B582"/>
    <mergeCell ref="A583:B583"/>
    <mergeCell ref="A584:B584"/>
    <mergeCell ref="A585:B585"/>
    <mergeCell ref="A574:B574"/>
    <mergeCell ref="A575:B575"/>
    <mergeCell ref="A576:B576"/>
    <mergeCell ref="A577:B577"/>
    <mergeCell ref="A578:B578"/>
    <mergeCell ref="A579:B579"/>
    <mergeCell ref="A568:B568"/>
    <mergeCell ref="A569:B569"/>
    <mergeCell ref="A570:B570"/>
    <mergeCell ref="A571:B571"/>
    <mergeCell ref="A572:B572"/>
    <mergeCell ref="A573:B573"/>
    <mergeCell ref="A562:B562"/>
    <mergeCell ref="A563:B563"/>
    <mergeCell ref="A564:B564"/>
    <mergeCell ref="A565:B565"/>
    <mergeCell ref="A566:B566"/>
    <mergeCell ref="A567:B567"/>
    <mergeCell ref="A556:B556"/>
    <mergeCell ref="A557:B557"/>
    <mergeCell ref="A558:B558"/>
    <mergeCell ref="A559:B559"/>
    <mergeCell ref="A560:B560"/>
    <mergeCell ref="A561:B561"/>
    <mergeCell ref="A550:B550"/>
    <mergeCell ref="A551:B551"/>
    <mergeCell ref="A552:B552"/>
    <mergeCell ref="A553:B553"/>
    <mergeCell ref="A554:B554"/>
    <mergeCell ref="A555:B555"/>
    <mergeCell ref="A544:B544"/>
    <mergeCell ref="A545:B545"/>
    <mergeCell ref="A546:B546"/>
    <mergeCell ref="A547:B547"/>
    <mergeCell ref="A548:B548"/>
    <mergeCell ref="A549:B549"/>
    <mergeCell ref="A538:B538"/>
    <mergeCell ref="A539:B539"/>
    <mergeCell ref="A540:B540"/>
    <mergeCell ref="A541:B541"/>
    <mergeCell ref="A542:B542"/>
    <mergeCell ref="A543:B543"/>
    <mergeCell ref="A532:B532"/>
    <mergeCell ref="A533:B533"/>
    <mergeCell ref="A534:B534"/>
    <mergeCell ref="A535:B535"/>
    <mergeCell ref="A536:B536"/>
    <mergeCell ref="A537:B537"/>
    <mergeCell ref="A526:B526"/>
    <mergeCell ref="A527:B527"/>
    <mergeCell ref="A528:B528"/>
    <mergeCell ref="A529:B529"/>
    <mergeCell ref="A530:B530"/>
    <mergeCell ref="A531:B531"/>
    <mergeCell ref="A520:B520"/>
    <mergeCell ref="A521:B521"/>
    <mergeCell ref="A522:B522"/>
    <mergeCell ref="A523:B523"/>
    <mergeCell ref="A524:B524"/>
    <mergeCell ref="A525:B525"/>
    <mergeCell ref="A514:B514"/>
    <mergeCell ref="A515:B515"/>
    <mergeCell ref="A516:B516"/>
    <mergeCell ref="A517:B517"/>
    <mergeCell ref="A518:B518"/>
    <mergeCell ref="A519:B519"/>
    <mergeCell ref="A508:B508"/>
    <mergeCell ref="A509:B509"/>
    <mergeCell ref="A510:B510"/>
    <mergeCell ref="A511:B511"/>
    <mergeCell ref="A512:B512"/>
    <mergeCell ref="A513:B513"/>
    <mergeCell ref="A502:B502"/>
    <mergeCell ref="A503:B503"/>
    <mergeCell ref="A504:B504"/>
    <mergeCell ref="A505:B505"/>
    <mergeCell ref="A506:B506"/>
    <mergeCell ref="A507:B507"/>
    <mergeCell ref="A496:B496"/>
    <mergeCell ref="A497:B497"/>
    <mergeCell ref="A498:B498"/>
    <mergeCell ref="A499:B499"/>
    <mergeCell ref="A500:B500"/>
    <mergeCell ref="A501:B501"/>
    <mergeCell ref="A490:B490"/>
    <mergeCell ref="A491:B491"/>
    <mergeCell ref="A492:B492"/>
    <mergeCell ref="A493:B493"/>
    <mergeCell ref="A494:B494"/>
    <mergeCell ref="A495:B495"/>
    <mergeCell ref="A484:B484"/>
    <mergeCell ref="A485:B485"/>
    <mergeCell ref="A486:B486"/>
    <mergeCell ref="A487:B487"/>
    <mergeCell ref="A488:B488"/>
    <mergeCell ref="A489:B489"/>
    <mergeCell ref="A478:B478"/>
    <mergeCell ref="A479:B479"/>
    <mergeCell ref="A480:B480"/>
    <mergeCell ref="A481:B481"/>
    <mergeCell ref="A482:B482"/>
    <mergeCell ref="A483:B483"/>
    <mergeCell ref="A472:B472"/>
    <mergeCell ref="A473:B473"/>
    <mergeCell ref="A474:B474"/>
    <mergeCell ref="A475:B475"/>
    <mergeCell ref="A476:B476"/>
    <mergeCell ref="A477:B477"/>
    <mergeCell ref="A466:B466"/>
    <mergeCell ref="A467:B467"/>
    <mergeCell ref="A468:B468"/>
    <mergeCell ref="A469:B469"/>
    <mergeCell ref="A470:B470"/>
    <mergeCell ref="A471:B471"/>
    <mergeCell ref="A460:B460"/>
    <mergeCell ref="A461:B461"/>
    <mergeCell ref="A462:B462"/>
    <mergeCell ref="A463:B463"/>
    <mergeCell ref="A464:B464"/>
    <mergeCell ref="A465:B465"/>
    <mergeCell ref="A454:B454"/>
    <mergeCell ref="A455:B455"/>
    <mergeCell ref="A456:B456"/>
    <mergeCell ref="A457:B457"/>
    <mergeCell ref="A458:B458"/>
    <mergeCell ref="A459:B459"/>
    <mergeCell ref="A448:B448"/>
    <mergeCell ref="A449:B449"/>
    <mergeCell ref="A450:B450"/>
    <mergeCell ref="A451:B451"/>
    <mergeCell ref="A452:B452"/>
    <mergeCell ref="A453:B453"/>
    <mergeCell ref="A442:B442"/>
    <mergeCell ref="A443:B443"/>
    <mergeCell ref="A444:B444"/>
    <mergeCell ref="A445:B445"/>
    <mergeCell ref="A446:B446"/>
    <mergeCell ref="A447:B447"/>
    <mergeCell ref="A436:B436"/>
    <mergeCell ref="A437:B437"/>
    <mergeCell ref="A438:B438"/>
    <mergeCell ref="A439:B439"/>
    <mergeCell ref="A440:B440"/>
    <mergeCell ref="A441:B441"/>
    <mergeCell ref="A430:B430"/>
    <mergeCell ref="A431:B431"/>
    <mergeCell ref="A432:B432"/>
    <mergeCell ref="A433:B433"/>
    <mergeCell ref="A434:B434"/>
    <mergeCell ref="A435:B435"/>
    <mergeCell ref="A424:B424"/>
    <mergeCell ref="A425:B425"/>
    <mergeCell ref="A426:B426"/>
    <mergeCell ref="A427:B427"/>
    <mergeCell ref="A428:B428"/>
    <mergeCell ref="A429:B429"/>
    <mergeCell ref="A418:B418"/>
    <mergeCell ref="A419:B419"/>
    <mergeCell ref="A420:B420"/>
    <mergeCell ref="A421:B421"/>
    <mergeCell ref="A422:B422"/>
    <mergeCell ref="A423:B423"/>
    <mergeCell ref="A412:B412"/>
    <mergeCell ref="A413:B413"/>
    <mergeCell ref="A414:B414"/>
    <mergeCell ref="A415:B415"/>
    <mergeCell ref="A416:B416"/>
    <mergeCell ref="A417:B417"/>
    <mergeCell ref="A406:B406"/>
    <mergeCell ref="A407:B407"/>
    <mergeCell ref="A408:B408"/>
    <mergeCell ref="A409:B409"/>
    <mergeCell ref="A410:B410"/>
    <mergeCell ref="A411:B411"/>
    <mergeCell ref="A400:B400"/>
    <mergeCell ref="A401:B401"/>
    <mergeCell ref="A402:B402"/>
    <mergeCell ref="A403:B403"/>
    <mergeCell ref="A404:B404"/>
    <mergeCell ref="A405:B405"/>
    <mergeCell ref="A394:B394"/>
    <mergeCell ref="A395:B395"/>
    <mergeCell ref="A396:B396"/>
    <mergeCell ref="A397:B397"/>
    <mergeCell ref="A398:B398"/>
    <mergeCell ref="A399:B399"/>
    <mergeCell ref="A388:B388"/>
    <mergeCell ref="A389:B389"/>
    <mergeCell ref="A390:B390"/>
    <mergeCell ref="A391:B391"/>
    <mergeCell ref="A392:B392"/>
    <mergeCell ref="A393:B393"/>
    <mergeCell ref="A382:B382"/>
    <mergeCell ref="A383:B383"/>
    <mergeCell ref="A384:B384"/>
    <mergeCell ref="A385:B385"/>
    <mergeCell ref="A386:B386"/>
    <mergeCell ref="A387:B387"/>
    <mergeCell ref="A376:B376"/>
    <mergeCell ref="A377:B377"/>
    <mergeCell ref="A378:B378"/>
    <mergeCell ref="A379:B379"/>
    <mergeCell ref="A380:B380"/>
    <mergeCell ref="A381:B381"/>
    <mergeCell ref="A370:B370"/>
    <mergeCell ref="A371:B371"/>
    <mergeCell ref="A372:B372"/>
    <mergeCell ref="A373:B373"/>
    <mergeCell ref="A374:B374"/>
    <mergeCell ref="A375:B375"/>
    <mergeCell ref="A364:B364"/>
    <mergeCell ref="A365:B365"/>
    <mergeCell ref="A366:B366"/>
    <mergeCell ref="A367:B367"/>
    <mergeCell ref="A368:B368"/>
    <mergeCell ref="A369:B369"/>
    <mergeCell ref="A358:B358"/>
    <mergeCell ref="A359:B359"/>
    <mergeCell ref="A360:B360"/>
    <mergeCell ref="A361:B361"/>
    <mergeCell ref="A362:B362"/>
    <mergeCell ref="A363:B363"/>
    <mergeCell ref="A352:B352"/>
    <mergeCell ref="A353:B353"/>
    <mergeCell ref="A354:B354"/>
    <mergeCell ref="A355:B355"/>
    <mergeCell ref="A356:B356"/>
    <mergeCell ref="A357:B357"/>
    <mergeCell ref="A346:B346"/>
    <mergeCell ref="A347:B347"/>
    <mergeCell ref="A348:B348"/>
    <mergeCell ref="A349:B349"/>
    <mergeCell ref="A350:B350"/>
    <mergeCell ref="A351:B351"/>
    <mergeCell ref="A340:B340"/>
    <mergeCell ref="A341:B341"/>
    <mergeCell ref="A342:B342"/>
    <mergeCell ref="A343:B343"/>
    <mergeCell ref="A344:B344"/>
    <mergeCell ref="A345:B345"/>
    <mergeCell ref="A334:B334"/>
    <mergeCell ref="A335:B335"/>
    <mergeCell ref="A336:B336"/>
    <mergeCell ref="A337:B337"/>
    <mergeCell ref="A338:B338"/>
    <mergeCell ref="A339:B339"/>
    <mergeCell ref="A328:B328"/>
    <mergeCell ref="A329:B329"/>
    <mergeCell ref="A330:B330"/>
    <mergeCell ref="A331:B331"/>
    <mergeCell ref="A332:B332"/>
    <mergeCell ref="A333:B333"/>
    <mergeCell ref="A322:B322"/>
    <mergeCell ref="A323:B323"/>
    <mergeCell ref="A324:B324"/>
    <mergeCell ref="A325:B325"/>
    <mergeCell ref="A326:B326"/>
    <mergeCell ref="A327:B327"/>
    <mergeCell ref="A316:B316"/>
    <mergeCell ref="A317:B317"/>
    <mergeCell ref="A318:B318"/>
    <mergeCell ref="A319:B319"/>
    <mergeCell ref="A320:B320"/>
    <mergeCell ref="A321:B321"/>
    <mergeCell ref="A310:B310"/>
    <mergeCell ref="A311:B311"/>
    <mergeCell ref="A312:B312"/>
    <mergeCell ref="A313:B313"/>
    <mergeCell ref="A314:B314"/>
    <mergeCell ref="A315:B315"/>
    <mergeCell ref="A304:B304"/>
    <mergeCell ref="A305:B305"/>
    <mergeCell ref="A306:B306"/>
    <mergeCell ref="A307:B307"/>
    <mergeCell ref="A308:B308"/>
    <mergeCell ref="A309:B309"/>
    <mergeCell ref="A298:B298"/>
    <mergeCell ref="A299:B299"/>
    <mergeCell ref="A300:B300"/>
    <mergeCell ref="A301:B301"/>
    <mergeCell ref="A302:B302"/>
    <mergeCell ref="A303:B303"/>
    <mergeCell ref="A292:B292"/>
    <mergeCell ref="A293:B293"/>
    <mergeCell ref="A294:B294"/>
    <mergeCell ref="A295:B295"/>
    <mergeCell ref="A296:B296"/>
    <mergeCell ref="A297:B297"/>
    <mergeCell ref="A286:B286"/>
    <mergeCell ref="A287:B287"/>
    <mergeCell ref="A288:B288"/>
    <mergeCell ref="A289:B289"/>
    <mergeCell ref="A290:B290"/>
    <mergeCell ref="A291:B291"/>
    <mergeCell ref="A280:B280"/>
    <mergeCell ref="A281:B281"/>
    <mergeCell ref="A282:B282"/>
    <mergeCell ref="A283:B283"/>
    <mergeCell ref="A284:B284"/>
    <mergeCell ref="A285:B285"/>
    <mergeCell ref="A274:B274"/>
    <mergeCell ref="A275:B275"/>
    <mergeCell ref="A276:B276"/>
    <mergeCell ref="A277:B277"/>
    <mergeCell ref="A278:B278"/>
    <mergeCell ref="A279:B279"/>
    <mergeCell ref="A268:B268"/>
    <mergeCell ref="A269:B269"/>
    <mergeCell ref="A270:B270"/>
    <mergeCell ref="A271:B271"/>
    <mergeCell ref="A272:B272"/>
    <mergeCell ref="A273:B273"/>
    <mergeCell ref="A262:B262"/>
    <mergeCell ref="A263:B263"/>
    <mergeCell ref="A264:B264"/>
    <mergeCell ref="A265:B265"/>
    <mergeCell ref="A266:B266"/>
    <mergeCell ref="A267:B267"/>
    <mergeCell ref="A256:B256"/>
    <mergeCell ref="A257:B257"/>
    <mergeCell ref="A258:B258"/>
    <mergeCell ref="A259:B259"/>
    <mergeCell ref="A260:B260"/>
    <mergeCell ref="A261:B261"/>
    <mergeCell ref="A250:B250"/>
    <mergeCell ref="A251:B251"/>
    <mergeCell ref="A252:B252"/>
    <mergeCell ref="A253:B253"/>
    <mergeCell ref="A254:B254"/>
    <mergeCell ref="A255:B255"/>
    <mergeCell ref="A244:B244"/>
    <mergeCell ref="A245:B245"/>
    <mergeCell ref="A246:B246"/>
    <mergeCell ref="A247:B247"/>
    <mergeCell ref="A248:B248"/>
    <mergeCell ref="A249:B249"/>
    <mergeCell ref="A238:B238"/>
    <mergeCell ref="A239:B239"/>
    <mergeCell ref="A240:B240"/>
    <mergeCell ref="A241:B241"/>
    <mergeCell ref="A242:B242"/>
    <mergeCell ref="A243:B243"/>
    <mergeCell ref="A232:B232"/>
    <mergeCell ref="A233:B233"/>
    <mergeCell ref="A234:B234"/>
    <mergeCell ref="A235:B235"/>
    <mergeCell ref="A236:B236"/>
    <mergeCell ref="A237:B237"/>
    <mergeCell ref="A226:B226"/>
    <mergeCell ref="A227:B227"/>
    <mergeCell ref="A228:B228"/>
    <mergeCell ref="A229:B229"/>
    <mergeCell ref="A230:B230"/>
    <mergeCell ref="A231:B231"/>
    <mergeCell ref="A220:B220"/>
    <mergeCell ref="A221:B221"/>
    <mergeCell ref="A222:B222"/>
    <mergeCell ref="A223:B223"/>
    <mergeCell ref="A224:B224"/>
    <mergeCell ref="A225:B225"/>
    <mergeCell ref="A214:B214"/>
    <mergeCell ref="A215:B215"/>
    <mergeCell ref="A216:B216"/>
    <mergeCell ref="A217:B217"/>
    <mergeCell ref="A218:B218"/>
    <mergeCell ref="A219:B219"/>
    <mergeCell ref="A208:B208"/>
    <mergeCell ref="A209:B209"/>
    <mergeCell ref="A210:B210"/>
    <mergeCell ref="A211:B211"/>
    <mergeCell ref="A212:B212"/>
    <mergeCell ref="A213:B213"/>
    <mergeCell ref="A202:B202"/>
    <mergeCell ref="A203:B203"/>
    <mergeCell ref="A204:B204"/>
    <mergeCell ref="A205:B205"/>
    <mergeCell ref="A206:B206"/>
    <mergeCell ref="A207:B207"/>
    <mergeCell ref="A196:B196"/>
    <mergeCell ref="A197:B197"/>
    <mergeCell ref="A198:B198"/>
    <mergeCell ref="A199:B199"/>
    <mergeCell ref="A200:B200"/>
    <mergeCell ref="A201:B201"/>
    <mergeCell ref="A190:B190"/>
    <mergeCell ref="A191:B191"/>
    <mergeCell ref="A192:B192"/>
    <mergeCell ref="A193:B193"/>
    <mergeCell ref="A194:B194"/>
    <mergeCell ref="A195:B195"/>
    <mergeCell ref="A184:B184"/>
    <mergeCell ref="A185:B185"/>
    <mergeCell ref="A186:B186"/>
    <mergeCell ref="A187:B187"/>
    <mergeCell ref="A188:B188"/>
    <mergeCell ref="A189:B189"/>
    <mergeCell ref="A178:B178"/>
    <mergeCell ref="A179:B179"/>
    <mergeCell ref="A180:B180"/>
    <mergeCell ref="A181:B181"/>
    <mergeCell ref="A182:B182"/>
    <mergeCell ref="A183:B183"/>
    <mergeCell ref="A172:B172"/>
    <mergeCell ref="A173:B173"/>
    <mergeCell ref="A174:B174"/>
    <mergeCell ref="A175:B175"/>
    <mergeCell ref="A176:B176"/>
    <mergeCell ref="A177:B177"/>
    <mergeCell ref="A166:B166"/>
    <mergeCell ref="A167:B167"/>
    <mergeCell ref="A168:B168"/>
    <mergeCell ref="A169:B169"/>
    <mergeCell ref="A170:B170"/>
    <mergeCell ref="A171:B171"/>
    <mergeCell ref="A160:B160"/>
    <mergeCell ref="A161:B161"/>
    <mergeCell ref="A162:B162"/>
    <mergeCell ref="A163:B163"/>
    <mergeCell ref="A164:B164"/>
    <mergeCell ref="A165:B165"/>
    <mergeCell ref="A154:B154"/>
    <mergeCell ref="A155:B155"/>
    <mergeCell ref="A156:B156"/>
    <mergeCell ref="A157:B157"/>
    <mergeCell ref="A158:B158"/>
    <mergeCell ref="A159:B159"/>
    <mergeCell ref="A148:B148"/>
    <mergeCell ref="A149:B149"/>
    <mergeCell ref="A150:B150"/>
    <mergeCell ref="A151:B151"/>
    <mergeCell ref="A152:B152"/>
    <mergeCell ref="A153:B153"/>
    <mergeCell ref="A142:B142"/>
    <mergeCell ref="A143:B143"/>
    <mergeCell ref="A144:B144"/>
    <mergeCell ref="A145:B145"/>
    <mergeCell ref="A146:B146"/>
    <mergeCell ref="A147:B147"/>
    <mergeCell ref="A136:B136"/>
    <mergeCell ref="A137:B137"/>
    <mergeCell ref="A138:B138"/>
    <mergeCell ref="A139:B139"/>
    <mergeCell ref="A140:B140"/>
    <mergeCell ref="A141:B141"/>
    <mergeCell ref="A130:B130"/>
    <mergeCell ref="A131:B131"/>
    <mergeCell ref="A132:B132"/>
    <mergeCell ref="A133:B133"/>
    <mergeCell ref="A134:B134"/>
    <mergeCell ref="A135:B135"/>
    <mergeCell ref="A124:B124"/>
    <mergeCell ref="A125:B125"/>
    <mergeCell ref="A126:B126"/>
    <mergeCell ref="A127:B127"/>
    <mergeCell ref="A128:B128"/>
    <mergeCell ref="A129:B129"/>
    <mergeCell ref="A118:B118"/>
    <mergeCell ref="A119:B119"/>
    <mergeCell ref="A120:B120"/>
    <mergeCell ref="A121:B121"/>
    <mergeCell ref="A122:B122"/>
    <mergeCell ref="A123:B123"/>
    <mergeCell ref="A112:B112"/>
    <mergeCell ref="A113:B113"/>
    <mergeCell ref="A114:B114"/>
    <mergeCell ref="A115:B115"/>
    <mergeCell ref="A116:B116"/>
    <mergeCell ref="A117:B117"/>
    <mergeCell ref="A106:B106"/>
    <mergeCell ref="A107:B107"/>
    <mergeCell ref="A108:B108"/>
    <mergeCell ref="A109:B109"/>
    <mergeCell ref="A110:B110"/>
    <mergeCell ref="A111:B111"/>
    <mergeCell ref="A100:B100"/>
    <mergeCell ref="A101:B101"/>
    <mergeCell ref="A102:B102"/>
    <mergeCell ref="A103:B103"/>
    <mergeCell ref="A104:B104"/>
    <mergeCell ref="A105:B105"/>
    <mergeCell ref="A94:B94"/>
    <mergeCell ref="A95:B95"/>
    <mergeCell ref="A96:B96"/>
    <mergeCell ref="A97:B97"/>
    <mergeCell ref="A98:B98"/>
    <mergeCell ref="A99:B99"/>
    <mergeCell ref="A88:B88"/>
    <mergeCell ref="A89:B89"/>
    <mergeCell ref="A90:B90"/>
    <mergeCell ref="A91:B91"/>
    <mergeCell ref="A92:B92"/>
    <mergeCell ref="A93:B93"/>
    <mergeCell ref="A82:B82"/>
    <mergeCell ref="A83:B83"/>
    <mergeCell ref="A84:B84"/>
    <mergeCell ref="A85:B85"/>
    <mergeCell ref="A86:B86"/>
    <mergeCell ref="A87:B87"/>
    <mergeCell ref="A76:B76"/>
    <mergeCell ref="A77:B77"/>
    <mergeCell ref="A78:B78"/>
    <mergeCell ref="A79:B79"/>
    <mergeCell ref="A80:B80"/>
    <mergeCell ref="A81:B81"/>
    <mergeCell ref="A70:B70"/>
    <mergeCell ref="A71:B71"/>
    <mergeCell ref="A72:B72"/>
    <mergeCell ref="A73:B73"/>
    <mergeCell ref="A74:B74"/>
    <mergeCell ref="A75:B75"/>
    <mergeCell ref="A64:B64"/>
    <mergeCell ref="A65:B65"/>
    <mergeCell ref="A66:B66"/>
    <mergeCell ref="A67:B67"/>
    <mergeCell ref="A68:B68"/>
    <mergeCell ref="A69:B69"/>
    <mergeCell ref="A58:B58"/>
    <mergeCell ref="A59:B59"/>
    <mergeCell ref="A60:B60"/>
    <mergeCell ref="A61:B61"/>
    <mergeCell ref="A62:B62"/>
    <mergeCell ref="A63:B63"/>
    <mergeCell ref="A52:B52"/>
    <mergeCell ref="A53:B53"/>
    <mergeCell ref="A54:B54"/>
    <mergeCell ref="A55:B55"/>
    <mergeCell ref="A56:B56"/>
    <mergeCell ref="A57:B57"/>
    <mergeCell ref="A46:B46"/>
    <mergeCell ref="A47:B47"/>
    <mergeCell ref="A48:B48"/>
    <mergeCell ref="A49:B49"/>
    <mergeCell ref="A50:B50"/>
    <mergeCell ref="A51:B51"/>
    <mergeCell ref="A40:B40"/>
    <mergeCell ref="A41:B41"/>
    <mergeCell ref="A42:B42"/>
    <mergeCell ref="A43:B43"/>
    <mergeCell ref="A44:B44"/>
    <mergeCell ref="A45:B45"/>
    <mergeCell ref="A34:B34"/>
    <mergeCell ref="A35:B35"/>
    <mergeCell ref="A36:B36"/>
    <mergeCell ref="A37:B37"/>
    <mergeCell ref="A38:B38"/>
    <mergeCell ref="A39:B39"/>
    <mergeCell ref="A28:B28"/>
    <mergeCell ref="A29:B29"/>
    <mergeCell ref="A30:B30"/>
    <mergeCell ref="A31:B31"/>
    <mergeCell ref="A32:B32"/>
    <mergeCell ref="A33:B33"/>
    <mergeCell ref="A22:B22"/>
    <mergeCell ref="A23:B23"/>
    <mergeCell ref="A24:B24"/>
    <mergeCell ref="A25:B25"/>
    <mergeCell ref="A26:B26"/>
    <mergeCell ref="A27:B27"/>
    <mergeCell ref="A16:B16"/>
    <mergeCell ref="A17:B17"/>
    <mergeCell ref="A18:B18"/>
    <mergeCell ref="A19:B19"/>
    <mergeCell ref="A20:B20"/>
    <mergeCell ref="A21:B21"/>
    <mergeCell ref="A1:S1"/>
    <mergeCell ref="A10:B10"/>
    <mergeCell ref="A11:B11"/>
    <mergeCell ref="A12:B12"/>
    <mergeCell ref="A13:B13"/>
    <mergeCell ref="A14:B14"/>
    <mergeCell ref="A15:B15"/>
    <mergeCell ref="A3:B3"/>
    <mergeCell ref="A5:B5"/>
    <mergeCell ref="A6:B6"/>
    <mergeCell ref="A7:B7"/>
    <mergeCell ref="A8:B8"/>
    <mergeCell ref="A9:B9"/>
    <mergeCell ref="A2:F2"/>
    <mergeCell ref="I2:K2"/>
    <mergeCell ref="L2:M2"/>
    <mergeCell ref="N2:S2"/>
  </mergeCells>
  <pageMargins left="0.75" right="0.75" top="0.65" bottom="0.65" header="0.5" footer="0"/>
  <pageSetup scale="86" fitToHeight="0" orientation="portrait" verticalDpi="597" r:id="rId1"/>
  <headerFooter scaleWithDoc="0">
    <oddFooter>&amp;L&amp;6MO 500-2042 (Rev 09/24)&amp;R&amp;6FY25 PPF Application
Student Information Section
Page &amp;P</oddFooter>
  </headerFooter>
  <colBreaks count="2" manualBreakCount="2">
    <brk id="19" max="1004" man="1"/>
    <brk id="20" max="1004"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K590"/>
  <sheetViews>
    <sheetView showGridLines="0" showRowColHeaders="0" zoomScaleNormal="100" zoomScaleSheetLayoutView="100" workbookViewId="0">
      <selection activeCell="C547" sqref="C547"/>
    </sheetView>
  </sheetViews>
  <sheetFormatPr defaultColWidth="0" defaultRowHeight="12.75" zeroHeight="1" x14ac:dyDescent="0.2"/>
  <cols>
    <col min="1" max="1" width="8.42578125" customWidth="1"/>
    <col min="2" max="2" width="17.28515625" customWidth="1"/>
    <col min="3" max="4" width="10.85546875" customWidth="1"/>
    <col min="5" max="5" width="16.140625" customWidth="1"/>
    <col min="6" max="6" width="16.7109375" customWidth="1"/>
    <col min="7" max="7" width="12.5703125" customWidth="1"/>
    <col min="8" max="8" width="9.140625" customWidth="1"/>
    <col min="9" max="9" width="13.85546875" customWidth="1"/>
    <col min="10" max="10" width="10.5703125" customWidth="1"/>
    <col min="11" max="11" width="0.140625" style="136" customWidth="1"/>
    <col min="12" max="16384" width="9.140625" style="136" hidden="1"/>
  </cols>
  <sheetData>
    <row r="1" spans="1:11" ht="12.75" customHeight="1" x14ac:dyDescent="0.2">
      <c r="A1" s="377" t="s">
        <v>709</v>
      </c>
      <c r="B1" s="377"/>
      <c r="C1" s="377"/>
      <c r="D1" s="377"/>
      <c r="E1" s="377"/>
      <c r="F1" s="377"/>
      <c r="G1" s="377"/>
      <c r="H1" s="377"/>
      <c r="I1" s="377"/>
      <c r="J1" s="377"/>
      <c r="K1" s="137"/>
    </row>
    <row r="2" spans="1:11" ht="12.75" customHeight="1" x14ac:dyDescent="0.2">
      <c r="A2" s="377"/>
      <c r="B2" s="377"/>
      <c r="C2" s="377"/>
      <c r="D2" s="377"/>
      <c r="E2" s="377"/>
      <c r="F2" s="377"/>
      <c r="G2" s="377"/>
      <c r="H2" s="377"/>
      <c r="I2" s="377"/>
      <c r="J2" s="377"/>
      <c r="K2" s="137"/>
    </row>
    <row r="3" spans="1:11" ht="36" x14ac:dyDescent="0.2">
      <c r="A3" s="59" t="s">
        <v>77</v>
      </c>
      <c r="B3" s="60" t="s">
        <v>78</v>
      </c>
      <c r="C3" s="60" t="s">
        <v>618</v>
      </c>
      <c r="D3" s="60" t="s">
        <v>603</v>
      </c>
      <c r="E3" s="61" t="s">
        <v>79</v>
      </c>
      <c r="F3" s="60" t="s">
        <v>664</v>
      </c>
      <c r="G3" s="62" t="s">
        <v>80</v>
      </c>
      <c r="H3" s="60" t="s">
        <v>81</v>
      </c>
      <c r="I3" s="60" t="s">
        <v>82</v>
      </c>
      <c r="J3" s="60" t="s">
        <v>605</v>
      </c>
    </row>
    <row r="4" spans="1:11" hidden="1" x14ac:dyDescent="0.2">
      <c r="A4" s="32">
        <v>1001</v>
      </c>
      <c r="B4" s="34" t="s">
        <v>611</v>
      </c>
      <c r="C4" s="49">
        <v>0</v>
      </c>
      <c r="D4" s="35">
        <v>0</v>
      </c>
      <c r="E4" s="35">
        <v>0</v>
      </c>
      <c r="F4" s="35">
        <v>0</v>
      </c>
      <c r="G4" s="36">
        <v>0</v>
      </c>
      <c r="H4" s="37">
        <v>0</v>
      </c>
      <c r="I4" s="38">
        <v>0</v>
      </c>
      <c r="J4" s="48"/>
    </row>
    <row r="5" spans="1:11" hidden="1" x14ac:dyDescent="0.2">
      <c r="A5" s="43">
        <v>0</v>
      </c>
      <c r="B5" s="44"/>
      <c r="C5" s="49">
        <v>0</v>
      </c>
      <c r="D5" s="45" t="e">
        <f t="shared" ref="D5:D10" si="0">E5/H5</f>
        <v>#DIV/0!</v>
      </c>
      <c r="E5" s="45">
        <v>0</v>
      </c>
      <c r="F5" s="45">
        <v>0</v>
      </c>
      <c r="G5" s="46">
        <v>0</v>
      </c>
      <c r="H5" s="47">
        <v>0</v>
      </c>
      <c r="I5" s="48">
        <v>0</v>
      </c>
      <c r="J5" s="48"/>
    </row>
    <row r="6" spans="1:11" hidden="1" x14ac:dyDescent="0.2">
      <c r="A6" s="32" t="s">
        <v>606</v>
      </c>
      <c r="B6" s="34"/>
      <c r="C6" s="49">
        <v>1</v>
      </c>
      <c r="D6" s="35" t="e">
        <f t="shared" si="0"/>
        <v>#DIV/0!</v>
      </c>
      <c r="E6" s="35"/>
      <c r="F6" s="35"/>
      <c r="G6" s="36"/>
      <c r="H6" s="37"/>
      <c r="I6" s="38">
        <v>0</v>
      </c>
      <c r="J6" s="48"/>
    </row>
    <row r="7" spans="1:11" hidden="1" x14ac:dyDescent="0.2">
      <c r="A7" s="32" t="s">
        <v>607</v>
      </c>
      <c r="B7" s="34"/>
      <c r="C7" s="49">
        <v>1</v>
      </c>
      <c r="D7" s="35" t="e">
        <f t="shared" si="0"/>
        <v>#DIV/0!</v>
      </c>
      <c r="E7" s="35"/>
      <c r="F7" s="35"/>
      <c r="G7" s="36"/>
      <c r="H7" s="37"/>
      <c r="I7" s="38">
        <v>0</v>
      </c>
      <c r="J7" s="48"/>
    </row>
    <row r="8" spans="1:11" hidden="1" x14ac:dyDescent="0.2">
      <c r="A8" s="32" t="s">
        <v>608</v>
      </c>
      <c r="B8" s="34"/>
      <c r="C8" s="49">
        <v>1</v>
      </c>
      <c r="D8" s="35" t="e">
        <f t="shared" si="0"/>
        <v>#DIV/0!</v>
      </c>
      <c r="E8" s="35"/>
      <c r="F8" s="35"/>
      <c r="G8" s="36"/>
      <c r="H8" s="37"/>
      <c r="I8" s="38">
        <v>0</v>
      </c>
      <c r="J8" s="48"/>
    </row>
    <row r="9" spans="1:11" hidden="1" x14ac:dyDescent="0.2">
      <c r="A9" s="32" t="s">
        <v>609</v>
      </c>
      <c r="B9" s="34"/>
      <c r="C9" s="49">
        <v>1</v>
      </c>
      <c r="D9" s="35" t="e">
        <f t="shared" si="0"/>
        <v>#DIV/0!</v>
      </c>
      <c r="E9" s="35"/>
      <c r="F9" s="35"/>
      <c r="G9" s="36"/>
      <c r="H9" s="37"/>
      <c r="I9" s="38">
        <v>0</v>
      </c>
      <c r="J9" s="48"/>
    </row>
    <row r="10" spans="1:11" hidden="1" x14ac:dyDescent="0.2">
      <c r="A10" s="32" t="s">
        <v>610</v>
      </c>
      <c r="B10" s="34"/>
      <c r="C10" s="49">
        <v>1</v>
      </c>
      <c r="D10" s="35" t="e">
        <f t="shared" si="0"/>
        <v>#DIV/0!</v>
      </c>
      <c r="E10" s="35"/>
      <c r="F10" s="35"/>
      <c r="G10" s="36"/>
      <c r="H10" s="37"/>
      <c r="I10" s="38">
        <v>0</v>
      </c>
      <c r="J10" s="48"/>
    </row>
    <row r="11" spans="1:11" hidden="1" x14ac:dyDescent="0.2">
      <c r="A11" s="43"/>
      <c r="B11" s="44" t="s">
        <v>619</v>
      </c>
      <c r="C11" s="49"/>
      <c r="D11" s="45"/>
      <c r="E11" s="45"/>
      <c r="F11" s="45"/>
      <c r="G11" s="46"/>
      <c r="H11" s="47"/>
      <c r="I11" s="48">
        <v>0</v>
      </c>
      <c r="J11" s="48"/>
    </row>
    <row r="12" spans="1:11" x14ac:dyDescent="0.2">
      <c r="A12" s="144">
        <v>1090</v>
      </c>
      <c r="B12" s="145" t="s">
        <v>83</v>
      </c>
      <c r="C12" s="156">
        <v>147</v>
      </c>
      <c r="D12" s="155">
        <v>8679.081081467808</v>
      </c>
      <c r="E12" s="155">
        <v>99833</v>
      </c>
      <c r="F12" s="156">
        <v>122.5</v>
      </c>
      <c r="G12" s="155">
        <v>65070</v>
      </c>
      <c r="H12" s="154">
        <v>27</v>
      </c>
      <c r="I12" s="155">
        <v>14398.2</v>
      </c>
      <c r="J12" s="155">
        <v>5089.03</v>
      </c>
    </row>
    <row r="13" spans="1:11" x14ac:dyDescent="0.2">
      <c r="A13" s="144">
        <v>1091</v>
      </c>
      <c r="B13" s="145" t="s">
        <v>84</v>
      </c>
      <c r="C13" s="156">
        <v>164</v>
      </c>
      <c r="D13" s="155">
        <v>5422.5498368319513</v>
      </c>
      <c r="E13" s="155">
        <v>909621</v>
      </c>
      <c r="F13" s="156">
        <v>1036.5</v>
      </c>
      <c r="G13" s="155">
        <v>641133</v>
      </c>
      <c r="H13" s="154">
        <v>379</v>
      </c>
      <c r="I13" s="155">
        <v>13656.1</v>
      </c>
      <c r="J13" s="155">
        <v>7267.24</v>
      </c>
    </row>
    <row r="14" spans="1:11" x14ac:dyDescent="0.2">
      <c r="A14" s="144">
        <v>1092</v>
      </c>
      <c r="B14" s="145" t="s">
        <v>85</v>
      </c>
      <c r="C14" s="156">
        <v>148</v>
      </c>
      <c r="D14" s="155">
        <v>9327.1827237768393</v>
      </c>
      <c r="E14" s="155">
        <v>67931</v>
      </c>
      <c r="F14" s="156">
        <v>69.5</v>
      </c>
      <c r="G14" s="155">
        <v>52377</v>
      </c>
      <c r="H14" s="154">
        <v>29</v>
      </c>
      <c r="I14" s="155">
        <v>21925.040000000001</v>
      </c>
      <c r="J14" s="155">
        <v>12372.66</v>
      </c>
    </row>
    <row r="15" spans="1:11" x14ac:dyDescent="0.2">
      <c r="A15" s="144">
        <v>2089</v>
      </c>
      <c r="B15" s="145" t="s">
        <v>86</v>
      </c>
      <c r="C15" s="156">
        <v>161</v>
      </c>
      <c r="D15" s="155">
        <v>10613.609267438036</v>
      </c>
      <c r="E15" s="155">
        <v>155832</v>
      </c>
      <c r="F15" s="156">
        <v>154.5</v>
      </c>
      <c r="G15" s="155">
        <v>75706</v>
      </c>
      <c r="H15" s="154">
        <v>29</v>
      </c>
      <c r="I15" s="155">
        <v>16524.419999999998</v>
      </c>
      <c r="J15" s="155">
        <v>5173.55</v>
      </c>
    </row>
    <row r="16" spans="1:11" x14ac:dyDescent="0.2">
      <c r="A16" s="144">
        <v>2090</v>
      </c>
      <c r="B16" s="145" t="s">
        <v>87</v>
      </c>
      <c r="C16" s="156">
        <v>171</v>
      </c>
      <c r="D16" s="155">
        <v>6337.3410999233993</v>
      </c>
      <c r="E16" s="155">
        <v>56385</v>
      </c>
      <c r="F16" s="156">
        <v>142</v>
      </c>
      <c r="G16" s="155">
        <v>54466</v>
      </c>
      <c r="H16" s="154">
        <v>19</v>
      </c>
      <c r="I16" s="155">
        <v>9501.2199999999993</v>
      </c>
      <c r="J16" s="155">
        <v>6619.14</v>
      </c>
    </row>
    <row r="17" spans="1:10" x14ac:dyDescent="0.2">
      <c r="A17" s="144">
        <v>2097</v>
      </c>
      <c r="B17" s="145" t="s">
        <v>88</v>
      </c>
      <c r="C17" s="156">
        <v>164</v>
      </c>
      <c r="D17" s="155">
        <v>5830.5830871267963</v>
      </c>
      <c r="E17" s="155">
        <v>878152</v>
      </c>
      <c r="F17" s="156">
        <v>915</v>
      </c>
      <c r="G17" s="155">
        <v>503851</v>
      </c>
      <c r="H17" s="154">
        <v>238</v>
      </c>
      <c r="I17" s="155">
        <v>11142.54</v>
      </c>
      <c r="J17" s="155">
        <v>4884.68</v>
      </c>
    </row>
    <row r="18" spans="1:10" x14ac:dyDescent="0.2">
      <c r="A18" s="144">
        <v>3031</v>
      </c>
      <c r="B18" s="145" t="s">
        <v>89</v>
      </c>
      <c r="C18" s="156">
        <v>162</v>
      </c>
      <c r="D18" s="155">
        <v>8798.0168131461851</v>
      </c>
      <c r="E18" s="155">
        <v>126549</v>
      </c>
      <c r="F18" s="156">
        <v>134</v>
      </c>
      <c r="G18" s="155">
        <v>110007</v>
      </c>
      <c r="H18" s="154">
        <v>39</v>
      </c>
      <c r="I18" s="155">
        <v>19877.27</v>
      </c>
      <c r="J18" s="155">
        <v>16954.22</v>
      </c>
    </row>
    <row r="19" spans="1:10" x14ac:dyDescent="0.2">
      <c r="A19" s="144">
        <v>3032</v>
      </c>
      <c r="B19" s="145" t="s">
        <v>90</v>
      </c>
      <c r="C19" s="156">
        <v>145</v>
      </c>
      <c r="D19" s="155">
        <v>4110.3078354675736</v>
      </c>
      <c r="E19" s="155">
        <v>75937</v>
      </c>
      <c r="F19" s="156">
        <v>97</v>
      </c>
      <c r="G19" s="155">
        <v>102533</v>
      </c>
      <c r="H19" s="154">
        <v>37</v>
      </c>
      <c r="I19" s="155">
        <v>15401.86</v>
      </c>
      <c r="J19" s="155">
        <v>11728.35</v>
      </c>
    </row>
    <row r="20" spans="1:10" x14ac:dyDescent="0.2">
      <c r="A20" s="144">
        <v>3033</v>
      </c>
      <c r="B20" s="145" t="s">
        <v>91</v>
      </c>
      <c r="C20" s="156">
        <v>166</v>
      </c>
      <c r="D20" s="155">
        <v>5358.0371662418875</v>
      </c>
      <c r="E20" s="155">
        <v>30776</v>
      </c>
      <c r="F20" s="156">
        <v>11.5</v>
      </c>
      <c r="G20" s="155">
        <v>42769</v>
      </c>
      <c r="H20" s="154">
        <v>21</v>
      </c>
      <c r="I20" s="155">
        <v>16468.689999999999</v>
      </c>
      <c r="J20" s="155">
        <v>11793.88</v>
      </c>
    </row>
    <row r="21" spans="1:10" x14ac:dyDescent="0.2">
      <c r="A21" s="144">
        <v>4106</v>
      </c>
      <c r="B21" s="145" t="s">
        <v>92</v>
      </c>
      <c r="C21" s="156">
        <v>142</v>
      </c>
      <c r="D21" s="155">
        <v>5782.8991253514132</v>
      </c>
      <c r="E21" s="155">
        <v>162408</v>
      </c>
      <c r="F21" s="156">
        <v>219</v>
      </c>
      <c r="G21" s="155">
        <v>97525</v>
      </c>
      <c r="H21" s="154">
        <v>52</v>
      </c>
      <c r="I21" s="155">
        <v>15152.96</v>
      </c>
      <c r="J21" s="155">
        <v>9342.35</v>
      </c>
    </row>
    <row r="22" spans="1:10" x14ac:dyDescent="0.2">
      <c r="A22" s="144">
        <v>4109</v>
      </c>
      <c r="B22" s="145" t="s">
        <v>93</v>
      </c>
      <c r="C22" s="156">
        <v>145</v>
      </c>
      <c r="D22" s="155">
        <v>5414.901471621858</v>
      </c>
      <c r="E22" s="155">
        <v>216166</v>
      </c>
      <c r="F22" s="156">
        <v>397.5</v>
      </c>
      <c r="G22" s="155">
        <v>149484</v>
      </c>
      <c r="H22" s="154">
        <v>88</v>
      </c>
      <c r="I22" s="155">
        <v>13557.65</v>
      </c>
      <c r="J22" s="155">
        <v>6383.39</v>
      </c>
    </row>
    <row r="23" spans="1:10" x14ac:dyDescent="0.2">
      <c r="A23" s="144">
        <v>4110</v>
      </c>
      <c r="B23" s="145" t="s">
        <v>94</v>
      </c>
      <c r="C23" s="156">
        <v>160</v>
      </c>
      <c r="D23" s="155">
        <v>5660.87391850111</v>
      </c>
      <c r="E23" s="155">
        <v>564569</v>
      </c>
      <c r="F23" s="156">
        <v>835.5</v>
      </c>
      <c r="G23" s="155">
        <v>704286</v>
      </c>
      <c r="H23" s="154">
        <v>336</v>
      </c>
      <c r="I23" s="155">
        <v>13876.48</v>
      </c>
      <c r="J23" s="155">
        <v>6931.62</v>
      </c>
    </row>
    <row r="24" spans="1:10" x14ac:dyDescent="0.2">
      <c r="A24" s="144">
        <v>5120</v>
      </c>
      <c r="B24" s="145" t="s">
        <v>95</v>
      </c>
      <c r="C24" s="156">
        <v>165</v>
      </c>
      <c r="D24" s="155">
        <v>7945.9887048947276</v>
      </c>
      <c r="E24" s="155">
        <v>79937</v>
      </c>
      <c r="F24" s="156">
        <v>175</v>
      </c>
      <c r="G24" s="155">
        <v>102940</v>
      </c>
      <c r="H24" s="154">
        <v>63</v>
      </c>
      <c r="I24" s="155">
        <v>12943.1</v>
      </c>
      <c r="J24" s="155">
        <v>2596.52</v>
      </c>
    </row>
    <row r="25" spans="1:10" x14ac:dyDescent="0.2">
      <c r="A25" s="144">
        <v>5121</v>
      </c>
      <c r="B25" s="145" t="s">
        <v>96</v>
      </c>
      <c r="C25" s="156">
        <v>161</v>
      </c>
      <c r="D25" s="155">
        <v>7457.8396109855903</v>
      </c>
      <c r="E25" s="155">
        <v>332372</v>
      </c>
      <c r="F25" s="156">
        <v>551.5</v>
      </c>
      <c r="G25" s="155">
        <v>218932</v>
      </c>
      <c r="H25" s="154">
        <v>158</v>
      </c>
      <c r="I25" s="155">
        <v>11653.65</v>
      </c>
      <c r="J25" s="155">
        <v>2428.87</v>
      </c>
    </row>
    <row r="26" spans="1:10" x14ac:dyDescent="0.2">
      <c r="A26" s="144">
        <v>5122</v>
      </c>
      <c r="B26" s="145" t="s">
        <v>97</v>
      </c>
      <c r="C26" s="156">
        <v>162</v>
      </c>
      <c r="D26" s="155">
        <v>7321.0536950404639</v>
      </c>
      <c r="E26" s="155">
        <v>58887</v>
      </c>
      <c r="F26" s="156">
        <v>156</v>
      </c>
      <c r="G26" s="155">
        <v>74180</v>
      </c>
      <c r="H26" s="154">
        <v>59</v>
      </c>
      <c r="I26" s="155">
        <v>10451.18</v>
      </c>
      <c r="J26" s="155">
        <v>2772.39</v>
      </c>
    </row>
    <row r="27" spans="1:10" x14ac:dyDescent="0.2">
      <c r="A27" s="144">
        <v>5123</v>
      </c>
      <c r="B27" s="145" t="s">
        <v>98</v>
      </c>
      <c r="C27" s="156">
        <v>161</v>
      </c>
      <c r="D27" s="155">
        <v>5814.2676779922076</v>
      </c>
      <c r="E27" s="155">
        <v>632174</v>
      </c>
      <c r="F27" s="156">
        <v>992.5</v>
      </c>
      <c r="G27" s="155">
        <v>461212</v>
      </c>
      <c r="H27" s="154">
        <v>249</v>
      </c>
      <c r="I27" s="155">
        <v>11179.57</v>
      </c>
      <c r="J27" s="155">
        <v>4684.74</v>
      </c>
    </row>
    <row r="28" spans="1:10" x14ac:dyDescent="0.2">
      <c r="A28" s="144">
        <v>5124</v>
      </c>
      <c r="B28" s="145" t="s">
        <v>99</v>
      </c>
      <c r="C28" s="156">
        <v>160</v>
      </c>
      <c r="D28" s="155">
        <v>8577.5551686140279</v>
      </c>
      <c r="E28" s="155">
        <v>113772</v>
      </c>
      <c r="F28" s="156">
        <v>150.5</v>
      </c>
      <c r="G28" s="155">
        <v>147052</v>
      </c>
      <c r="H28" s="154">
        <v>112</v>
      </c>
      <c r="I28" s="155">
        <v>13362.76</v>
      </c>
      <c r="J28" s="155">
        <v>2497.5100000000002</v>
      </c>
    </row>
    <row r="29" spans="1:10" x14ac:dyDescent="0.2">
      <c r="A29" s="144">
        <v>5127</v>
      </c>
      <c r="B29" s="145" t="s">
        <v>100</v>
      </c>
      <c r="C29" s="156">
        <v>158</v>
      </c>
      <c r="D29" s="155">
        <v>5153.6563639376864</v>
      </c>
      <c r="E29" s="155">
        <v>115693</v>
      </c>
      <c r="F29" s="156">
        <v>114.5</v>
      </c>
      <c r="G29" s="155">
        <v>62762</v>
      </c>
      <c r="H29" s="154">
        <v>25</v>
      </c>
      <c r="I29" s="155">
        <v>27413.33</v>
      </c>
      <c r="J29" s="155">
        <v>19587.21</v>
      </c>
    </row>
    <row r="30" spans="1:10" x14ac:dyDescent="0.2">
      <c r="A30" s="144">
        <v>5128</v>
      </c>
      <c r="B30" s="145" t="s">
        <v>101</v>
      </c>
      <c r="C30" s="156">
        <v>169</v>
      </c>
      <c r="D30" s="155">
        <v>7942.0599760461</v>
      </c>
      <c r="E30" s="155">
        <v>423814</v>
      </c>
      <c r="F30" s="156">
        <v>1020.5</v>
      </c>
      <c r="G30" s="155">
        <v>616406</v>
      </c>
      <c r="H30" s="154">
        <v>340</v>
      </c>
      <c r="I30" s="155">
        <v>13220.09</v>
      </c>
      <c r="J30" s="155">
        <v>4262.08</v>
      </c>
    </row>
    <row r="31" spans="1:10" x14ac:dyDescent="0.2">
      <c r="A31" s="144">
        <v>6101</v>
      </c>
      <c r="B31" s="145" t="s">
        <v>102</v>
      </c>
      <c r="C31" s="156">
        <v>161</v>
      </c>
      <c r="D31" s="155">
        <v>7831.560414463569</v>
      </c>
      <c r="E31" s="155">
        <v>171471</v>
      </c>
      <c r="F31" s="156">
        <v>164.5</v>
      </c>
      <c r="G31" s="155">
        <v>88279</v>
      </c>
      <c r="H31" s="154">
        <v>27</v>
      </c>
      <c r="I31" s="155">
        <v>16002.62</v>
      </c>
      <c r="J31" s="155">
        <v>9873.2800000000007</v>
      </c>
    </row>
    <row r="32" spans="1:10" x14ac:dyDescent="0.2">
      <c r="A32" s="144">
        <v>6103</v>
      </c>
      <c r="B32" s="145" t="s">
        <v>103</v>
      </c>
      <c r="C32" s="156">
        <v>167</v>
      </c>
      <c r="D32" s="155">
        <v>8359.90825948157</v>
      </c>
      <c r="E32" s="155">
        <v>68783</v>
      </c>
      <c r="F32" s="156">
        <v>73.5</v>
      </c>
      <c r="G32" s="155">
        <v>47245</v>
      </c>
      <c r="H32" s="154">
        <v>14</v>
      </c>
      <c r="I32" s="155">
        <v>18486.490000000002</v>
      </c>
      <c r="J32" s="155">
        <v>8372.07</v>
      </c>
    </row>
    <row r="33" spans="1:10" x14ac:dyDescent="0.2">
      <c r="A33" s="144">
        <v>6104</v>
      </c>
      <c r="B33" s="145" t="s">
        <v>104</v>
      </c>
      <c r="C33" s="156">
        <v>158</v>
      </c>
      <c r="D33" s="155">
        <v>5856.0385131120238</v>
      </c>
      <c r="E33" s="155">
        <v>245597</v>
      </c>
      <c r="F33" s="156">
        <v>423</v>
      </c>
      <c r="G33" s="155">
        <v>303923</v>
      </c>
      <c r="H33" s="154">
        <v>229</v>
      </c>
      <c r="I33" s="155">
        <v>12299.88</v>
      </c>
      <c r="J33" s="155">
        <v>4970.3500000000004</v>
      </c>
    </row>
    <row r="34" spans="1:10" x14ac:dyDescent="0.2">
      <c r="A34" s="144">
        <v>7121</v>
      </c>
      <c r="B34" s="145" t="s">
        <v>105</v>
      </c>
      <c r="C34" s="156">
        <v>140</v>
      </c>
      <c r="D34" s="155">
        <v>8608.3155882166393</v>
      </c>
      <c r="E34" s="155">
        <v>103296</v>
      </c>
      <c r="F34" s="156">
        <v>94</v>
      </c>
      <c r="G34" s="155">
        <v>52920</v>
      </c>
      <c r="H34" s="154">
        <v>20</v>
      </c>
      <c r="I34" s="155">
        <v>15782</v>
      </c>
      <c r="J34" s="155">
        <v>6698.54</v>
      </c>
    </row>
    <row r="35" spans="1:10" x14ac:dyDescent="0.2">
      <c r="A35" s="144">
        <v>7122</v>
      </c>
      <c r="B35" s="145" t="s">
        <v>106</v>
      </c>
      <c r="C35" s="156">
        <v>145</v>
      </c>
      <c r="D35" s="155">
        <v>8858.9868330551144</v>
      </c>
      <c r="E35" s="155">
        <v>76495</v>
      </c>
      <c r="F35" s="156">
        <v>86.5</v>
      </c>
      <c r="G35" s="155">
        <v>30652</v>
      </c>
      <c r="H35" s="154">
        <v>22</v>
      </c>
      <c r="I35" s="155">
        <v>17778.009999999998</v>
      </c>
      <c r="J35" s="155">
        <v>8430.09</v>
      </c>
    </row>
    <row r="36" spans="1:10" x14ac:dyDescent="0.2">
      <c r="A36" s="144">
        <v>7123</v>
      </c>
      <c r="B36" s="145" t="s">
        <v>107</v>
      </c>
      <c r="C36" s="156">
        <v>149</v>
      </c>
      <c r="D36" s="155">
        <v>6343.9943193551962</v>
      </c>
      <c r="E36" s="155">
        <v>277013</v>
      </c>
      <c r="F36" s="156">
        <v>248.5</v>
      </c>
      <c r="G36" s="155">
        <v>159356</v>
      </c>
      <c r="H36" s="154">
        <v>77</v>
      </c>
      <c r="I36" s="155">
        <v>10958.87</v>
      </c>
      <c r="J36" s="155">
        <v>4672.67</v>
      </c>
    </row>
    <row r="37" spans="1:10" x14ac:dyDescent="0.2">
      <c r="A37" s="144">
        <v>7124</v>
      </c>
      <c r="B37" s="145" t="s">
        <v>108</v>
      </c>
      <c r="C37" s="156">
        <v>160</v>
      </c>
      <c r="D37" s="155">
        <v>6672.1770187031743</v>
      </c>
      <c r="E37" s="155">
        <v>95403</v>
      </c>
      <c r="F37" s="156">
        <v>127.5</v>
      </c>
      <c r="G37" s="155">
        <v>92585</v>
      </c>
      <c r="H37" s="154">
        <v>65</v>
      </c>
      <c r="I37" s="155">
        <v>12932.7</v>
      </c>
      <c r="J37" s="155">
        <v>4903.75</v>
      </c>
    </row>
    <row r="38" spans="1:10" x14ac:dyDescent="0.2">
      <c r="A38" s="144">
        <v>7125</v>
      </c>
      <c r="B38" s="145" t="s">
        <v>109</v>
      </c>
      <c r="C38" s="156">
        <v>149</v>
      </c>
      <c r="D38" s="155">
        <v>9650.6308560780781</v>
      </c>
      <c r="E38" s="155">
        <v>43850</v>
      </c>
      <c r="F38" s="156">
        <v>37</v>
      </c>
      <c r="G38" s="155">
        <v>32031</v>
      </c>
      <c r="H38" s="154">
        <v>11</v>
      </c>
      <c r="I38" s="155">
        <v>18982.91</v>
      </c>
      <c r="J38" s="155">
        <v>5489.16</v>
      </c>
    </row>
    <row r="39" spans="1:10" x14ac:dyDescent="0.2">
      <c r="A39" s="144">
        <v>7126</v>
      </c>
      <c r="B39" s="145" t="s">
        <v>110</v>
      </c>
      <c r="C39" s="156">
        <v>163</v>
      </c>
      <c r="D39" s="155">
        <v>5384.9027287169974</v>
      </c>
      <c r="E39" s="155">
        <v>34869</v>
      </c>
      <c r="F39" s="156">
        <v>30</v>
      </c>
      <c r="G39" s="155">
        <v>11843</v>
      </c>
      <c r="H39" s="154">
        <v>7</v>
      </c>
      <c r="I39" s="155">
        <v>16742.07</v>
      </c>
      <c r="J39" s="155">
        <v>6958.52</v>
      </c>
    </row>
    <row r="40" spans="1:10" x14ac:dyDescent="0.2">
      <c r="A40" s="144">
        <v>7129</v>
      </c>
      <c r="B40" s="145" t="s">
        <v>111</v>
      </c>
      <c r="C40" s="156">
        <v>144</v>
      </c>
      <c r="D40" s="155">
        <v>5792.775351455206</v>
      </c>
      <c r="E40" s="155">
        <v>184777</v>
      </c>
      <c r="F40" s="156">
        <v>247</v>
      </c>
      <c r="G40" s="155">
        <v>236662</v>
      </c>
      <c r="H40" s="154">
        <v>150</v>
      </c>
      <c r="I40" s="155">
        <v>12161.54</v>
      </c>
      <c r="J40" s="155">
        <v>5776.61</v>
      </c>
    </row>
    <row r="41" spans="1:10" x14ac:dyDescent="0.2">
      <c r="A41" s="144">
        <v>8106</v>
      </c>
      <c r="B41" s="145" t="s">
        <v>112</v>
      </c>
      <c r="C41" s="156">
        <v>163</v>
      </c>
      <c r="D41" s="155">
        <v>6731.9208971292755</v>
      </c>
      <c r="E41" s="155">
        <v>234043</v>
      </c>
      <c r="F41" s="156">
        <v>297.5</v>
      </c>
      <c r="G41" s="155">
        <v>144896</v>
      </c>
      <c r="H41" s="154">
        <v>91</v>
      </c>
      <c r="I41" s="155">
        <v>11764.4</v>
      </c>
      <c r="J41" s="155">
        <v>5394.35</v>
      </c>
    </row>
    <row r="42" spans="1:10" x14ac:dyDescent="0.2">
      <c r="A42" s="144">
        <v>8107</v>
      </c>
      <c r="B42" s="145" t="s">
        <v>113</v>
      </c>
      <c r="C42" s="156">
        <v>146</v>
      </c>
      <c r="D42" s="155">
        <v>5059.8657453192664</v>
      </c>
      <c r="E42" s="155">
        <v>572193</v>
      </c>
      <c r="F42" s="156">
        <v>631.5</v>
      </c>
      <c r="G42" s="155">
        <v>373297</v>
      </c>
      <c r="H42" s="154">
        <v>227</v>
      </c>
      <c r="I42" s="155">
        <v>12323.02</v>
      </c>
      <c r="J42" s="155">
        <v>6316.4</v>
      </c>
    </row>
    <row r="43" spans="1:10" x14ac:dyDescent="0.2">
      <c r="A43" s="144">
        <v>8111</v>
      </c>
      <c r="B43" s="145" t="s">
        <v>114</v>
      </c>
      <c r="C43" s="156">
        <v>162</v>
      </c>
      <c r="D43" s="155">
        <v>6116.9937376858088</v>
      </c>
      <c r="E43" s="155">
        <v>309610</v>
      </c>
      <c r="F43" s="156">
        <v>359.5</v>
      </c>
      <c r="G43" s="155">
        <v>200336</v>
      </c>
      <c r="H43" s="154">
        <v>100</v>
      </c>
      <c r="I43" s="155">
        <v>10731.21</v>
      </c>
      <c r="J43" s="155">
        <v>4045.16</v>
      </c>
    </row>
    <row r="44" spans="1:10" x14ac:dyDescent="0.2">
      <c r="A44" s="144">
        <v>9077</v>
      </c>
      <c r="B44" s="145" t="s">
        <v>115</v>
      </c>
      <c r="C44" s="156">
        <v>150</v>
      </c>
      <c r="D44" s="155">
        <v>6284.89448148255</v>
      </c>
      <c r="E44" s="155">
        <v>220229</v>
      </c>
      <c r="F44" s="156">
        <v>330.5</v>
      </c>
      <c r="G44" s="155">
        <v>138805</v>
      </c>
      <c r="H44" s="154">
        <v>77</v>
      </c>
      <c r="I44" s="155">
        <v>11342.74</v>
      </c>
      <c r="J44" s="155">
        <v>3767.16</v>
      </c>
    </row>
    <row r="45" spans="1:10" x14ac:dyDescent="0.2">
      <c r="A45" s="144">
        <v>9078</v>
      </c>
      <c r="B45" s="145" t="s">
        <v>116</v>
      </c>
      <c r="C45" s="156">
        <v>173</v>
      </c>
      <c r="D45" s="155">
        <v>7235.7142481160136</v>
      </c>
      <c r="E45" s="155">
        <v>54966</v>
      </c>
      <c r="F45" s="156">
        <v>136</v>
      </c>
      <c r="G45" s="155">
        <v>37905</v>
      </c>
      <c r="H45" s="154">
        <v>15</v>
      </c>
      <c r="I45" s="155">
        <v>12568.87</v>
      </c>
      <c r="J45" s="155">
        <v>2301.83</v>
      </c>
    </row>
    <row r="46" spans="1:10" x14ac:dyDescent="0.2">
      <c r="A46" s="144">
        <v>9079</v>
      </c>
      <c r="B46" s="145" t="s">
        <v>117</v>
      </c>
      <c r="C46" s="156">
        <v>160</v>
      </c>
      <c r="D46" s="155">
        <v>8059.353153232044</v>
      </c>
      <c r="E46" s="155">
        <v>120249</v>
      </c>
      <c r="F46" s="156">
        <v>125.5</v>
      </c>
      <c r="G46" s="155">
        <v>59681</v>
      </c>
      <c r="H46" s="154">
        <v>38</v>
      </c>
      <c r="I46" s="155">
        <v>11456.26</v>
      </c>
      <c r="J46" s="155">
        <v>3210.33</v>
      </c>
    </row>
    <row r="47" spans="1:10" x14ac:dyDescent="0.2">
      <c r="A47" s="144">
        <v>9080</v>
      </c>
      <c r="B47" s="145" t="s">
        <v>118</v>
      </c>
      <c r="C47" s="156">
        <v>162</v>
      </c>
      <c r="D47" s="155">
        <v>6532.0759807882732</v>
      </c>
      <c r="E47" s="155">
        <v>437828</v>
      </c>
      <c r="F47" s="156">
        <v>577.5</v>
      </c>
      <c r="G47" s="155">
        <v>212704</v>
      </c>
      <c r="H47" s="154">
        <v>135</v>
      </c>
      <c r="I47" s="155">
        <v>11921.52</v>
      </c>
      <c r="J47" s="155">
        <v>2766.9</v>
      </c>
    </row>
    <row r="48" spans="1:10" x14ac:dyDescent="0.2">
      <c r="A48" s="144">
        <v>10087</v>
      </c>
      <c r="B48" s="145" t="s">
        <v>119</v>
      </c>
      <c r="C48" s="156">
        <v>161</v>
      </c>
      <c r="D48" s="155">
        <v>6601.084902584882</v>
      </c>
      <c r="E48" s="155">
        <v>429746</v>
      </c>
      <c r="F48" s="156">
        <v>699.5</v>
      </c>
      <c r="G48" s="155">
        <v>375020</v>
      </c>
      <c r="H48" s="154">
        <v>203</v>
      </c>
      <c r="I48" s="155">
        <v>11499.39</v>
      </c>
      <c r="J48" s="155">
        <v>5992.81</v>
      </c>
    </row>
    <row r="49" spans="1:10" x14ac:dyDescent="0.2">
      <c r="A49" s="144">
        <v>10089</v>
      </c>
      <c r="B49" s="145" t="s">
        <v>120</v>
      </c>
      <c r="C49" s="156">
        <v>150</v>
      </c>
      <c r="D49" s="155">
        <v>6706.3723357452609</v>
      </c>
      <c r="E49" s="155">
        <v>441307</v>
      </c>
      <c r="F49" s="156">
        <v>684.5</v>
      </c>
      <c r="G49" s="155">
        <v>307343</v>
      </c>
      <c r="H49" s="154">
        <v>175</v>
      </c>
      <c r="I49" s="155">
        <v>10536.66</v>
      </c>
      <c r="J49" s="155">
        <v>4213.47</v>
      </c>
    </row>
    <row r="50" spans="1:10" x14ac:dyDescent="0.2">
      <c r="A50" s="144">
        <v>10090</v>
      </c>
      <c r="B50" s="145" t="s">
        <v>121</v>
      </c>
      <c r="C50" s="156">
        <v>144</v>
      </c>
      <c r="D50" s="155">
        <v>5723.5380589804381</v>
      </c>
      <c r="E50" s="155">
        <v>106317</v>
      </c>
      <c r="F50" s="156">
        <v>197.5</v>
      </c>
      <c r="G50" s="155">
        <v>313550</v>
      </c>
      <c r="H50" s="154">
        <v>237</v>
      </c>
      <c r="I50" s="155">
        <v>7599.31</v>
      </c>
      <c r="J50" s="155">
        <v>1751.44</v>
      </c>
    </row>
    <row r="51" spans="1:10" x14ac:dyDescent="0.2">
      <c r="A51" s="144">
        <v>10091</v>
      </c>
      <c r="B51" s="145" t="s">
        <v>122</v>
      </c>
      <c r="C51" s="156">
        <v>165</v>
      </c>
      <c r="D51" s="155">
        <v>6041.2531462932347</v>
      </c>
      <c r="E51" s="155">
        <v>348613</v>
      </c>
      <c r="F51" s="156">
        <v>405.5</v>
      </c>
      <c r="G51" s="155">
        <v>315090</v>
      </c>
      <c r="H51" s="154">
        <v>121</v>
      </c>
      <c r="I51" s="155">
        <v>11320.95</v>
      </c>
      <c r="J51" s="155">
        <v>5244.92</v>
      </c>
    </row>
    <row r="52" spans="1:10" x14ac:dyDescent="0.2">
      <c r="A52" s="144">
        <v>10092</v>
      </c>
      <c r="B52" s="145" t="s">
        <v>123</v>
      </c>
      <c r="C52" s="156">
        <v>142</v>
      </c>
      <c r="D52" s="155">
        <v>6018.3686203869347</v>
      </c>
      <c r="E52" s="155">
        <v>168175</v>
      </c>
      <c r="F52" s="156">
        <v>293</v>
      </c>
      <c r="G52" s="155">
        <v>146024</v>
      </c>
      <c r="H52" s="154">
        <v>42</v>
      </c>
      <c r="I52" s="155">
        <v>14210.18</v>
      </c>
      <c r="J52" s="155">
        <v>5523.59</v>
      </c>
    </row>
    <row r="53" spans="1:10" x14ac:dyDescent="0.2">
      <c r="A53" s="144">
        <v>10093</v>
      </c>
      <c r="B53" s="145" t="s">
        <v>124</v>
      </c>
      <c r="C53" s="156">
        <v>163</v>
      </c>
      <c r="D53" s="155">
        <v>5499.1168095324647</v>
      </c>
      <c r="E53" s="155">
        <v>6077263</v>
      </c>
      <c r="F53" s="156">
        <v>8365.5</v>
      </c>
      <c r="G53" s="155">
        <v>4778084</v>
      </c>
      <c r="H53" s="154">
        <v>2348</v>
      </c>
      <c r="I53" s="155">
        <v>15439.89</v>
      </c>
      <c r="J53" s="155">
        <v>10647.04</v>
      </c>
    </row>
    <row r="54" spans="1:10" x14ac:dyDescent="0.2">
      <c r="A54" s="144">
        <v>11076</v>
      </c>
      <c r="B54" s="145" t="s">
        <v>125</v>
      </c>
      <c r="C54" s="156">
        <v>162</v>
      </c>
      <c r="D54" s="155">
        <v>6244.6536414274506</v>
      </c>
      <c r="E54" s="155">
        <v>332591</v>
      </c>
      <c r="F54" s="156">
        <v>358.5</v>
      </c>
      <c r="G54" s="155">
        <v>162693</v>
      </c>
      <c r="H54" s="154">
        <v>124</v>
      </c>
      <c r="I54" s="155">
        <v>14060.08</v>
      </c>
      <c r="J54" s="155">
        <v>6418.16</v>
      </c>
    </row>
    <row r="55" spans="1:10" x14ac:dyDescent="0.2">
      <c r="A55" s="144">
        <v>11078</v>
      </c>
      <c r="B55" s="145" t="s">
        <v>126</v>
      </c>
      <c r="C55" s="156">
        <v>159</v>
      </c>
      <c r="D55" s="155">
        <v>5617.4133435328995</v>
      </c>
      <c r="E55" s="155">
        <v>304279</v>
      </c>
      <c r="F55" s="156">
        <v>488</v>
      </c>
      <c r="G55" s="155">
        <v>179531</v>
      </c>
      <c r="H55" s="154">
        <v>69</v>
      </c>
      <c r="I55" s="155">
        <v>11375.15</v>
      </c>
      <c r="J55" s="155">
        <v>6990.48</v>
      </c>
    </row>
    <row r="56" spans="1:10" x14ac:dyDescent="0.2">
      <c r="A56" s="144">
        <v>11079</v>
      </c>
      <c r="B56" s="145" t="s">
        <v>127</v>
      </c>
      <c r="C56" s="156">
        <v>151</v>
      </c>
      <c r="D56" s="155">
        <v>9948.4150476744708</v>
      </c>
      <c r="E56" s="155">
        <v>162671</v>
      </c>
      <c r="F56" s="156">
        <v>203.5</v>
      </c>
      <c r="G56" s="155">
        <v>86431</v>
      </c>
      <c r="H56" s="154">
        <v>31</v>
      </c>
      <c r="I56" s="155">
        <v>15033.48</v>
      </c>
      <c r="J56" s="155">
        <v>6312.54</v>
      </c>
    </row>
    <row r="57" spans="1:10" x14ac:dyDescent="0.2">
      <c r="A57" s="144">
        <v>11082</v>
      </c>
      <c r="B57" s="145" t="s">
        <v>128</v>
      </c>
      <c r="C57" s="156">
        <v>161</v>
      </c>
      <c r="D57" s="155">
        <v>6225.3579474774842</v>
      </c>
      <c r="E57" s="155">
        <v>2501645</v>
      </c>
      <c r="F57" s="156">
        <v>4167</v>
      </c>
      <c r="G57" s="155">
        <v>2912358</v>
      </c>
      <c r="H57" s="154">
        <v>1273</v>
      </c>
      <c r="I57" s="155">
        <v>14048.47</v>
      </c>
      <c r="J57" s="155">
        <v>6500.81</v>
      </c>
    </row>
    <row r="58" spans="1:10" x14ac:dyDescent="0.2">
      <c r="A58" s="144">
        <v>12108</v>
      </c>
      <c r="B58" s="145" t="s">
        <v>129</v>
      </c>
      <c r="C58" s="156">
        <v>157</v>
      </c>
      <c r="D58" s="155">
        <v>6725.7516873158911</v>
      </c>
      <c r="E58" s="155">
        <v>193131</v>
      </c>
      <c r="F58" s="156">
        <v>548.5</v>
      </c>
      <c r="G58" s="155">
        <v>172947</v>
      </c>
      <c r="H58" s="154">
        <v>87</v>
      </c>
      <c r="I58" s="155">
        <v>11791.39</v>
      </c>
      <c r="J58" s="155">
        <v>2580.59</v>
      </c>
    </row>
    <row r="59" spans="1:10" x14ac:dyDescent="0.2">
      <c r="A59" s="144">
        <v>12109</v>
      </c>
      <c r="B59" s="145" t="s">
        <v>130</v>
      </c>
      <c r="C59" s="156">
        <v>158</v>
      </c>
      <c r="D59" s="155">
        <v>6637.5150188020161</v>
      </c>
      <c r="E59" s="155">
        <v>1490779</v>
      </c>
      <c r="F59" s="156">
        <v>2137</v>
      </c>
      <c r="G59" s="155">
        <v>1312604</v>
      </c>
      <c r="H59" s="154">
        <v>901</v>
      </c>
      <c r="I59" s="155">
        <v>12306.38</v>
      </c>
      <c r="J59" s="155">
        <v>4479.29</v>
      </c>
    </row>
    <row r="60" spans="1:10" x14ac:dyDescent="0.2">
      <c r="A60" s="144">
        <v>12110</v>
      </c>
      <c r="B60" s="145" t="s">
        <v>131</v>
      </c>
      <c r="C60" s="156">
        <v>143</v>
      </c>
      <c r="D60" s="155">
        <v>7049.2771977516923</v>
      </c>
      <c r="E60" s="155">
        <v>265774</v>
      </c>
      <c r="F60" s="156">
        <v>484</v>
      </c>
      <c r="G60" s="155">
        <v>250405</v>
      </c>
      <c r="H60" s="154">
        <v>127</v>
      </c>
      <c r="I60" s="155">
        <v>12416</v>
      </c>
      <c r="J60" s="155">
        <v>3337.83</v>
      </c>
    </row>
    <row r="61" spans="1:10" x14ac:dyDescent="0.2">
      <c r="A61" s="144">
        <v>13054</v>
      </c>
      <c r="B61" s="145" t="s">
        <v>132</v>
      </c>
      <c r="C61" s="156">
        <v>145</v>
      </c>
      <c r="D61" s="155">
        <v>15587.769787108991</v>
      </c>
      <c r="E61" s="155">
        <v>16522</v>
      </c>
      <c r="F61" s="156">
        <v>11.5</v>
      </c>
      <c r="G61" s="155">
        <v>26228</v>
      </c>
      <c r="H61" s="154">
        <v>15</v>
      </c>
      <c r="I61" s="155">
        <v>33806.300000000003</v>
      </c>
      <c r="J61" s="155">
        <v>8809.8700000000008</v>
      </c>
    </row>
    <row r="62" spans="1:10" x14ac:dyDescent="0.2">
      <c r="A62" s="144">
        <v>13055</v>
      </c>
      <c r="B62" s="145" t="s">
        <v>133</v>
      </c>
      <c r="C62" s="156">
        <v>164</v>
      </c>
      <c r="D62" s="155">
        <v>7332.4521449257645</v>
      </c>
      <c r="E62" s="155">
        <v>206527</v>
      </c>
      <c r="F62" s="156">
        <v>394</v>
      </c>
      <c r="G62" s="155">
        <v>188545</v>
      </c>
      <c r="H62" s="154">
        <v>97</v>
      </c>
      <c r="I62" s="155">
        <v>13569.74</v>
      </c>
      <c r="J62" s="155">
        <v>6620.81</v>
      </c>
    </row>
    <row r="63" spans="1:10" x14ac:dyDescent="0.2">
      <c r="A63" s="144">
        <v>13057</v>
      </c>
      <c r="B63" s="145" t="s">
        <v>134</v>
      </c>
      <c r="C63" s="156">
        <v>150</v>
      </c>
      <c r="D63" s="155">
        <v>11087.914004016799</v>
      </c>
      <c r="E63" s="155">
        <v>26065</v>
      </c>
      <c r="F63" s="156">
        <v>18.5</v>
      </c>
      <c r="G63" s="155">
        <v>9879</v>
      </c>
      <c r="H63" s="154">
        <v>4</v>
      </c>
      <c r="I63" s="155">
        <v>23593.759999999998</v>
      </c>
      <c r="J63" s="155">
        <v>10320.18</v>
      </c>
    </row>
    <row r="64" spans="1:10" x14ac:dyDescent="0.2">
      <c r="A64" s="144">
        <v>13058</v>
      </c>
      <c r="B64" s="145" t="s">
        <v>135</v>
      </c>
      <c r="C64" s="156">
        <v>142</v>
      </c>
      <c r="D64" s="155">
        <v>10585.840615489113</v>
      </c>
      <c r="E64" s="155">
        <v>30774</v>
      </c>
      <c r="F64" s="156">
        <v>33.5</v>
      </c>
      <c r="G64" s="155">
        <v>16668</v>
      </c>
      <c r="H64" s="154">
        <v>5</v>
      </c>
      <c r="I64" s="155">
        <v>21301.94</v>
      </c>
      <c r="J64" s="155">
        <v>5244.46</v>
      </c>
    </row>
    <row r="65" spans="1:10" x14ac:dyDescent="0.2">
      <c r="A65" s="144">
        <v>13059</v>
      </c>
      <c r="B65" s="145" t="s">
        <v>136</v>
      </c>
      <c r="C65" s="156">
        <v>161</v>
      </c>
      <c r="D65" s="155">
        <v>8754.5564371387954</v>
      </c>
      <c r="E65" s="155">
        <v>118133</v>
      </c>
      <c r="F65" s="156">
        <v>137</v>
      </c>
      <c r="G65" s="155">
        <v>102261</v>
      </c>
      <c r="H65" s="154">
        <v>57</v>
      </c>
      <c r="I65" s="155">
        <v>16953.37</v>
      </c>
      <c r="J65" s="155">
        <v>6844.43</v>
      </c>
    </row>
    <row r="66" spans="1:10" x14ac:dyDescent="0.2">
      <c r="A66" s="144">
        <v>13060</v>
      </c>
      <c r="B66" s="145" t="s">
        <v>137</v>
      </c>
      <c r="C66" s="156">
        <v>136</v>
      </c>
      <c r="D66" s="155">
        <v>8281.5172458079487</v>
      </c>
      <c r="E66" s="155">
        <v>25341</v>
      </c>
      <c r="F66" s="156">
        <v>15.5</v>
      </c>
      <c r="G66" s="155">
        <v>13249</v>
      </c>
      <c r="H66" s="154">
        <v>3</v>
      </c>
      <c r="I66" s="155">
        <v>16050.62</v>
      </c>
      <c r="J66" s="155">
        <v>7522.76</v>
      </c>
    </row>
    <row r="67" spans="1:10" x14ac:dyDescent="0.2">
      <c r="A67" s="144">
        <v>13061</v>
      </c>
      <c r="B67" s="145" t="s">
        <v>138</v>
      </c>
      <c r="C67" s="156">
        <v>156</v>
      </c>
      <c r="D67" s="155">
        <v>7758.7966458387118</v>
      </c>
      <c r="E67" s="155">
        <v>133593</v>
      </c>
      <c r="F67" s="156">
        <v>154.5</v>
      </c>
      <c r="G67" s="155">
        <v>80233</v>
      </c>
      <c r="H67" s="154">
        <v>42</v>
      </c>
      <c r="I67" s="155">
        <v>15962.63</v>
      </c>
      <c r="J67" s="155">
        <v>6182.02</v>
      </c>
    </row>
    <row r="68" spans="1:10" x14ac:dyDescent="0.2">
      <c r="A68" s="144">
        <v>13062</v>
      </c>
      <c r="B68" s="145" t="s">
        <v>139</v>
      </c>
      <c r="C68" s="156">
        <v>149</v>
      </c>
      <c r="D68" s="155">
        <v>10304.274286869868</v>
      </c>
      <c r="E68" s="155">
        <v>31582</v>
      </c>
      <c r="F68" s="156">
        <v>14.5</v>
      </c>
      <c r="G68" s="155">
        <v>15611</v>
      </c>
      <c r="H68" s="154">
        <v>5</v>
      </c>
      <c r="I68" s="155">
        <v>21610.3</v>
      </c>
      <c r="J68" s="155">
        <v>10507.09</v>
      </c>
    </row>
    <row r="69" spans="1:10" x14ac:dyDescent="0.2">
      <c r="A69" s="144">
        <v>14126</v>
      </c>
      <c r="B69" s="145" t="s">
        <v>140</v>
      </c>
      <c r="C69" s="156">
        <v>148</v>
      </c>
      <c r="D69" s="155">
        <v>5711.5786818046608</v>
      </c>
      <c r="E69" s="155">
        <v>428706</v>
      </c>
      <c r="F69" s="156">
        <v>512</v>
      </c>
      <c r="G69" s="155">
        <v>296942</v>
      </c>
      <c r="H69" s="154">
        <v>173</v>
      </c>
      <c r="I69" s="155">
        <v>12644.51</v>
      </c>
      <c r="J69" s="155">
        <v>7022.91</v>
      </c>
    </row>
    <row r="70" spans="1:10" x14ac:dyDescent="0.2">
      <c r="A70" s="144">
        <v>14127</v>
      </c>
      <c r="B70" s="145" t="s">
        <v>141</v>
      </c>
      <c r="C70" s="156">
        <v>150</v>
      </c>
      <c r="D70" s="155">
        <v>6265.5916134729869</v>
      </c>
      <c r="E70" s="155">
        <v>244425</v>
      </c>
      <c r="F70" s="156">
        <v>388</v>
      </c>
      <c r="G70" s="155">
        <v>152603</v>
      </c>
      <c r="H70" s="154">
        <v>90</v>
      </c>
      <c r="I70" s="155">
        <v>11424.25</v>
      </c>
      <c r="J70" s="155">
        <v>5025.63</v>
      </c>
    </row>
    <row r="71" spans="1:10" x14ac:dyDescent="0.2">
      <c r="A71" s="144">
        <v>14129</v>
      </c>
      <c r="B71" s="145" t="s">
        <v>142</v>
      </c>
      <c r="C71" s="156">
        <v>162</v>
      </c>
      <c r="D71" s="155">
        <v>6157.9225344267397</v>
      </c>
      <c r="E71" s="155">
        <v>782238</v>
      </c>
      <c r="F71" s="156">
        <v>1254</v>
      </c>
      <c r="G71" s="155">
        <v>585095</v>
      </c>
      <c r="H71" s="154">
        <v>447</v>
      </c>
      <c r="I71" s="155">
        <v>12160.02</v>
      </c>
      <c r="J71" s="155">
        <v>6239.47</v>
      </c>
    </row>
    <row r="72" spans="1:10" x14ac:dyDescent="0.2">
      <c r="A72" s="144">
        <v>14130</v>
      </c>
      <c r="B72" s="145" t="s">
        <v>143</v>
      </c>
      <c r="C72" s="156">
        <v>167</v>
      </c>
      <c r="D72" s="155">
        <v>2271.2970233541118</v>
      </c>
      <c r="E72" s="155">
        <v>457450</v>
      </c>
      <c r="F72" s="156">
        <v>649</v>
      </c>
      <c r="G72" s="155">
        <v>175358</v>
      </c>
      <c r="H72" s="154">
        <v>90</v>
      </c>
      <c r="I72" s="155">
        <v>15026.08</v>
      </c>
      <c r="J72" s="155">
        <v>13252.83</v>
      </c>
    </row>
    <row r="73" spans="1:10" x14ac:dyDescent="0.2">
      <c r="A73" s="144">
        <v>15001</v>
      </c>
      <c r="B73" s="145" t="s">
        <v>144</v>
      </c>
      <c r="C73" s="156">
        <v>139</v>
      </c>
      <c r="D73" s="155">
        <v>6735.2041290992856</v>
      </c>
      <c r="E73" s="155">
        <v>221288</v>
      </c>
      <c r="F73" s="156">
        <v>250</v>
      </c>
      <c r="G73" s="155">
        <v>123996</v>
      </c>
      <c r="H73" s="154">
        <v>79</v>
      </c>
      <c r="I73" s="155">
        <v>14121.98</v>
      </c>
      <c r="J73" s="155">
        <v>3607.72</v>
      </c>
    </row>
    <row r="74" spans="1:10" x14ac:dyDescent="0.2">
      <c r="A74" s="144">
        <v>15002</v>
      </c>
      <c r="B74" s="145" t="s">
        <v>145</v>
      </c>
      <c r="C74" s="156">
        <v>163</v>
      </c>
      <c r="D74" s="155">
        <v>2881.3186783465821</v>
      </c>
      <c r="E74" s="155">
        <v>2011636</v>
      </c>
      <c r="F74" s="156">
        <v>3003.5</v>
      </c>
      <c r="G74" s="155">
        <v>956149</v>
      </c>
      <c r="H74" s="154">
        <v>489</v>
      </c>
      <c r="I74" s="155">
        <v>14680.94</v>
      </c>
      <c r="J74" s="155">
        <v>11608.25</v>
      </c>
    </row>
    <row r="75" spans="1:10" x14ac:dyDescent="0.2">
      <c r="A75" s="144">
        <v>15003</v>
      </c>
      <c r="B75" s="145" t="s">
        <v>146</v>
      </c>
      <c r="C75" s="156">
        <v>146</v>
      </c>
      <c r="D75" s="155">
        <v>3792.5950759046136</v>
      </c>
      <c r="E75" s="155">
        <v>139913</v>
      </c>
      <c r="F75" s="156">
        <v>152</v>
      </c>
      <c r="G75" s="155">
        <v>59167</v>
      </c>
      <c r="H75" s="154">
        <v>29</v>
      </c>
      <c r="I75" s="155">
        <v>22983.07</v>
      </c>
      <c r="J75" s="155">
        <v>16573.38</v>
      </c>
    </row>
    <row r="76" spans="1:10" x14ac:dyDescent="0.2">
      <c r="A76" s="144">
        <v>15004</v>
      </c>
      <c r="B76" s="145" t="s">
        <v>147</v>
      </c>
      <c r="C76" s="156">
        <v>154</v>
      </c>
      <c r="D76" s="155">
        <v>6617.9482906668563</v>
      </c>
      <c r="E76" s="155">
        <v>162388</v>
      </c>
      <c r="F76" s="156">
        <v>139.5</v>
      </c>
      <c r="G76" s="155">
        <v>93977</v>
      </c>
      <c r="H76" s="154">
        <v>37</v>
      </c>
      <c r="I76" s="155">
        <v>13503.06</v>
      </c>
      <c r="J76" s="155">
        <v>5073.3</v>
      </c>
    </row>
    <row r="77" spans="1:10" x14ac:dyDescent="0.2">
      <c r="A77" s="144">
        <v>16090</v>
      </c>
      <c r="B77" s="145" t="s">
        <v>148</v>
      </c>
      <c r="C77" s="156">
        <v>167</v>
      </c>
      <c r="D77" s="155">
        <v>5877.6113259957774</v>
      </c>
      <c r="E77" s="155">
        <v>1755789</v>
      </c>
      <c r="F77" s="156">
        <v>2690</v>
      </c>
      <c r="G77" s="155">
        <v>1278103</v>
      </c>
      <c r="H77" s="154">
        <v>846</v>
      </c>
      <c r="I77" s="155">
        <v>10776.86</v>
      </c>
      <c r="J77" s="155">
        <v>5574.24</v>
      </c>
    </row>
    <row r="78" spans="1:10" x14ac:dyDescent="0.2">
      <c r="A78" s="144">
        <v>16092</v>
      </c>
      <c r="B78" s="145" t="s">
        <v>149</v>
      </c>
      <c r="C78" s="156">
        <v>159</v>
      </c>
      <c r="D78" s="155">
        <v>8273.7014455435256</v>
      </c>
      <c r="E78" s="155">
        <v>84418</v>
      </c>
      <c r="F78" s="156">
        <v>119</v>
      </c>
      <c r="G78" s="155">
        <v>72458</v>
      </c>
      <c r="H78" s="154">
        <v>25</v>
      </c>
      <c r="I78" s="155">
        <v>15906.5</v>
      </c>
      <c r="J78" s="155">
        <v>6483.46</v>
      </c>
    </row>
    <row r="79" spans="1:10" x14ac:dyDescent="0.2">
      <c r="A79" s="144">
        <v>16094</v>
      </c>
      <c r="B79" s="145" t="s">
        <v>150</v>
      </c>
      <c r="C79" s="156">
        <v>161</v>
      </c>
      <c r="D79" s="155">
        <v>6914.1516446187807</v>
      </c>
      <c r="E79" s="155">
        <v>111014</v>
      </c>
      <c r="F79" s="156">
        <v>157</v>
      </c>
      <c r="G79" s="155">
        <v>92707</v>
      </c>
      <c r="H79" s="154">
        <v>31</v>
      </c>
      <c r="I79" s="155">
        <v>12217.8</v>
      </c>
      <c r="J79" s="155">
        <v>5141.13</v>
      </c>
    </row>
    <row r="80" spans="1:10" x14ac:dyDescent="0.2">
      <c r="A80" s="144">
        <v>16096</v>
      </c>
      <c r="B80" s="145" t="s">
        <v>151</v>
      </c>
      <c r="C80" s="156">
        <v>165</v>
      </c>
      <c r="D80" s="155">
        <v>4804.3003392977298</v>
      </c>
      <c r="E80" s="155">
        <v>932534</v>
      </c>
      <c r="F80" s="156">
        <v>1685.5</v>
      </c>
      <c r="G80" s="155">
        <v>1348526</v>
      </c>
      <c r="H80" s="154">
        <v>666</v>
      </c>
      <c r="I80" s="155">
        <v>14187.25</v>
      </c>
      <c r="J80" s="155">
        <v>8973.3799999999992</v>
      </c>
    </row>
    <row r="81" spans="1:10" x14ac:dyDescent="0.2">
      <c r="A81" s="144">
        <v>16097</v>
      </c>
      <c r="B81" s="145" t="s">
        <v>152</v>
      </c>
      <c r="C81" s="156">
        <v>166</v>
      </c>
      <c r="D81" s="155">
        <v>4601.1277269734283</v>
      </c>
      <c r="E81" s="155">
        <v>178081</v>
      </c>
      <c r="F81" s="156">
        <v>234.5</v>
      </c>
      <c r="G81" s="155">
        <v>81421</v>
      </c>
      <c r="H81" s="154">
        <v>46</v>
      </c>
      <c r="I81" s="155">
        <v>14491.74</v>
      </c>
      <c r="J81" s="155">
        <v>8966.89</v>
      </c>
    </row>
    <row r="82" spans="1:10" x14ac:dyDescent="0.2">
      <c r="A82" s="144">
        <v>17121</v>
      </c>
      <c r="B82" s="145" t="s">
        <v>153</v>
      </c>
      <c r="C82" s="156">
        <v>149</v>
      </c>
      <c r="D82" s="155">
        <v>9109.5829271079074</v>
      </c>
      <c r="E82" s="155">
        <v>30555</v>
      </c>
      <c r="F82" s="156">
        <v>48.5</v>
      </c>
      <c r="G82" s="155">
        <v>28353</v>
      </c>
      <c r="H82" s="154">
        <v>19</v>
      </c>
      <c r="I82" s="155">
        <v>22376.34</v>
      </c>
      <c r="J82" s="155">
        <v>8361.7099999999991</v>
      </c>
    </row>
    <row r="83" spans="1:10" x14ac:dyDescent="0.2">
      <c r="A83" s="144">
        <v>17122</v>
      </c>
      <c r="B83" s="145" t="s">
        <v>154</v>
      </c>
      <c r="C83" s="156">
        <v>146</v>
      </c>
      <c r="D83" s="155">
        <v>7922.2173506781028</v>
      </c>
      <c r="E83" s="155">
        <v>61249</v>
      </c>
      <c r="F83" s="156">
        <v>77.5</v>
      </c>
      <c r="G83" s="155">
        <v>44207</v>
      </c>
      <c r="H83" s="154">
        <v>25</v>
      </c>
      <c r="I83" s="155">
        <v>16862.060000000001</v>
      </c>
      <c r="J83" s="155">
        <v>7442.26</v>
      </c>
    </row>
    <row r="84" spans="1:10" x14ac:dyDescent="0.2">
      <c r="A84" s="144">
        <v>17124</v>
      </c>
      <c r="B84" s="145" t="s">
        <v>155</v>
      </c>
      <c r="C84" s="156">
        <v>140</v>
      </c>
      <c r="D84" s="155">
        <v>16927.565818049348</v>
      </c>
      <c r="E84" s="155">
        <v>44130</v>
      </c>
      <c r="F84" s="156">
        <v>26</v>
      </c>
      <c r="G84" s="155">
        <v>19785</v>
      </c>
      <c r="H84" s="154">
        <v>11</v>
      </c>
      <c r="I84" s="155">
        <v>35501.279999999999</v>
      </c>
      <c r="J84" s="155">
        <v>14439.87</v>
      </c>
    </row>
    <row r="85" spans="1:10" x14ac:dyDescent="0.2">
      <c r="A85" s="144">
        <v>17125</v>
      </c>
      <c r="B85" s="145" t="s">
        <v>156</v>
      </c>
      <c r="C85" s="156">
        <v>162</v>
      </c>
      <c r="D85" s="155">
        <v>4929.1478274222109</v>
      </c>
      <c r="E85" s="155">
        <v>233348</v>
      </c>
      <c r="F85" s="156">
        <v>260.5</v>
      </c>
      <c r="G85" s="155">
        <v>216438</v>
      </c>
      <c r="H85" s="154">
        <v>131</v>
      </c>
      <c r="I85" s="155">
        <v>14125.92</v>
      </c>
      <c r="J85" s="155">
        <v>10068.48</v>
      </c>
    </row>
    <row r="86" spans="1:10" x14ac:dyDescent="0.2">
      <c r="A86" s="144">
        <v>17126</v>
      </c>
      <c r="B86" s="145" t="s">
        <v>157</v>
      </c>
      <c r="C86" s="156">
        <v>164</v>
      </c>
      <c r="D86" s="155">
        <v>8702.7124449483435</v>
      </c>
      <c r="E86" s="155">
        <v>67055</v>
      </c>
      <c r="F86" s="156">
        <v>50</v>
      </c>
      <c r="G86" s="155">
        <v>43410</v>
      </c>
      <c r="H86" s="154">
        <v>25</v>
      </c>
      <c r="I86" s="155">
        <v>24480</v>
      </c>
      <c r="J86" s="155">
        <v>12700.04</v>
      </c>
    </row>
    <row r="87" spans="1:10" x14ac:dyDescent="0.2">
      <c r="A87" s="144">
        <v>18047</v>
      </c>
      <c r="B87" s="145" t="s">
        <v>158</v>
      </c>
      <c r="C87" s="156">
        <v>160</v>
      </c>
      <c r="D87" s="155">
        <v>7032.3293980031076</v>
      </c>
      <c r="E87" s="155">
        <v>338523</v>
      </c>
      <c r="F87" s="156">
        <v>389.5</v>
      </c>
      <c r="G87" s="155">
        <v>188235</v>
      </c>
      <c r="H87" s="154">
        <v>101</v>
      </c>
      <c r="I87" s="155">
        <v>13985.96</v>
      </c>
      <c r="J87" s="155">
        <v>2377.85</v>
      </c>
    </row>
    <row r="88" spans="1:10" x14ac:dyDescent="0.2">
      <c r="A88" s="144">
        <v>18050</v>
      </c>
      <c r="B88" s="145" t="s">
        <v>159</v>
      </c>
      <c r="C88" s="156">
        <v>156</v>
      </c>
      <c r="D88" s="155">
        <v>6739.6483205928253</v>
      </c>
      <c r="E88" s="155">
        <v>162230</v>
      </c>
      <c r="F88" s="156">
        <v>126.5</v>
      </c>
      <c r="G88" s="155">
        <v>139874</v>
      </c>
      <c r="H88" s="154">
        <v>82</v>
      </c>
      <c r="I88" s="155">
        <v>15594.71</v>
      </c>
      <c r="J88" s="155">
        <v>3525.55</v>
      </c>
    </row>
    <row r="89" spans="1:10" x14ac:dyDescent="0.2">
      <c r="A89" s="144">
        <v>19139</v>
      </c>
      <c r="B89" s="145" t="s">
        <v>160</v>
      </c>
      <c r="C89" s="156">
        <v>154</v>
      </c>
      <c r="D89" s="155">
        <v>6100.5312646245047</v>
      </c>
      <c r="E89" s="155">
        <v>209155</v>
      </c>
      <c r="F89" s="156">
        <v>187.5</v>
      </c>
      <c r="G89" s="155">
        <v>122257</v>
      </c>
      <c r="H89" s="154">
        <v>89</v>
      </c>
      <c r="I89" s="155">
        <v>12755.25</v>
      </c>
      <c r="J89" s="155">
        <v>5324.62</v>
      </c>
    </row>
    <row r="90" spans="1:10" x14ac:dyDescent="0.2">
      <c r="A90" s="144">
        <v>19140</v>
      </c>
      <c r="B90" s="145" t="s">
        <v>161</v>
      </c>
      <c r="C90" s="156">
        <v>148</v>
      </c>
      <c r="D90" s="155">
        <v>5891.404296627541</v>
      </c>
      <c r="E90" s="155">
        <v>70112</v>
      </c>
      <c r="F90" s="156">
        <v>80.5</v>
      </c>
      <c r="G90" s="155">
        <v>39548</v>
      </c>
      <c r="H90" s="154">
        <v>20</v>
      </c>
      <c r="I90" s="155">
        <v>11837.04</v>
      </c>
      <c r="J90" s="155">
        <v>7213.11</v>
      </c>
    </row>
    <row r="91" spans="1:10" x14ac:dyDescent="0.2">
      <c r="A91" s="144">
        <v>19142</v>
      </c>
      <c r="B91" s="145" t="s">
        <v>162</v>
      </c>
      <c r="C91" s="156">
        <v>162</v>
      </c>
      <c r="D91" s="155">
        <v>6386.3721749117576</v>
      </c>
      <c r="E91" s="155">
        <v>3318717</v>
      </c>
      <c r="F91" s="156">
        <v>3283.5</v>
      </c>
      <c r="G91" s="155">
        <v>1236278</v>
      </c>
      <c r="H91" s="154">
        <v>612</v>
      </c>
      <c r="I91" s="155">
        <v>13481.18</v>
      </c>
      <c r="J91" s="155">
        <v>7565.29</v>
      </c>
    </row>
    <row r="92" spans="1:10" x14ac:dyDescent="0.2">
      <c r="A92" s="144">
        <v>19144</v>
      </c>
      <c r="B92" s="145" t="s">
        <v>163</v>
      </c>
      <c r="C92" s="156">
        <v>154</v>
      </c>
      <c r="D92" s="155">
        <v>6747.6513317671906</v>
      </c>
      <c r="E92" s="155">
        <v>342464</v>
      </c>
      <c r="F92" s="156">
        <v>513</v>
      </c>
      <c r="G92" s="155">
        <v>190901</v>
      </c>
      <c r="H92" s="154">
        <v>132</v>
      </c>
      <c r="I92" s="155">
        <v>12005.02</v>
      </c>
      <c r="J92" s="155">
        <v>6127.5</v>
      </c>
    </row>
    <row r="93" spans="1:10" x14ac:dyDescent="0.2">
      <c r="A93" s="144">
        <v>19147</v>
      </c>
      <c r="B93" s="145" t="s">
        <v>164</v>
      </c>
      <c r="C93" s="156">
        <v>143</v>
      </c>
      <c r="D93" s="155">
        <v>7368.3570907221083</v>
      </c>
      <c r="E93" s="155">
        <v>78751</v>
      </c>
      <c r="F93" s="156">
        <v>86</v>
      </c>
      <c r="G93" s="155">
        <v>46892</v>
      </c>
      <c r="H93" s="154">
        <v>18</v>
      </c>
      <c r="I93" s="155">
        <v>15372.82</v>
      </c>
      <c r="J93" s="155">
        <v>6040.8</v>
      </c>
    </row>
    <row r="94" spans="1:10" x14ac:dyDescent="0.2">
      <c r="A94" s="144">
        <v>19148</v>
      </c>
      <c r="B94" s="145" t="s">
        <v>165</v>
      </c>
      <c r="C94" s="156">
        <v>168</v>
      </c>
      <c r="D94" s="155">
        <v>6458.5539054939136</v>
      </c>
      <c r="E94" s="155">
        <v>684078</v>
      </c>
      <c r="F94" s="156">
        <v>1101</v>
      </c>
      <c r="G94" s="155">
        <v>410570</v>
      </c>
      <c r="H94" s="154">
        <v>247</v>
      </c>
      <c r="I94" s="155">
        <v>12314.3</v>
      </c>
      <c r="J94" s="155">
        <v>5711.21</v>
      </c>
    </row>
    <row r="95" spans="1:10" x14ac:dyDescent="0.2">
      <c r="A95" s="144">
        <v>19149</v>
      </c>
      <c r="B95" s="145" t="s">
        <v>166</v>
      </c>
      <c r="C95" s="156">
        <v>163</v>
      </c>
      <c r="D95" s="155">
        <v>5744.0768486087782</v>
      </c>
      <c r="E95" s="155">
        <v>939902</v>
      </c>
      <c r="F95" s="156">
        <v>829</v>
      </c>
      <c r="G95" s="155">
        <v>510284</v>
      </c>
      <c r="H95" s="154">
        <v>259</v>
      </c>
      <c r="I95" s="155">
        <v>14171.73</v>
      </c>
      <c r="J95" s="155">
        <v>8679.34</v>
      </c>
    </row>
    <row r="96" spans="1:10" x14ac:dyDescent="0.2">
      <c r="A96" s="144">
        <v>19150</v>
      </c>
      <c r="B96" s="145" t="s">
        <v>167</v>
      </c>
      <c r="C96" s="156">
        <v>148</v>
      </c>
      <c r="D96" s="155">
        <v>8351.5811609854645</v>
      </c>
      <c r="E96" s="155">
        <v>41613</v>
      </c>
      <c r="F96" s="156">
        <v>53</v>
      </c>
      <c r="G96" s="155">
        <v>74030</v>
      </c>
      <c r="H96" s="154">
        <v>45</v>
      </c>
      <c r="I96" s="155">
        <v>16498.02</v>
      </c>
      <c r="J96" s="155">
        <v>6053.99</v>
      </c>
    </row>
    <row r="97" spans="1:10" x14ac:dyDescent="0.2">
      <c r="A97" s="144">
        <v>19151</v>
      </c>
      <c r="B97" s="145" t="s">
        <v>168</v>
      </c>
      <c r="C97" s="156">
        <v>155</v>
      </c>
      <c r="D97" s="155">
        <v>6176.5328538035901</v>
      </c>
      <c r="E97" s="155">
        <v>245407</v>
      </c>
      <c r="F97" s="156">
        <v>162.5</v>
      </c>
      <c r="G97" s="155">
        <v>105978</v>
      </c>
      <c r="H97" s="154">
        <v>76</v>
      </c>
      <c r="I97" s="155">
        <v>14731.9</v>
      </c>
      <c r="J97" s="155">
        <v>8672.16</v>
      </c>
    </row>
    <row r="98" spans="1:10" x14ac:dyDescent="0.2">
      <c r="A98" s="144">
        <v>19152</v>
      </c>
      <c r="B98" s="145" t="s">
        <v>715</v>
      </c>
      <c r="C98" s="156">
        <v>163</v>
      </c>
      <c r="D98" s="155">
        <v>7240.867524889456</v>
      </c>
      <c r="E98" s="155">
        <v>2077270</v>
      </c>
      <c r="F98" s="156">
        <v>2192</v>
      </c>
      <c r="G98" s="155">
        <v>1064424</v>
      </c>
      <c r="H98" s="154">
        <v>740</v>
      </c>
      <c r="I98" s="155">
        <v>15273.96</v>
      </c>
      <c r="J98" s="155">
        <v>7562.25</v>
      </c>
    </row>
    <row r="99" spans="1:10" x14ac:dyDescent="0.2">
      <c r="A99" s="144">
        <v>20001</v>
      </c>
      <c r="B99" s="145" t="s">
        <v>169</v>
      </c>
      <c r="C99" s="156">
        <v>148</v>
      </c>
      <c r="D99" s="155">
        <v>5656.3383674322886</v>
      </c>
      <c r="E99" s="155">
        <v>327435</v>
      </c>
      <c r="F99" s="156">
        <v>563.5</v>
      </c>
      <c r="G99" s="155">
        <v>247872</v>
      </c>
      <c r="H99" s="154">
        <v>98</v>
      </c>
      <c r="I99" s="155">
        <v>11589.64</v>
      </c>
      <c r="J99" s="155">
        <v>4976.21</v>
      </c>
    </row>
    <row r="100" spans="1:10" x14ac:dyDescent="0.2">
      <c r="A100" s="144">
        <v>20002</v>
      </c>
      <c r="B100" s="145" t="s">
        <v>170</v>
      </c>
      <c r="C100" s="156">
        <v>159</v>
      </c>
      <c r="D100" s="155">
        <v>5994.8408897873751</v>
      </c>
      <c r="E100" s="155">
        <v>339204</v>
      </c>
      <c r="F100" s="156">
        <v>364.5</v>
      </c>
      <c r="G100" s="155">
        <v>285310</v>
      </c>
      <c r="H100" s="154">
        <v>142</v>
      </c>
      <c r="I100" s="155">
        <v>12772.1</v>
      </c>
      <c r="J100" s="155">
        <v>4392.88</v>
      </c>
    </row>
    <row r="101" spans="1:10" x14ac:dyDescent="0.2">
      <c r="A101" s="144">
        <v>21148</v>
      </c>
      <c r="B101" s="145" t="s">
        <v>171</v>
      </c>
      <c r="C101" s="156">
        <v>148</v>
      </c>
      <c r="D101" s="155">
        <v>6321.5963366261667</v>
      </c>
      <c r="E101" s="155">
        <v>110416</v>
      </c>
      <c r="F101" s="156">
        <v>93</v>
      </c>
      <c r="G101" s="155">
        <v>41759</v>
      </c>
      <c r="H101" s="154">
        <v>26</v>
      </c>
      <c r="I101" s="155">
        <v>21566.560000000001</v>
      </c>
      <c r="J101" s="155">
        <v>12351.51</v>
      </c>
    </row>
    <row r="102" spans="1:10" x14ac:dyDescent="0.2">
      <c r="A102" s="144">
        <v>21149</v>
      </c>
      <c r="B102" s="145" t="s">
        <v>172</v>
      </c>
      <c r="C102" s="156">
        <v>164</v>
      </c>
      <c r="D102" s="155">
        <v>5929.8070301209009</v>
      </c>
      <c r="E102" s="155">
        <v>125916</v>
      </c>
      <c r="F102" s="156">
        <v>219.5</v>
      </c>
      <c r="G102" s="155">
        <v>72659</v>
      </c>
      <c r="H102" s="154">
        <v>45</v>
      </c>
      <c r="I102" s="155">
        <v>16981.18</v>
      </c>
      <c r="J102" s="155">
        <v>10869.61</v>
      </c>
    </row>
    <row r="103" spans="1:10" x14ac:dyDescent="0.2">
      <c r="A103" s="144">
        <v>21150</v>
      </c>
      <c r="B103" s="145" t="s">
        <v>173</v>
      </c>
      <c r="C103" s="156">
        <v>140</v>
      </c>
      <c r="D103" s="155">
        <v>10291.188326742124</v>
      </c>
      <c r="E103" s="155">
        <v>116116</v>
      </c>
      <c r="F103" s="156">
        <v>92</v>
      </c>
      <c r="G103" s="155">
        <v>39529</v>
      </c>
      <c r="H103" s="154">
        <v>15</v>
      </c>
      <c r="I103" s="155">
        <v>37668.78</v>
      </c>
      <c r="J103" s="155">
        <v>15238.97</v>
      </c>
    </row>
    <row r="104" spans="1:10" x14ac:dyDescent="0.2">
      <c r="A104" s="144">
        <v>21151</v>
      </c>
      <c r="B104" s="145" t="s">
        <v>174</v>
      </c>
      <c r="C104" s="156">
        <v>161</v>
      </c>
      <c r="D104" s="155">
        <v>3725.3792384235721</v>
      </c>
      <c r="E104" s="155">
        <v>234256</v>
      </c>
      <c r="F104" s="156">
        <v>208.5</v>
      </c>
      <c r="G104" s="155">
        <v>138727</v>
      </c>
      <c r="H104" s="154">
        <v>75</v>
      </c>
      <c r="I104" s="155">
        <v>14918.93</v>
      </c>
      <c r="J104" s="155">
        <v>12592.33</v>
      </c>
    </row>
    <row r="105" spans="1:10" x14ac:dyDescent="0.2">
      <c r="A105" s="144">
        <v>22088</v>
      </c>
      <c r="B105" s="145" t="s">
        <v>175</v>
      </c>
      <c r="C105" s="156">
        <v>143</v>
      </c>
      <c r="D105" s="155">
        <v>7109.0337239457112</v>
      </c>
      <c r="E105" s="155">
        <v>161330</v>
      </c>
      <c r="F105" s="156">
        <v>184</v>
      </c>
      <c r="G105" s="155">
        <v>64307</v>
      </c>
      <c r="H105" s="154">
        <v>28</v>
      </c>
      <c r="I105" s="155">
        <v>11684.68</v>
      </c>
      <c r="J105" s="155">
        <v>3473.17</v>
      </c>
    </row>
    <row r="106" spans="1:10" x14ac:dyDescent="0.2">
      <c r="A106" s="144">
        <v>22089</v>
      </c>
      <c r="B106" s="145" t="s">
        <v>716</v>
      </c>
      <c r="C106" s="156">
        <v>171</v>
      </c>
      <c r="D106" s="155">
        <v>6564.3018007368764</v>
      </c>
      <c r="E106" s="155">
        <v>1484719</v>
      </c>
      <c r="F106" s="156">
        <v>3509</v>
      </c>
      <c r="G106" s="155">
        <v>1303662</v>
      </c>
      <c r="H106" s="154">
        <v>729</v>
      </c>
      <c r="I106" s="155">
        <v>11246.91</v>
      </c>
      <c r="J106" s="155">
        <v>4992.53</v>
      </c>
    </row>
    <row r="107" spans="1:10" x14ac:dyDescent="0.2">
      <c r="A107" s="144">
        <v>22090</v>
      </c>
      <c r="B107" s="145" t="s">
        <v>176</v>
      </c>
      <c r="C107" s="156">
        <v>147</v>
      </c>
      <c r="D107" s="155">
        <v>7170.05969720544</v>
      </c>
      <c r="E107" s="155">
        <v>213132</v>
      </c>
      <c r="F107" s="156">
        <v>420.5</v>
      </c>
      <c r="G107" s="155">
        <v>182306</v>
      </c>
      <c r="H107" s="154">
        <v>79</v>
      </c>
      <c r="I107" s="155">
        <v>11463.74</v>
      </c>
      <c r="J107" s="155">
        <v>3554.6</v>
      </c>
    </row>
    <row r="108" spans="1:10" x14ac:dyDescent="0.2">
      <c r="A108" s="144">
        <v>22091</v>
      </c>
      <c r="B108" s="145" t="s">
        <v>177</v>
      </c>
      <c r="C108" s="156">
        <v>148</v>
      </c>
      <c r="D108" s="155">
        <v>6361.5545874643603</v>
      </c>
      <c r="E108" s="155">
        <v>86359</v>
      </c>
      <c r="F108" s="156">
        <v>173.5</v>
      </c>
      <c r="G108" s="155">
        <v>98534</v>
      </c>
      <c r="H108" s="154">
        <v>61</v>
      </c>
      <c r="I108" s="155">
        <v>12799.24</v>
      </c>
      <c r="J108" s="155">
        <v>5818.14</v>
      </c>
    </row>
    <row r="109" spans="1:10" x14ac:dyDescent="0.2">
      <c r="A109" s="144">
        <v>22092</v>
      </c>
      <c r="B109" s="145" t="s">
        <v>178</v>
      </c>
      <c r="C109" s="156">
        <v>142</v>
      </c>
      <c r="D109" s="155">
        <v>6956.9717594242402</v>
      </c>
      <c r="E109" s="155">
        <v>245602</v>
      </c>
      <c r="F109" s="156">
        <v>401.5</v>
      </c>
      <c r="G109" s="155">
        <v>246433</v>
      </c>
      <c r="H109" s="154">
        <v>115</v>
      </c>
      <c r="I109" s="155">
        <v>10860.67</v>
      </c>
      <c r="J109" s="155">
        <v>4098.99</v>
      </c>
    </row>
    <row r="110" spans="1:10" x14ac:dyDescent="0.2">
      <c r="A110" s="144">
        <v>22093</v>
      </c>
      <c r="B110" s="145" t="s">
        <v>179</v>
      </c>
      <c r="C110" s="156">
        <v>164</v>
      </c>
      <c r="D110" s="155">
        <v>6531.196709780219</v>
      </c>
      <c r="E110" s="155">
        <v>1789448</v>
      </c>
      <c r="F110" s="156">
        <v>3657</v>
      </c>
      <c r="G110" s="155">
        <v>1251135</v>
      </c>
      <c r="H110" s="154">
        <v>909</v>
      </c>
      <c r="I110" s="155">
        <v>12134.77</v>
      </c>
      <c r="J110" s="155">
        <v>4810.57</v>
      </c>
    </row>
    <row r="111" spans="1:10" x14ac:dyDescent="0.2">
      <c r="A111" s="144">
        <v>22094</v>
      </c>
      <c r="B111" s="145" t="s">
        <v>180</v>
      </c>
      <c r="C111" s="156">
        <v>149</v>
      </c>
      <c r="D111" s="155">
        <v>6268.042653169101</v>
      </c>
      <c r="E111" s="155">
        <v>233804</v>
      </c>
      <c r="F111" s="156">
        <v>401.5</v>
      </c>
      <c r="G111" s="155">
        <v>180898</v>
      </c>
      <c r="H111" s="154">
        <v>93</v>
      </c>
      <c r="I111" s="155">
        <v>12452.06</v>
      </c>
      <c r="J111" s="155">
        <v>6019.41</v>
      </c>
    </row>
    <row r="112" spans="1:10" x14ac:dyDescent="0.2">
      <c r="A112" s="144">
        <v>23101</v>
      </c>
      <c r="B112" s="145" t="s">
        <v>181</v>
      </c>
      <c r="C112" s="156">
        <v>159</v>
      </c>
      <c r="D112" s="155">
        <v>5932.1280737403977</v>
      </c>
      <c r="E112" s="155">
        <v>422278</v>
      </c>
      <c r="F112" s="156">
        <v>556.5</v>
      </c>
      <c r="G112" s="155">
        <v>281990</v>
      </c>
      <c r="H112" s="154">
        <v>202</v>
      </c>
      <c r="I112" s="155">
        <v>12599.9</v>
      </c>
      <c r="J112" s="155">
        <v>5148.82</v>
      </c>
    </row>
    <row r="113" spans="1:10" x14ac:dyDescent="0.2">
      <c r="A113" s="144">
        <v>24086</v>
      </c>
      <c r="B113" s="145" t="s">
        <v>182</v>
      </c>
      <c r="C113" s="156">
        <v>167</v>
      </c>
      <c r="D113" s="155">
        <v>5663.2319030034114</v>
      </c>
      <c r="E113" s="155">
        <v>1637554</v>
      </c>
      <c r="F113" s="156">
        <v>2044.5</v>
      </c>
      <c r="G113" s="155">
        <v>711598</v>
      </c>
      <c r="H113" s="154">
        <v>467</v>
      </c>
      <c r="I113" s="155">
        <v>13361.9</v>
      </c>
      <c r="J113" s="155">
        <v>7758.38</v>
      </c>
    </row>
    <row r="114" spans="1:10" x14ac:dyDescent="0.2">
      <c r="A114" s="144">
        <v>24087</v>
      </c>
      <c r="B114" s="145" t="s">
        <v>183</v>
      </c>
      <c r="C114" s="156">
        <v>167</v>
      </c>
      <c r="D114" s="155">
        <v>6390.0477233843076</v>
      </c>
      <c r="E114" s="155">
        <v>892032</v>
      </c>
      <c r="F114" s="156">
        <v>1259.5</v>
      </c>
      <c r="G114" s="155">
        <v>492156</v>
      </c>
      <c r="H114" s="154">
        <v>205</v>
      </c>
      <c r="I114" s="155">
        <v>13558.2</v>
      </c>
      <c r="J114" s="155">
        <v>7613.64</v>
      </c>
    </row>
    <row r="115" spans="1:10" x14ac:dyDescent="0.2">
      <c r="A115" s="144">
        <v>24089</v>
      </c>
      <c r="B115" s="145" t="s">
        <v>184</v>
      </c>
      <c r="C115" s="156">
        <v>161</v>
      </c>
      <c r="D115" s="155">
        <v>6358.0046799733618</v>
      </c>
      <c r="E115" s="155">
        <v>1479685</v>
      </c>
      <c r="F115" s="156">
        <v>1104.5</v>
      </c>
      <c r="G115" s="155">
        <v>735371</v>
      </c>
      <c r="H115" s="154">
        <v>378</v>
      </c>
      <c r="I115" s="155">
        <v>14227.54</v>
      </c>
      <c r="J115" s="155">
        <v>7145.3</v>
      </c>
    </row>
    <row r="116" spans="1:10" x14ac:dyDescent="0.2">
      <c r="A116" s="144">
        <v>24090</v>
      </c>
      <c r="B116" s="145" t="s">
        <v>185</v>
      </c>
      <c r="C116" s="156">
        <v>169</v>
      </c>
      <c r="D116" s="155">
        <v>6890.6475670475147</v>
      </c>
      <c r="E116" s="155">
        <v>5439119</v>
      </c>
      <c r="F116" s="156">
        <v>6200.5</v>
      </c>
      <c r="G116" s="155">
        <v>2455145</v>
      </c>
      <c r="H116" s="154">
        <v>1625</v>
      </c>
      <c r="I116" s="155">
        <v>14857.64</v>
      </c>
      <c r="J116" s="155">
        <v>8213.56</v>
      </c>
    </row>
    <row r="117" spans="1:10" x14ac:dyDescent="0.2">
      <c r="A117" s="144">
        <v>24091</v>
      </c>
      <c r="B117" s="145" t="s">
        <v>186</v>
      </c>
      <c r="C117" s="156">
        <v>169</v>
      </c>
      <c r="D117" s="155">
        <v>10810.97065351215</v>
      </c>
      <c r="E117" s="155">
        <v>52309</v>
      </c>
      <c r="F117" s="156">
        <v>12.5</v>
      </c>
      <c r="G117" s="155">
        <v>13059</v>
      </c>
      <c r="H117" s="154">
        <v>2</v>
      </c>
      <c r="I117" s="155">
        <v>35307.440000000002</v>
      </c>
      <c r="J117" s="155">
        <v>15791.98</v>
      </c>
    </row>
    <row r="118" spans="1:10" x14ac:dyDescent="0.2">
      <c r="A118" s="144">
        <v>24093</v>
      </c>
      <c r="B118" s="145" t="s">
        <v>187</v>
      </c>
      <c r="C118" s="156">
        <v>166</v>
      </c>
      <c r="D118" s="155">
        <v>5262.1517104884697</v>
      </c>
      <c r="E118" s="155">
        <v>10660540</v>
      </c>
      <c r="F118" s="156">
        <v>13589</v>
      </c>
      <c r="G118" s="155">
        <v>5239310</v>
      </c>
      <c r="H118" s="154">
        <v>2927</v>
      </c>
      <c r="I118" s="155">
        <v>14751.04</v>
      </c>
      <c r="J118" s="155">
        <v>9754.7999999999993</v>
      </c>
    </row>
    <row r="119" spans="1:10" x14ac:dyDescent="0.2">
      <c r="A119" s="144">
        <v>25001</v>
      </c>
      <c r="B119" s="145" t="s">
        <v>188</v>
      </c>
      <c r="C119" s="156">
        <v>168</v>
      </c>
      <c r="D119" s="155">
        <v>6697.2156809444659</v>
      </c>
      <c r="E119" s="155">
        <v>546477</v>
      </c>
      <c r="F119" s="156">
        <v>888</v>
      </c>
      <c r="G119" s="155">
        <v>400947</v>
      </c>
      <c r="H119" s="154">
        <v>257</v>
      </c>
      <c r="I119" s="155">
        <v>13374.76</v>
      </c>
      <c r="J119" s="155">
        <v>5618.85</v>
      </c>
    </row>
    <row r="120" spans="1:10" x14ac:dyDescent="0.2">
      <c r="A120" s="144">
        <v>25002</v>
      </c>
      <c r="B120" s="145" t="s">
        <v>189</v>
      </c>
      <c r="C120" s="156">
        <v>145</v>
      </c>
      <c r="D120" s="155">
        <v>6900.1425714078978</v>
      </c>
      <c r="E120" s="155">
        <v>215085</v>
      </c>
      <c r="F120" s="156">
        <v>380.5</v>
      </c>
      <c r="G120" s="155">
        <v>229727</v>
      </c>
      <c r="H120" s="154">
        <v>123</v>
      </c>
      <c r="I120" s="155">
        <v>13418.88</v>
      </c>
      <c r="J120" s="155">
        <v>6380.72</v>
      </c>
    </row>
    <row r="121" spans="1:10" x14ac:dyDescent="0.2">
      <c r="A121" s="144">
        <v>25003</v>
      </c>
      <c r="B121" s="145" t="s">
        <v>190</v>
      </c>
      <c r="C121" s="156">
        <v>143</v>
      </c>
      <c r="D121" s="155">
        <v>5260.5225919417835</v>
      </c>
      <c r="E121" s="155">
        <v>321304</v>
      </c>
      <c r="F121" s="156">
        <v>309.5</v>
      </c>
      <c r="G121" s="155">
        <v>166553</v>
      </c>
      <c r="H121" s="154">
        <v>127</v>
      </c>
      <c r="I121" s="155">
        <v>13413</v>
      </c>
      <c r="J121" s="155">
        <v>9075.2800000000007</v>
      </c>
    </row>
    <row r="122" spans="1:10" x14ac:dyDescent="0.2">
      <c r="A122" s="144">
        <v>26001</v>
      </c>
      <c r="B122" s="145" t="s">
        <v>191</v>
      </c>
      <c r="C122" s="156">
        <v>155</v>
      </c>
      <c r="D122" s="155">
        <v>5413.1124426699998</v>
      </c>
      <c r="E122" s="155">
        <v>228180</v>
      </c>
      <c r="F122" s="156">
        <v>267</v>
      </c>
      <c r="G122" s="155">
        <v>160714</v>
      </c>
      <c r="H122" s="154">
        <v>97</v>
      </c>
      <c r="I122" s="155">
        <v>11997.82</v>
      </c>
      <c r="J122" s="155">
        <v>5794.63</v>
      </c>
    </row>
    <row r="123" spans="1:10" x14ac:dyDescent="0.2">
      <c r="A123" s="144">
        <v>26002</v>
      </c>
      <c r="B123" s="145" t="s">
        <v>192</v>
      </c>
      <c r="C123" s="156">
        <v>168</v>
      </c>
      <c r="D123" s="155">
        <v>6381.9349334333392</v>
      </c>
      <c r="E123" s="155">
        <v>493896</v>
      </c>
      <c r="F123" s="156">
        <v>769</v>
      </c>
      <c r="G123" s="155">
        <v>279064</v>
      </c>
      <c r="H123" s="154">
        <v>179</v>
      </c>
      <c r="I123" s="155">
        <v>11334.75</v>
      </c>
      <c r="J123" s="155">
        <v>5621.37</v>
      </c>
    </row>
    <row r="124" spans="1:10" x14ac:dyDescent="0.2">
      <c r="A124" s="144">
        <v>26005</v>
      </c>
      <c r="B124" s="145" t="s">
        <v>193</v>
      </c>
      <c r="C124" s="156">
        <v>161</v>
      </c>
      <c r="D124" s="155">
        <v>5141.5304501231285</v>
      </c>
      <c r="E124" s="155">
        <v>250580</v>
      </c>
      <c r="F124" s="156">
        <v>408</v>
      </c>
      <c r="G124" s="155">
        <v>178858</v>
      </c>
      <c r="H124" s="154">
        <v>43</v>
      </c>
      <c r="I124" s="155">
        <v>11522.53</v>
      </c>
      <c r="J124" s="155">
        <v>5816.76</v>
      </c>
    </row>
    <row r="125" spans="1:10" x14ac:dyDescent="0.2">
      <c r="A125" s="144">
        <v>26006</v>
      </c>
      <c r="B125" s="145" t="s">
        <v>194</v>
      </c>
      <c r="C125" s="156">
        <v>163</v>
      </c>
      <c r="D125" s="155">
        <v>4378.847303672077</v>
      </c>
      <c r="E125" s="155">
        <v>2354812</v>
      </c>
      <c r="F125" s="156">
        <v>3763.5</v>
      </c>
      <c r="G125" s="155">
        <v>2701664</v>
      </c>
      <c r="H125" s="154">
        <v>1256</v>
      </c>
      <c r="I125" s="155">
        <v>13805.63</v>
      </c>
      <c r="J125" s="155">
        <v>9796.94</v>
      </c>
    </row>
    <row r="126" spans="1:10" x14ac:dyDescent="0.2">
      <c r="A126" s="144">
        <v>27055</v>
      </c>
      <c r="B126" s="145" t="s">
        <v>195</v>
      </c>
      <c r="C126" s="156">
        <v>144</v>
      </c>
      <c r="D126" s="155">
        <v>7434.5513090798613</v>
      </c>
      <c r="E126" s="155">
        <v>63285</v>
      </c>
      <c r="F126" s="156">
        <v>80</v>
      </c>
      <c r="G126" s="155">
        <v>39627</v>
      </c>
      <c r="H126" s="154">
        <v>13</v>
      </c>
      <c r="I126" s="155">
        <v>13773.33</v>
      </c>
      <c r="J126" s="155">
        <v>4772.0600000000004</v>
      </c>
    </row>
    <row r="127" spans="1:10" x14ac:dyDescent="0.2">
      <c r="A127" s="144">
        <v>27056</v>
      </c>
      <c r="B127" s="145" t="s">
        <v>196</v>
      </c>
      <c r="C127" s="156">
        <v>145</v>
      </c>
      <c r="D127" s="155">
        <v>16883.618441002614</v>
      </c>
      <c r="E127" s="155">
        <v>47265</v>
      </c>
      <c r="F127" s="156">
        <v>29.5</v>
      </c>
      <c r="G127" s="155">
        <v>31900</v>
      </c>
      <c r="H127" s="154">
        <v>18</v>
      </c>
      <c r="I127" s="155">
        <v>33016.93</v>
      </c>
      <c r="J127" s="155">
        <v>8635.5</v>
      </c>
    </row>
    <row r="128" spans="1:10" x14ac:dyDescent="0.2">
      <c r="A128" s="144">
        <v>27057</v>
      </c>
      <c r="B128" s="145" t="s">
        <v>197</v>
      </c>
      <c r="C128" s="156">
        <v>156</v>
      </c>
      <c r="D128" s="155">
        <v>6332.2716691379264</v>
      </c>
      <c r="E128" s="155">
        <v>76606</v>
      </c>
      <c r="F128" s="156">
        <v>69</v>
      </c>
      <c r="G128" s="155">
        <v>35335</v>
      </c>
      <c r="H128" s="154">
        <v>14</v>
      </c>
      <c r="I128" s="155">
        <v>15556.59</v>
      </c>
      <c r="J128" s="155">
        <v>7872.1</v>
      </c>
    </row>
    <row r="129" spans="1:10" x14ac:dyDescent="0.2">
      <c r="A129" s="144">
        <v>27058</v>
      </c>
      <c r="B129" s="145" t="s">
        <v>198</v>
      </c>
      <c r="C129" s="156">
        <v>142</v>
      </c>
      <c r="D129" s="155">
        <v>7856.1630803690286</v>
      </c>
      <c r="E129" s="155">
        <v>85817</v>
      </c>
      <c r="F129" s="156">
        <v>90.5</v>
      </c>
      <c r="G129" s="155">
        <v>58059</v>
      </c>
      <c r="H129" s="154">
        <v>30</v>
      </c>
      <c r="I129" s="155">
        <v>15682.78</v>
      </c>
      <c r="J129" s="155">
        <v>5386.73</v>
      </c>
    </row>
    <row r="130" spans="1:10" x14ac:dyDescent="0.2">
      <c r="A130" s="144">
        <v>27059</v>
      </c>
      <c r="B130" s="145" t="s">
        <v>199</v>
      </c>
      <c r="C130" s="156">
        <v>164</v>
      </c>
      <c r="D130" s="155">
        <v>7378.7783421553322</v>
      </c>
      <c r="E130" s="155">
        <v>78507</v>
      </c>
      <c r="F130" s="156">
        <v>77</v>
      </c>
      <c r="G130" s="155">
        <v>71719</v>
      </c>
      <c r="H130" s="154">
        <v>32</v>
      </c>
      <c r="I130" s="155">
        <v>17907.96</v>
      </c>
      <c r="J130" s="155">
        <v>7361.4</v>
      </c>
    </row>
    <row r="131" spans="1:10" x14ac:dyDescent="0.2">
      <c r="A131" s="144">
        <v>27061</v>
      </c>
      <c r="B131" s="145" t="s">
        <v>200</v>
      </c>
      <c r="C131" s="156">
        <v>158</v>
      </c>
      <c r="D131" s="155">
        <v>5374.2246147815367</v>
      </c>
      <c r="E131" s="155">
        <v>374702</v>
      </c>
      <c r="F131" s="156">
        <v>834</v>
      </c>
      <c r="G131" s="155">
        <v>418446</v>
      </c>
      <c r="H131" s="154">
        <v>312</v>
      </c>
      <c r="I131" s="155">
        <v>12321.46</v>
      </c>
      <c r="J131" s="155">
        <v>7204.63</v>
      </c>
    </row>
    <row r="132" spans="1:10" x14ac:dyDescent="0.2">
      <c r="A132" s="144">
        <v>28101</v>
      </c>
      <c r="B132" s="145" t="s">
        <v>201</v>
      </c>
      <c r="C132" s="156">
        <v>144</v>
      </c>
      <c r="D132" s="155">
        <v>6836.4448110369849</v>
      </c>
      <c r="E132" s="155">
        <v>335608</v>
      </c>
      <c r="F132" s="156">
        <v>566</v>
      </c>
      <c r="G132" s="155">
        <v>239434</v>
      </c>
      <c r="H132" s="154">
        <v>121</v>
      </c>
      <c r="I132" s="155">
        <v>12101.71</v>
      </c>
      <c r="J132" s="155">
        <v>5060.22</v>
      </c>
    </row>
    <row r="133" spans="1:10" x14ac:dyDescent="0.2">
      <c r="A133" s="144">
        <v>28102</v>
      </c>
      <c r="B133" s="145" t="s">
        <v>202</v>
      </c>
      <c r="C133" s="156">
        <v>142</v>
      </c>
      <c r="D133" s="155">
        <v>6185.7251977877795</v>
      </c>
      <c r="E133" s="155">
        <v>518947</v>
      </c>
      <c r="F133" s="156">
        <v>856.5</v>
      </c>
      <c r="G133" s="155">
        <v>343003</v>
      </c>
      <c r="H133" s="154">
        <v>188</v>
      </c>
      <c r="I133" s="155">
        <v>11284.73</v>
      </c>
      <c r="J133" s="155">
        <v>4730.0200000000004</v>
      </c>
    </row>
    <row r="134" spans="1:10" x14ac:dyDescent="0.2">
      <c r="A134" s="144">
        <v>28103</v>
      </c>
      <c r="B134" s="145" t="s">
        <v>203</v>
      </c>
      <c r="C134" s="156">
        <v>145</v>
      </c>
      <c r="D134" s="155">
        <v>7344.4151258723978</v>
      </c>
      <c r="E134" s="155">
        <v>505480</v>
      </c>
      <c r="F134" s="156">
        <v>556</v>
      </c>
      <c r="G134" s="155">
        <v>233681</v>
      </c>
      <c r="H134" s="154">
        <v>127</v>
      </c>
      <c r="I134" s="155">
        <v>12357.17</v>
      </c>
      <c r="J134" s="155">
        <v>4351.2</v>
      </c>
    </row>
    <row r="135" spans="1:10" x14ac:dyDescent="0.2">
      <c r="A135" s="144">
        <v>29001</v>
      </c>
      <c r="B135" s="145" t="s">
        <v>204</v>
      </c>
      <c r="C135" s="156">
        <v>153</v>
      </c>
      <c r="D135" s="155">
        <v>6860.4763251439672</v>
      </c>
      <c r="E135" s="155">
        <v>125196</v>
      </c>
      <c r="F135" s="156">
        <v>136</v>
      </c>
      <c r="G135" s="155">
        <v>98240</v>
      </c>
      <c r="H135" s="154">
        <v>31</v>
      </c>
      <c r="I135" s="155">
        <v>13924.08</v>
      </c>
      <c r="J135" s="155">
        <v>8367.2999999999993</v>
      </c>
    </row>
    <row r="136" spans="1:10" x14ac:dyDescent="0.2">
      <c r="A136" s="144">
        <v>29002</v>
      </c>
      <c r="B136" s="145" t="s">
        <v>205</v>
      </c>
      <c r="C136" s="156">
        <v>166</v>
      </c>
      <c r="D136" s="155">
        <v>6001.6941182039373</v>
      </c>
      <c r="E136" s="155">
        <v>88863</v>
      </c>
      <c r="F136" s="156">
        <v>127.5</v>
      </c>
      <c r="G136" s="155">
        <v>41089</v>
      </c>
      <c r="H136" s="154">
        <v>20</v>
      </c>
      <c r="I136" s="155">
        <v>11310.21</v>
      </c>
      <c r="J136" s="155">
        <v>4329.4799999999996</v>
      </c>
    </row>
    <row r="137" spans="1:10" x14ac:dyDescent="0.2">
      <c r="A137" s="144">
        <v>29003</v>
      </c>
      <c r="B137" s="145" t="s">
        <v>206</v>
      </c>
      <c r="C137" s="156">
        <v>147</v>
      </c>
      <c r="D137" s="155">
        <v>9231.04977627484</v>
      </c>
      <c r="E137" s="155">
        <v>50960</v>
      </c>
      <c r="F137" s="156">
        <v>66</v>
      </c>
      <c r="G137" s="155">
        <v>46750</v>
      </c>
      <c r="H137" s="154">
        <v>16</v>
      </c>
      <c r="I137" s="155">
        <v>18870.45</v>
      </c>
      <c r="J137" s="155">
        <v>5669.36</v>
      </c>
    </row>
    <row r="138" spans="1:10" x14ac:dyDescent="0.2">
      <c r="A138" s="144">
        <v>29004</v>
      </c>
      <c r="B138" s="145" t="s">
        <v>207</v>
      </c>
      <c r="C138" s="156">
        <v>146</v>
      </c>
      <c r="D138" s="155">
        <v>6659.9539422483858</v>
      </c>
      <c r="E138" s="155">
        <v>133468</v>
      </c>
      <c r="F138" s="156">
        <v>177</v>
      </c>
      <c r="G138" s="155">
        <v>90961</v>
      </c>
      <c r="H138" s="154">
        <v>62</v>
      </c>
      <c r="I138" s="155">
        <v>15190.69</v>
      </c>
      <c r="J138" s="155">
        <v>7594.07</v>
      </c>
    </row>
    <row r="139" spans="1:10" x14ac:dyDescent="0.2">
      <c r="A139" s="144">
        <v>30093</v>
      </c>
      <c r="B139" s="145" t="s">
        <v>208</v>
      </c>
      <c r="C139" s="156">
        <v>156</v>
      </c>
      <c r="D139" s="155">
        <v>6544.0439538830396</v>
      </c>
      <c r="E139" s="155">
        <v>944629</v>
      </c>
      <c r="F139" s="156">
        <v>954.5</v>
      </c>
      <c r="G139" s="155">
        <v>457436</v>
      </c>
      <c r="H139" s="154">
        <v>265</v>
      </c>
      <c r="I139" s="155">
        <v>13778.42</v>
      </c>
      <c r="J139" s="155">
        <v>4050.25</v>
      </c>
    </row>
    <row r="140" spans="1:10" x14ac:dyDescent="0.2">
      <c r="A140" s="144">
        <v>31116</v>
      </c>
      <c r="B140" s="145" t="s">
        <v>209</v>
      </c>
      <c r="C140" s="156">
        <v>146</v>
      </c>
      <c r="D140" s="155">
        <v>7686.5461463001229</v>
      </c>
      <c r="E140" s="155">
        <v>62654</v>
      </c>
      <c r="F140" s="156">
        <v>98.5</v>
      </c>
      <c r="G140" s="155">
        <v>47938</v>
      </c>
      <c r="H140" s="154">
        <v>26</v>
      </c>
      <c r="I140" s="155">
        <v>14829.27</v>
      </c>
      <c r="J140" s="155">
        <v>5931.93</v>
      </c>
    </row>
    <row r="141" spans="1:10" x14ac:dyDescent="0.2">
      <c r="A141" s="144">
        <v>31117</v>
      </c>
      <c r="B141" s="145" t="s">
        <v>210</v>
      </c>
      <c r="C141" s="156">
        <v>186</v>
      </c>
      <c r="D141" s="155">
        <v>9749.6851799729611</v>
      </c>
      <c r="E141" s="155">
        <v>82107</v>
      </c>
      <c r="F141" s="156">
        <v>82.5</v>
      </c>
      <c r="G141" s="155">
        <v>43360</v>
      </c>
      <c r="H141" s="154">
        <v>12</v>
      </c>
      <c r="I141" s="155">
        <v>21176.42</v>
      </c>
      <c r="J141" s="155">
        <v>10813.71</v>
      </c>
    </row>
    <row r="142" spans="1:10" x14ac:dyDescent="0.2">
      <c r="A142" s="144">
        <v>31118</v>
      </c>
      <c r="B142" s="145" t="s">
        <v>211</v>
      </c>
      <c r="C142" s="156">
        <v>163</v>
      </c>
      <c r="D142" s="155">
        <v>12273.426686686382</v>
      </c>
      <c r="E142" s="155">
        <v>44103</v>
      </c>
      <c r="F142" s="156">
        <v>39.5</v>
      </c>
      <c r="G142" s="155">
        <v>21705</v>
      </c>
      <c r="H142" s="154">
        <v>11</v>
      </c>
      <c r="I142" s="155">
        <v>32829.14</v>
      </c>
      <c r="J142" s="155">
        <v>14449.27</v>
      </c>
    </row>
    <row r="143" spans="1:10" x14ac:dyDescent="0.2">
      <c r="A143" s="144">
        <v>31121</v>
      </c>
      <c r="B143" s="145" t="s">
        <v>212</v>
      </c>
      <c r="C143" s="156">
        <v>164</v>
      </c>
      <c r="D143" s="155">
        <v>5966.0775659614192</v>
      </c>
      <c r="E143" s="155">
        <v>160804</v>
      </c>
      <c r="F143" s="156">
        <v>330.5</v>
      </c>
      <c r="G143" s="155">
        <v>139639</v>
      </c>
      <c r="H143" s="154">
        <v>98</v>
      </c>
      <c r="I143" s="155">
        <v>12949.2</v>
      </c>
      <c r="J143" s="155">
        <v>5303.09</v>
      </c>
    </row>
    <row r="144" spans="1:10" x14ac:dyDescent="0.2">
      <c r="A144" s="144">
        <v>31122</v>
      </c>
      <c r="B144" s="145" t="s">
        <v>213</v>
      </c>
      <c r="C144" s="156">
        <v>166</v>
      </c>
      <c r="D144" s="155">
        <v>9024.7844603953017</v>
      </c>
      <c r="E144" s="155">
        <v>72720</v>
      </c>
      <c r="F144" s="156">
        <v>78</v>
      </c>
      <c r="G144" s="155">
        <v>82318</v>
      </c>
      <c r="H144" s="154">
        <v>34</v>
      </c>
      <c r="I144" s="155">
        <v>20408.12</v>
      </c>
      <c r="J144" s="155">
        <v>9357.5499999999993</v>
      </c>
    </row>
    <row r="145" spans="1:10" x14ac:dyDescent="0.2">
      <c r="A145" s="144">
        <v>32054</v>
      </c>
      <c r="B145" s="145" t="s">
        <v>214</v>
      </c>
      <c r="C145" s="156">
        <v>142</v>
      </c>
      <c r="D145" s="155">
        <v>10123.188959358549</v>
      </c>
      <c r="E145" s="155">
        <v>47836</v>
      </c>
      <c r="F145" s="156">
        <v>39</v>
      </c>
      <c r="G145" s="155">
        <v>34285</v>
      </c>
      <c r="H145" s="154">
        <v>8</v>
      </c>
      <c r="I145" s="155">
        <v>21058.48</v>
      </c>
      <c r="J145" s="155">
        <v>10827.37</v>
      </c>
    </row>
    <row r="146" spans="1:10" x14ac:dyDescent="0.2">
      <c r="A146" s="144">
        <v>32055</v>
      </c>
      <c r="B146" s="145" t="s">
        <v>215</v>
      </c>
      <c r="C146" s="156">
        <v>144</v>
      </c>
      <c r="D146" s="155">
        <v>5784.4200482828901</v>
      </c>
      <c r="E146" s="155">
        <v>261012</v>
      </c>
      <c r="F146" s="156">
        <v>413</v>
      </c>
      <c r="G146" s="155">
        <v>131184</v>
      </c>
      <c r="H146" s="154">
        <v>68</v>
      </c>
      <c r="I146" s="155">
        <v>12628.24</v>
      </c>
      <c r="J146" s="155">
        <v>7422.45</v>
      </c>
    </row>
    <row r="147" spans="1:10" x14ac:dyDescent="0.2">
      <c r="A147" s="144">
        <v>32056</v>
      </c>
      <c r="B147" s="145" t="s">
        <v>216</v>
      </c>
      <c r="C147" s="156">
        <v>159</v>
      </c>
      <c r="D147" s="155">
        <v>6851.4771553193295</v>
      </c>
      <c r="E147" s="155">
        <v>47779</v>
      </c>
      <c r="F147" s="156">
        <v>83</v>
      </c>
      <c r="G147" s="155">
        <v>37352</v>
      </c>
      <c r="H147" s="154">
        <v>18</v>
      </c>
      <c r="I147" s="155">
        <v>17781.490000000002</v>
      </c>
      <c r="J147" s="155">
        <v>11766.87</v>
      </c>
    </row>
    <row r="148" spans="1:10" x14ac:dyDescent="0.2">
      <c r="A148" s="144">
        <v>32058</v>
      </c>
      <c r="B148" s="145" t="s">
        <v>217</v>
      </c>
      <c r="C148" s="156">
        <v>155</v>
      </c>
      <c r="D148" s="155">
        <v>7011.6268536726211</v>
      </c>
      <c r="E148" s="155">
        <v>65387</v>
      </c>
      <c r="F148" s="156">
        <v>100.5</v>
      </c>
      <c r="G148" s="155">
        <v>66001</v>
      </c>
      <c r="H148" s="154">
        <v>31</v>
      </c>
      <c r="I148" s="155">
        <v>12308</v>
      </c>
      <c r="J148" s="155">
        <v>4822.87</v>
      </c>
    </row>
    <row r="149" spans="1:10" x14ac:dyDescent="0.2">
      <c r="A149" s="144">
        <v>33090</v>
      </c>
      <c r="B149" s="145" t="s">
        <v>218</v>
      </c>
      <c r="C149" s="156">
        <v>155</v>
      </c>
      <c r="D149" s="155">
        <v>6687.3406544527279</v>
      </c>
      <c r="E149" s="155">
        <v>260962</v>
      </c>
      <c r="F149" s="156">
        <v>404.5</v>
      </c>
      <c r="G149" s="155">
        <v>307669</v>
      </c>
      <c r="H149" s="154">
        <v>204</v>
      </c>
      <c r="I149" s="155">
        <v>11288.23</v>
      </c>
      <c r="J149" s="155">
        <v>2717.55</v>
      </c>
    </row>
    <row r="150" spans="1:10" x14ac:dyDescent="0.2">
      <c r="A150" s="144">
        <v>33091</v>
      </c>
      <c r="B150" s="145" t="s">
        <v>219</v>
      </c>
      <c r="C150" s="156">
        <v>150</v>
      </c>
      <c r="D150" s="155">
        <v>6360.686216176382</v>
      </c>
      <c r="E150" s="155">
        <v>100627</v>
      </c>
      <c r="F150" s="156">
        <v>163.5</v>
      </c>
      <c r="G150" s="155">
        <v>58563</v>
      </c>
      <c r="H150" s="154">
        <v>27</v>
      </c>
      <c r="I150" s="155">
        <v>11145.77</v>
      </c>
      <c r="J150" s="155">
        <v>3534.3</v>
      </c>
    </row>
    <row r="151" spans="1:10" x14ac:dyDescent="0.2">
      <c r="A151" s="144">
        <v>33092</v>
      </c>
      <c r="B151" s="145" t="s">
        <v>220</v>
      </c>
      <c r="C151" s="156">
        <v>152</v>
      </c>
      <c r="D151" s="155">
        <v>7968.0974464663286</v>
      </c>
      <c r="E151" s="155">
        <v>190674</v>
      </c>
      <c r="F151" s="156">
        <v>295.5</v>
      </c>
      <c r="G151" s="155">
        <v>57304</v>
      </c>
      <c r="H151" s="154">
        <v>17</v>
      </c>
      <c r="I151" s="155">
        <v>12380.45</v>
      </c>
      <c r="J151" s="155">
        <v>3462.29</v>
      </c>
    </row>
    <row r="152" spans="1:10" x14ac:dyDescent="0.2">
      <c r="A152" s="144">
        <v>33093</v>
      </c>
      <c r="B152" s="145" t="s">
        <v>221</v>
      </c>
      <c r="C152" s="156">
        <v>155</v>
      </c>
      <c r="D152" s="155">
        <v>6133.1514968499832</v>
      </c>
      <c r="E152" s="155">
        <v>100821</v>
      </c>
      <c r="F152" s="156">
        <v>209</v>
      </c>
      <c r="G152" s="155">
        <v>93490</v>
      </c>
      <c r="H152" s="154">
        <v>33</v>
      </c>
      <c r="I152" s="155">
        <v>12691.51</v>
      </c>
      <c r="J152" s="155">
        <v>3395.8</v>
      </c>
    </row>
    <row r="153" spans="1:10" x14ac:dyDescent="0.2">
      <c r="A153" s="144">
        <v>33094</v>
      </c>
      <c r="B153" s="145" t="s">
        <v>222</v>
      </c>
      <c r="C153" s="156">
        <v>152</v>
      </c>
      <c r="D153" s="155">
        <v>7452.2499936948943</v>
      </c>
      <c r="E153" s="155">
        <v>105947</v>
      </c>
      <c r="F153" s="156">
        <v>234.5</v>
      </c>
      <c r="G153" s="155">
        <v>89117</v>
      </c>
      <c r="H153" s="154">
        <v>25</v>
      </c>
      <c r="I153" s="155">
        <v>11496.07</v>
      </c>
      <c r="J153" s="155">
        <v>3658.76</v>
      </c>
    </row>
    <row r="154" spans="1:10" x14ac:dyDescent="0.2">
      <c r="A154" s="144">
        <v>34121</v>
      </c>
      <c r="B154" s="145" t="s">
        <v>223</v>
      </c>
      <c r="C154" s="156">
        <v>141</v>
      </c>
      <c r="D154" s="155">
        <v>6479.1685902022791</v>
      </c>
      <c r="E154" s="155">
        <v>64038</v>
      </c>
      <c r="F154" s="156">
        <v>69.5</v>
      </c>
      <c r="G154" s="155">
        <v>31147</v>
      </c>
      <c r="H154" s="154">
        <v>10</v>
      </c>
      <c r="I154" s="155">
        <v>13321.23</v>
      </c>
      <c r="J154" s="155">
        <v>4341.57</v>
      </c>
    </row>
    <row r="155" spans="1:10" x14ac:dyDescent="0.2">
      <c r="A155" s="144">
        <v>34122</v>
      </c>
      <c r="B155" s="145" t="s">
        <v>224</v>
      </c>
      <c r="C155" s="156">
        <v>140</v>
      </c>
      <c r="D155" s="155">
        <v>7270.0179524677988</v>
      </c>
      <c r="E155" s="155">
        <v>53724</v>
      </c>
      <c r="F155" s="156">
        <v>57.5</v>
      </c>
      <c r="G155" s="155">
        <v>34832</v>
      </c>
      <c r="H155" s="154">
        <v>14</v>
      </c>
      <c r="I155" s="155">
        <v>15757.67</v>
      </c>
      <c r="J155" s="155">
        <v>2673.52</v>
      </c>
    </row>
    <row r="156" spans="1:10" x14ac:dyDescent="0.2">
      <c r="A156" s="144">
        <v>34124</v>
      </c>
      <c r="B156" s="145" t="s">
        <v>225</v>
      </c>
      <c r="C156" s="156">
        <v>149</v>
      </c>
      <c r="D156" s="155">
        <v>6417.8439041448191</v>
      </c>
      <c r="E156" s="155">
        <v>585037</v>
      </c>
      <c r="F156" s="156">
        <v>718.5</v>
      </c>
      <c r="G156" s="155">
        <v>368022</v>
      </c>
      <c r="H156" s="154">
        <v>211</v>
      </c>
      <c r="I156" s="155">
        <v>11297.19</v>
      </c>
      <c r="J156" s="155">
        <v>2891.18</v>
      </c>
    </row>
    <row r="157" spans="1:10" x14ac:dyDescent="0.2">
      <c r="A157" s="144">
        <v>35092</v>
      </c>
      <c r="B157" s="145" t="s">
        <v>226</v>
      </c>
      <c r="C157" s="156">
        <v>143</v>
      </c>
      <c r="D157" s="155">
        <v>7835.9326901345366</v>
      </c>
      <c r="E157" s="155">
        <v>159285</v>
      </c>
      <c r="F157" s="156">
        <v>491</v>
      </c>
      <c r="G157" s="155">
        <v>264648</v>
      </c>
      <c r="H157" s="154">
        <v>105</v>
      </c>
      <c r="I157" s="155">
        <v>13504.22</v>
      </c>
      <c r="J157" s="155">
        <v>2883.35</v>
      </c>
    </row>
    <row r="158" spans="1:10" x14ac:dyDescent="0.2">
      <c r="A158" s="144">
        <v>35093</v>
      </c>
      <c r="B158" s="145" t="s">
        <v>227</v>
      </c>
      <c r="C158" s="156">
        <v>158</v>
      </c>
      <c r="D158" s="155">
        <v>5212.4074488304404</v>
      </c>
      <c r="E158" s="155">
        <v>102679</v>
      </c>
      <c r="F158" s="156">
        <v>233.5</v>
      </c>
      <c r="G158" s="155">
        <v>161093</v>
      </c>
      <c r="H158" s="154">
        <v>81</v>
      </c>
      <c r="I158" s="155">
        <v>11845.58</v>
      </c>
      <c r="J158" s="155">
        <v>4430.24</v>
      </c>
    </row>
    <row r="159" spans="1:10" x14ac:dyDescent="0.2">
      <c r="A159" s="144">
        <v>35094</v>
      </c>
      <c r="B159" s="145" t="s">
        <v>228</v>
      </c>
      <c r="C159" s="156">
        <v>138</v>
      </c>
      <c r="D159" s="155">
        <v>6461.8143227775954</v>
      </c>
      <c r="E159" s="155">
        <v>104749</v>
      </c>
      <c r="F159" s="156">
        <v>301.5</v>
      </c>
      <c r="G159" s="155">
        <v>115548</v>
      </c>
      <c r="H159" s="154">
        <v>57</v>
      </c>
      <c r="I159" s="155">
        <v>11266.95</v>
      </c>
      <c r="J159" s="155">
        <v>2917.46</v>
      </c>
    </row>
    <row r="160" spans="1:10" x14ac:dyDescent="0.2">
      <c r="A160" s="144">
        <v>35097</v>
      </c>
      <c r="B160" s="145" t="s">
        <v>229</v>
      </c>
      <c r="C160" s="156">
        <v>162</v>
      </c>
      <c r="D160" s="155">
        <v>9119.2377361467843</v>
      </c>
      <c r="E160" s="155">
        <v>43523</v>
      </c>
      <c r="F160" s="156">
        <v>37.5</v>
      </c>
      <c r="G160" s="155">
        <v>88225</v>
      </c>
      <c r="H160" s="154">
        <v>33</v>
      </c>
      <c r="I160" s="155">
        <v>14405.27</v>
      </c>
      <c r="J160" s="155">
        <v>2673.28</v>
      </c>
    </row>
    <row r="161" spans="1:10" x14ac:dyDescent="0.2">
      <c r="A161" s="144">
        <v>35098</v>
      </c>
      <c r="B161" s="145" t="s">
        <v>230</v>
      </c>
      <c r="C161" s="156">
        <v>165</v>
      </c>
      <c r="D161" s="155">
        <v>7356.356156385832</v>
      </c>
      <c r="E161" s="155">
        <v>241364</v>
      </c>
      <c r="F161" s="156">
        <v>373.5</v>
      </c>
      <c r="G161" s="155">
        <v>191354</v>
      </c>
      <c r="H161" s="154">
        <v>88</v>
      </c>
      <c r="I161" s="155">
        <v>11906.13</v>
      </c>
      <c r="J161" s="155">
        <v>3496.98</v>
      </c>
    </row>
    <row r="162" spans="1:10" x14ac:dyDescent="0.2">
      <c r="A162" s="144">
        <v>35099</v>
      </c>
      <c r="B162" s="145" t="s">
        <v>231</v>
      </c>
      <c r="C162" s="156">
        <v>139</v>
      </c>
      <c r="D162" s="155">
        <v>8980.3415112837483</v>
      </c>
      <c r="E162" s="155">
        <v>60434</v>
      </c>
      <c r="F162" s="156">
        <v>125</v>
      </c>
      <c r="G162" s="155">
        <v>90669</v>
      </c>
      <c r="H162" s="154">
        <v>37</v>
      </c>
      <c r="I162" s="155">
        <v>13052.22</v>
      </c>
      <c r="J162" s="155">
        <v>3514.6</v>
      </c>
    </row>
    <row r="163" spans="1:10" x14ac:dyDescent="0.2">
      <c r="A163" s="144">
        <v>35102</v>
      </c>
      <c r="B163" s="145" t="s">
        <v>232</v>
      </c>
      <c r="C163" s="156">
        <v>164</v>
      </c>
      <c r="D163" s="155">
        <v>7039.6142483809335</v>
      </c>
      <c r="E163" s="155">
        <v>242809</v>
      </c>
      <c r="F163" s="156">
        <v>869.5</v>
      </c>
      <c r="G163" s="155">
        <v>502492</v>
      </c>
      <c r="H163" s="154">
        <v>282</v>
      </c>
      <c r="I163" s="155">
        <v>11379.14</v>
      </c>
      <c r="J163" s="155">
        <v>3195.04</v>
      </c>
    </row>
    <row r="164" spans="1:10" x14ac:dyDescent="0.2">
      <c r="A164" s="144">
        <v>36123</v>
      </c>
      <c r="B164" s="145" t="s">
        <v>233</v>
      </c>
      <c r="C164" s="156">
        <v>162</v>
      </c>
      <c r="D164" s="155">
        <v>5587.0860678314948</v>
      </c>
      <c r="E164" s="155">
        <v>72585</v>
      </c>
      <c r="F164" s="156">
        <v>96</v>
      </c>
      <c r="G164" s="155">
        <v>48426</v>
      </c>
      <c r="H164" s="154">
        <v>14</v>
      </c>
      <c r="I164" s="155">
        <v>14811.87</v>
      </c>
      <c r="J164" s="155">
        <v>9768.7900000000009</v>
      </c>
    </row>
    <row r="165" spans="1:10" x14ac:dyDescent="0.2">
      <c r="A165" s="144">
        <v>36126</v>
      </c>
      <c r="B165" s="145" t="s">
        <v>234</v>
      </c>
      <c r="C165" s="156">
        <v>165</v>
      </c>
      <c r="D165" s="155">
        <v>5376.146777455232</v>
      </c>
      <c r="E165" s="155">
        <v>1462762</v>
      </c>
      <c r="F165" s="156">
        <v>1906</v>
      </c>
      <c r="G165" s="155">
        <v>907592</v>
      </c>
      <c r="H165" s="154">
        <v>485</v>
      </c>
      <c r="I165" s="155">
        <v>12990.6</v>
      </c>
      <c r="J165" s="155">
        <v>7890.95</v>
      </c>
    </row>
    <row r="166" spans="1:10" x14ac:dyDescent="0.2">
      <c r="A166" s="144">
        <v>36131</v>
      </c>
      <c r="B166" s="145" t="s">
        <v>235</v>
      </c>
      <c r="C166" s="156">
        <v>169</v>
      </c>
      <c r="D166" s="155">
        <v>6100.0579644027175</v>
      </c>
      <c r="E166" s="155">
        <v>1313581</v>
      </c>
      <c r="F166" s="156">
        <v>1459</v>
      </c>
      <c r="G166" s="155">
        <v>772417</v>
      </c>
      <c r="H166" s="154">
        <v>424</v>
      </c>
      <c r="I166" s="155">
        <v>12482.8</v>
      </c>
      <c r="J166" s="155">
        <v>6451.16</v>
      </c>
    </row>
    <row r="167" spans="1:10" x14ac:dyDescent="0.2">
      <c r="A167" s="144">
        <v>36133</v>
      </c>
      <c r="B167" s="145" t="s">
        <v>717</v>
      </c>
      <c r="C167" s="156">
        <v>164</v>
      </c>
      <c r="D167" s="155">
        <v>6024.0534351757142</v>
      </c>
      <c r="E167" s="155">
        <v>235116</v>
      </c>
      <c r="F167" s="156">
        <v>259</v>
      </c>
      <c r="G167" s="155">
        <v>115994</v>
      </c>
      <c r="H167" s="154">
        <v>49</v>
      </c>
      <c r="I167" s="155">
        <v>12017.05</v>
      </c>
      <c r="J167" s="155">
        <v>5285.19</v>
      </c>
    </row>
    <row r="168" spans="1:10" x14ac:dyDescent="0.2">
      <c r="A168" s="144">
        <v>36134</v>
      </c>
      <c r="B168" s="145" t="s">
        <v>236</v>
      </c>
      <c r="C168" s="156">
        <v>163</v>
      </c>
      <c r="D168" s="155">
        <v>5953.4208114368439</v>
      </c>
      <c r="E168" s="155">
        <v>153151</v>
      </c>
      <c r="F168" s="156">
        <v>155.5</v>
      </c>
      <c r="G168" s="155">
        <v>64405</v>
      </c>
      <c r="H168" s="154">
        <v>16</v>
      </c>
      <c r="I168" s="155">
        <v>11626.7</v>
      </c>
      <c r="J168" s="155">
        <v>5622.05</v>
      </c>
    </row>
    <row r="169" spans="1:10" x14ac:dyDescent="0.2">
      <c r="A169" s="144">
        <v>36135</v>
      </c>
      <c r="B169" s="145" t="s">
        <v>237</v>
      </c>
      <c r="C169" s="156">
        <v>150</v>
      </c>
      <c r="D169" s="155">
        <v>5469.1971202404111</v>
      </c>
      <c r="E169" s="155">
        <v>60322</v>
      </c>
      <c r="F169" s="156">
        <v>49</v>
      </c>
      <c r="G169" s="155">
        <v>27027</v>
      </c>
      <c r="H169" s="154">
        <v>11</v>
      </c>
      <c r="I169" s="155">
        <v>14966.2</v>
      </c>
      <c r="J169" s="155">
        <v>7019.73</v>
      </c>
    </row>
    <row r="170" spans="1:10" x14ac:dyDescent="0.2">
      <c r="A170" s="144">
        <v>36136</v>
      </c>
      <c r="B170" s="145" t="s">
        <v>238</v>
      </c>
      <c r="C170" s="156">
        <v>165</v>
      </c>
      <c r="D170" s="155">
        <v>6896.1885342291635</v>
      </c>
      <c r="E170" s="155">
        <v>600692</v>
      </c>
      <c r="F170" s="156">
        <v>873</v>
      </c>
      <c r="G170" s="155">
        <v>573133</v>
      </c>
      <c r="H170" s="154">
        <v>458</v>
      </c>
      <c r="I170" s="155">
        <v>13961.55</v>
      </c>
      <c r="J170" s="155">
        <v>4320.8999999999996</v>
      </c>
    </row>
    <row r="171" spans="1:10" x14ac:dyDescent="0.2">
      <c r="A171" s="144">
        <v>36137</v>
      </c>
      <c r="B171" s="145" t="s">
        <v>718</v>
      </c>
      <c r="C171" s="156">
        <v>164</v>
      </c>
      <c r="D171" s="155">
        <v>6512.28960676117</v>
      </c>
      <c r="E171" s="155">
        <v>425755</v>
      </c>
      <c r="F171" s="156">
        <v>1075</v>
      </c>
      <c r="G171" s="155">
        <v>554604</v>
      </c>
      <c r="H171" s="154">
        <v>298</v>
      </c>
      <c r="I171" s="155">
        <v>12654.02</v>
      </c>
      <c r="J171" s="155">
        <v>5443.8</v>
      </c>
    </row>
    <row r="172" spans="1:10" x14ac:dyDescent="0.2">
      <c r="A172" s="144">
        <v>36138</v>
      </c>
      <c r="B172" s="145" t="s">
        <v>239</v>
      </c>
      <c r="C172" s="156">
        <v>165</v>
      </c>
      <c r="D172" s="155">
        <v>6695.4718557552324</v>
      </c>
      <c r="E172" s="155">
        <v>77541</v>
      </c>
      <c r="F172" s="156">
        <v>170.5</v>
      </c>
      <c r="G172" s="155">
        <v>130177</v>
      </c>
      <c r="H172" s="154">
        <v>89</v>
      </c>
      <c r="I172" s="155">
        <v>12416.11</v>
      </c>
      <c r="J172" s="155">
        <v>5740.37</v>
      </c>
    </row>
    <row r="173" spans="1:10" x14ac:dyDescent="0.2">
      <c r="A173" s="144">
        <v>36139</v>
      </c>
      <c r="B173" s="145" t="s">
        <v>240</v>
      </c>
      <c r="C173" s="156">
        <v>164</v>
      </c>
      <c r="D173" s="155">
        <v>3158.875891906639</v>
      </c>
      <c r="E173" s="155">
        <v>2148699</v>
      </c>
      <c r="F173" s="156">
        <v>1826.5</v>
      </c>
      <c r="G173" s="155">
        <v>1172034</v>
      </c>
      <c r="H173" s="154">
        <v>381</v>
      </c>
      <c r="I173" s="155">
        <v>14760.14</v>
      </c>
      <c r="J173" s="155">
        <v>12280.92</v>
      </c>
    </row>
    <row r="174" spans="1:10" x14ac:dyDescent="0.2">
      <c r="A174" s="144">
        <v>37037</v>
      </c>
      <c r="B174" s="145" t="s">
        <v>241</v>
      </c>
      <c r="C174" s="156">
        <v>163</v>
      </c>
      <c r="D174" s="155">
        <v>6338.8843378448501</v>
      </c>
      <c r="E174" s="155">
        <v>852404</v>
      </c>
      <c r="F174" s="156">
        <v>1268.5</v>
      </c>
      <c r="G174" s="155">
        <v>475143</v>
      </c>
      <c r="H174" s="154">
        <v>228</v>
      </c>
      <c r="I174" s="155">
        <v>11445.58</v>
      </c>
      <c r="J174" s="155">
        <v>5558.16</v>
      </c>
    </row>
    <row r="175" spans="1:10" x14ac:dyDescent="0.2">
      <c r="A175" s="144">
        <v>37039</v>
      </c>
      <c r="B175" s="145" t="s">
        <v>242</v>
      </c>
      <c r="C175" s="156">
        <v>164</v>
      </c>
      <c r="D175" s="155">
        <v>4415.4556188054894</v>
      </c>
      <c r="E175" s="155">
        <v>380149</v>
      </c>
      <c r="F175" s="156">
        <v>461.5</v>
      </c>
      <c r="G175" s="155">
        <v>252970</v>
      </c>
      <c r="H175" s="154">
        <v>137</v>
      </c>
      <c r="I175" s="155">
        <v>12815.71</v>
      </c>
      <c r="J175" s="155">
        <v>9318.91</v>
      </c>
    </row>
    <row r="176" spans="1:10" x14ac:dyDescent="0.2">
      <c r="A176" s="144">
        <v>38044</v>
      </c>
      <c r="B176" s="145" t="s">
        <v>243</v>
      </c>
      <c r="C176" s="156">
        <v>164</v>
      </c>
      <c r="D176" s="155">
        <v>6701.1042665716532</v>
      </c>
      <c r="E176" s="155">
        <v>109222</v>
      </c>
      <c r="F176" s="156">
        <v>73</v>
      </c>
      <c r="G176" s="155">
        <v>92180</v>
      </c>
      <c r="H176" s="154">
        <v>34</v>
      </c>
      <c r="I176" s="155">
        <v>15631.2</v>
      </c>
      <c r="J176" s="155">
        <v>8286.49</v>
      </c>
    </row>
    <row r="177" spans="1:10" x14ac:dyDescent="0.2">
      <c r="A177" s="144">
        <v>38045</v>
      </c>
      <c r="B177" s="145" t="s">
        <v>244</v>
      </c>
      <c r="C177" s="156">
        <v>161</v>
      </c>
      <c r="D177" s="155">
        <v>5989.8089780298669</v>
      </c>
      <c r="E177" s="155">
        <v>159868</v>
      </c>
      <c r="F177" s="156">
        <v>222</v>
      </c>
      <c r="G177" s="155">
        <v>98276</v>
      </c>
      <c r="H177" s="154">
        <v>37</v>
      </c>
      <c r="I177" s="155">
        <v>11941.48</v>
      </c>
      <c r="J177" s="155">
        <v>5394</v>
      </c>
    </row>
    <row r="178" spans="1:10" x14ac:dyDescent="0.2">
      <c r="A178" s="144">
        <v>38046</v>
      </c>
      <c r="B178" s="145" t="s">
        <v>245</v>
      </c>
      <c r="C178" s="156">
        <v>146</v>
      </c>
      <c r="D178" s="155">
        <v>5763.2553952847811</v>
      </c>
      <c r="E178" s="155">
        <v>114660</v>
      </c>
      <c r="F178" s="156">
        <v>233</v>
      </c>
      <c r="G178" s="155">
        <v>137360</v>
      </c>
      <c r="H178" s="154">
        <v>56</v>
      </c>
      <c r="I178" s="155">
        <v>12815.29</v>
      </c>
      <c r="J178" s="155">
        <v>5074.53</v>
      </c>
    </row>
    <row r="179" spans="1:10" x14ac:dyDescent="0.2">
      <c r="A179" s="144">
        <v>39133</v>
      </c>
      <c r="B179" s="145" t="s">
        <v>246</v>
      </c>
      <c r="C179" s="156">
        <v>167</v>
      </c>
      <c r="D179" s="155">
        <v>6481.7278408623724</v>
      </c>
      <c r="E179" s="155">
        <v>1576229</v>
      </c>
      <c r="F179" s="156">
        <v>2241.5</v>
      </c>
      <c r="G179" s="155">
        <v>1020205</v>
      </c>
      <c r="H179" s="154">
        <v>585</v>
      </c>
      <c r="I179" s="155">
        <v>11785.07</v>
      </c>
      <c r="J179" s="155">
        <v>5453.8</v>
      </c>
    </row>
    <row r="180" spans="1:10" x14ac:dyDescent="0.2">
      <c r="A180" s="144">
        <v>39134</v>
      </c>
      <c r="B180" s="145" t="s">
        <v>247</v>
      </c>
      <c r="C180" s="156">
        <v>168</v>
      </c>
      <c r="D180" s="155">
        <v>6626.9811630313679</v>
      </c>
      <c r="E180" s="155">
        <v>1997300</v>
      </c>
      <c r="F180" s="156">
        <v>3228</v>
      </c>
      <c r="G180" s="155">
        <v>1068726</v>
      </c>
      <c r="H180" s="154">
        <v>715</v>
      </c>
      <c r="I180" s="155">
        <v>11406.3</v>
      </c>
      <c r="J180" s="155">
        <v>5229.13</v>
      </c>
    </row>
    <row r="181" spans="1:10" x14ac:dyDescent="0.2">
      <c r="A181" s="144">
        <v>39135</v>
      </c>
      <c r="B181" s="145" t="s">
        <v>248</v>
      </c>
      <c r="C181" s="156">
        <v>161</v>
      </c>
      <c r="D181" s="155">
        <v>5773.8712018588667</v>
      </c>
      <c r="E181" s="155">
        <v>294540</v>
      </c>
      <c r="F181" s="156">
        <v>336.5</v>
      </c>
      <c r="G181" s="155">
        <v>184154</v>
      </c>
      <c r="H181" s="154">
        <v>84</v>
      </c>
      <c r="I181" s="155">
        <v>12060.15</v>
      </c>
      <c r="J181" s="155">
        <v>4742.5200000000004</v>
      </c>
    </row>
    <row r="182" spans="1:10" x14ac:dyDescent="0.2">
      <c r="A182" s="144">
        <v>39136</v>
      </c>
      <c r="B182" s="145" t="s">
        <v>249</v>
      </c>
      <c r="C182" s="156">
        <v>146</v>
      </c>
      <c r="D182" s="155">
        <v>6318.0585291869329</v>
      </c>
      <c r="E182" s="155">
        <v>71376</v>
      </c>
      <c r="F182" s="156">
        <v>108.5</v>
      </c>
      <c r="G182" s="155">
        <v>76887</v>
      </c>
      <c r="H182" s="154">
        <v>34</v>
      </c>
      <c r="I182" s="155">
        <v>11565.58</v>
      </c>
      <c r="J182" s="155">
        <v>5827.5</v>
      </c>
    </row>
    <row r="183" spans="1:10" x14ac:dyDescent="0.2">
      <c r="A183" s="144">
        <v>39137</v>
      </c>
      <c r="B183" s="145" t="s">
        <v>250</v>
      </c>
      <c r="C183" s="156">
        <v>169</v>
      </c>
      <c r="D183" s="155">
        <v>4903.4804269206334</v>
      </c>
      <c r="E183" s="155">
        <v>312374</v>
      </c>
      <c r="F183" s="156">
        <v>566</v>
      </c>
      <c r="G183" s="155">
        <v>317068</v>
      </c>
      <c r="H183" s="154">
        <v>165</v>
      </c>
      <c r="I183" s="155">
        <v>12062.56</v>
      </c>
      <c r="J183" s="155">
        <v>7436.84</v>
      </c>
    </row>
    <row r="184" spans="1:10" x14ac:dyDescent="0.2">
      <c r="A184" s="144">
        <v>39139</v>
      </c>
      <c r="B184" s="145" t="s">
        <v>251</v>
      </c>
      <c r="C184" s="156">
        <v>173</v>
      </c>
      <c r="D184" s="155">
        <v>5664.3246122408755</v>
      </c>
      <c r="E184" s="155">
        <v>961697</v>
      </c>
      <c r="F184" s="156">
        <v>1203.5</v>
      </c>
      <c r="G184" s="155">
        <v>549375</v>
      </c>
      <c r="H184" s="154">
        <v>317</v>
      </c>
      <c r="I184" s="155">
        <v>12504.76</v>
      </c>
      <c r="J184" s="155">
        <v>7125.18</v>
      </c>
    </row>
    <row r="185" spans="1:10" x14ac:dyDescent="0.2">
      <c r="A185" s="144">
        <v>39141</v>
      </c>
      <c r="B185" s="145" t="s">
        <v>252</v>
      </c>
      <c r="C185" s="156">
        <v>167</v>
      </c>
      <c r="D185" s="155">
        <v>4778.1354498068567</v>
      </c>
      <c r="E185" s="155">
        <v>7754779</v>
      </c>
      <c r="F185" s="156">
        <v>6928</v>
      </c>
      <c r="G185" s="155">
        <v>6542131</v>
      </c>
      <c r="H185" s="154">
        <v>3236</v>
      </c>
      <c r="I185" s="155">
        <v>9099.93</v>
      </c>
      <c r="J185" s="155">
        <v>9063.49</v>
      </c>
    </row>
    <row r="186" spans="1:10" x14ac:dyDescent="0.2">
      <c r="A186" s="144">
        <v>39142</v>
      </c>
      <c r="B186" s="145" t="s">
        <v>253</v>
      </c>
      <c r="C186" s="156">
        <v>148</v>
      </c>
      <c r="D186" s="155">
        <v>6451.7281135874418</v>
      </c>
      <c r="E186" s="155">
        <v>217039</v>
      </c>
      <c r="F186" s="156">
        <v>454</v>
      </c>
      <c r="G186" s="155">
        <v>261880</v>
      </c>
      <c r="H186" s="154">
        <v>126</v>
      </c>
      <c r="I186" s="155">
        <v>9613.74</v>
      </c>
      <c r="J186" s="155">
        <v>3341.55</v>
      </c>
    </row>
    <row r="187" spans="1:10" x14ac:dyDescent="0.2">
      <c r="A187" s="144">
        <v>40100</v>
      </c>
      <c r="B187" s="145" t="s">
        <v>719</v>
      </c>
      <c r="C187" s="156">
        <v>145</v>
      </c>
      <c r="D187" s="155">
        <v>11495.299004133407</v>
      </c>
      <c r="E187" s="155">
        <v>85944</v>
      </c>
      <c r="F187" s="156">
        <v>102.5</v>
      </c>
      <c r="G187" s="155">
        <v>43287</v>
      </c>
      <c r="H187" s="154">
        <v>25</v>
      </c>
      <c r="I187" s="155">
        <v>24508.48</v>
      </c>
      <c r="J187" s="155">
        <v>7677.16</v>
      </c>
    </row>
    <row r="188" spans="1:10" x14ac:dyDescent="0.2">
      <c r="A188" s="144">
        <v>40101</v>
      </c>
      <c r="B188" s="145" t="s">
        <v>254</v>
      </c>
      <c r="C188" s="156">
        <v>158</v>
      </c>
      <c r="D188" s="155">
        <v>12403.824845333351</v>
      </c>
      <c r="E188" s="155">
        <v>22709</v>
      </c>
      <c r="F188" s="156">
        <v>20</v>
      </c>
      <c r="G188" s="155">
        <v>11220</v>
      </c>
      <c r="H188" s="154">
        <v>7</v>
      </c>
      <c r="I188" s="155">
        <v>23186.29</v>
      </c>
      <c r="J188" s="155">
        <v>9204.25</v>
      </c>
    </row>
    <row r="189" spans="1:10" x14ac:dyDescent="0.2">
      <c r="A189" s="144">
        <v>40103</v>
      </c>
      <c r="B189" s="145" t="s">
        <v>255</v>
      </c>
      <c r="C189" s="156">
        <v>159</v>
      </c>
      <c r="D189" s="155">
        <v>6400.452398031809</v>
      </c>
      <c r="E189" s="155">
        <v>39244</v>
      </c>
      <c r="F189" s="156">
        <v>44</v>
      </c>
      <c r="G189" s="155">
        <v>23380</v>
      </c>
      <c r="H189" s="154">
        <v>30</v>
      </c>
      <c r="I189" s="155">
        <v>25234.36</v>
      </c>
      <c r="J189" s="155">
        <v>7347.2</v>
      </c>
    </row>
    <row r="190" spans="1:10" x14ac:dyDescent="0.2">
      <c r="A190" s="144">
        <v>40104</v>
      </c>
      <c r="B190" s="145" t="s">
        <v>256</v>
      </c>
      <c r="C190" s="156">
        <v>158</v>
      </c>
      <c r="D190" s="155">
        <v>7345.5721913287653</v>
      </c>
      <c r="E190" s="155">
        <v>40126</v>
      </c>
      <c r="F190" s="156">
        <v>34</v>
      </c>
      <c r="G190" s="155">
        <v>21992</v>
      </c>
      <c r="H190" s="154">
        <v>18</v>
      </c>
      <c r="I190" s="155">
        <v>17580.099999999999</v>
      </c>
      <c r="J190" s="155">
        <v>7147.29</v>
      </c>
    </row>
    <row r="191" spans="1:10" x14ac:dyDescent="0.2">
      <c r="A191" s="144">
        <v>40107</v>
      </c>
      <c r="B191" s="145" t="s">
        <v>257</v>
      </c>
      <c r="C191" s="156">
        <v>164</v>
      </c>
      <c r="D191" s="155">
        <v>6136.561492461853</v>
      </c>
      <c r="E191" s="155">
        <v>311490</v>
      </c>
      <c r="F191" s="156">
        <v>489.5</v>
      </c>
      <c r="G191" s="155">
        <v>276259</v>
      </c>
      <c r="H191" s="154">
        <v>169</v>
      </c>
      <c r="I191" s="155">
        <v>13040.02</v>
      </c>
      <c r="J191" s="155">
        <v>5494.96</v>
      </c>
    </row>
    <row r="192" spans="1:10" x14ac:dyDescent="0.2">
      <c r="A192" s="144">
        <v>41001</v>
      </c>
      <c r="B192" s="145" t="s">
        <v>258</v>
      </c>
      <c r="C192" s="156">
        <v>163</v>
      </c>
      <c r="D192" s="155">
        <v>10346.541341145834</v>
      </c>
      <c r="E192" s="155">
        <v>40019</v>
      </c>
      <c r="F192" s="156">
        <v>30.5</v>
      </c>
      <c r="G192" s="155">
        <v>23118</v>
      </c>
      <c r="H192" s="154">
        <v>21</v>
      </c>
      <c r="I192" s="155">
        <v>24614.82</v>
      </c>
      <c r="J192" s="155">
        <v>6740.52</v>
      </c>
    </row>
    <row r="193" spans="1:10" x14ac:dyDescent="0.2">
      <c r="A193" s="144">
        <v>41002</v>
      </c>
      <c r="B193" s="145" t="s">
        <v>259</v>
      </c>
      <c r="C193" s="156">
        <v>166</v>
      </c>
      <c r="D193" s="155">
        <v>5560.3891187320696</v>
      </c>
      <c r="E193" s="155">
        <v>325262</v>
      </c>
      <c r="F193" s="156">
        <v>424.5</v>
      </c>
      <c r="G193" s="155">
        <v>215571</v>
      </c>
      <c r="H193" s="154">
        <v>129</v>
      </c>
      <c r="I193" s="155">
        <v>13734.69</v>
      </c>
      <c r="J193" s="155">
        <v>5409.69</v>
      </c>
    </row>
    <row r="194" spans="1:10" x14ac:dyDescent="0.2">
      <c r="A194" s="144">
        <v>41003</v>
      </c>
      <c r="B194" s="145" t="s">
        <v>260</v>
      </c>
      <c r="C194" s="156">
        <v>158</v>
      </c>
      <c r="D194" s="155">
        <v>7665.242972252091</v>
      </c>
      <c r="E194" s="155">
        <v>66342</v>
      </c>
      <c r="F194" s="156">
        <v>100.5</v>
      </c>
      <c r="G194" s="155">
        <v>49874</v>
      </c>
      <c r="H194" s="154">
        <v>30</v>
      </c>
      <c r="I194" s="155">
        <v>16482.47</v>
      </c>
      <c r="J194" s="155">
        <v>6214.36</v>
      </c>
    </row>
    <row r="195" spans="1:10" x14ac:dyDescent="0.2">
      <c r="A195" s="144">
        <v>41004</v>
      </c>
      <c r="B195" s="145" t="s">
        <v>261</v>
      </c>
      <c r="C195" s="156">
        <v>157</v>
      </c>
      <c r="D195" s="155">
        <v>6527.2252449261405</v>
      </c>
      <c r="E195" s="155">
        <v>25012</v>
      </c>
      <c r="F195" s="156">
        <v>57</v>
      </c>
      <c r="G195" s="155">
        <v>39716</v>
      </c>
      <c r="H195" s="154">
        <v>22</v>
      </c>
      <c r="I195" s="155">
        <v>17069.7</v>
      </c>
      <c r="J195" s="155">
        <v>5414.08</v>
      </c>
    </row>
    <row r="196" spans="1:10" x14ac:dyDescent="0.2">
      <c r="A196" s="144">
        <v>41005</v>
      </c>
      <c r="B196" s="145" t="s">
        <v>262</v>
      </c>
      <c r="C196" s="156">
        <v>144</v>
      </c>
      <c r="D196" s="155">
        <v>124982.11385525737</v>
      </c>
      <c r="E196" s="155">
        <v>5792</v>
      </c>
      <c r="F196" s="156">
        <v>24</v>
      </c>
      <c r="G196" s="155">
        <v>27542</v>
      </c>
      <c r="H196" s="154">
        <v>14</v>
      </c>
      <c r="I196" s="155">
        <v>308891.61</v>
      </c>
      <c r="J196" s="155">
        <v>8583.84</v>
      </c>
    </row>
    <row r="197" spans="1:10" x14ac:dyDescent="0.2">
      <c r="A197" s="144">
        <v>42111</v>
      </c>
      <c r="B197" s="145" t="s">
        <v>263</v>
      </c>
      <c r="C197" s="156">
        <v>150</v>
      </c>
      <c r="D197" s="155">
        <v>6210.8990162566615</v>
      </c>
      <c r="E197" s="155">
        <v>213173</v>
      </c>
      <c r="F197" s="156">
        <v>224.5</v>
      </c>
      <c r="G197" s="155">
        <v>178030</v>
      </c>
      <c r="H197" s="154">
        <v>132</v>
      </c>
      <c r="I197" s="155">
        <v>12696.1</v>
      </c>
      <c r="J197" s="155">
        <v>3732.95</v>
      </c>
    </row>
    <row r="198" spans="1:10" x14ac:dyDescent="0.2">
      <c r="A198" s="144">
        <v>42113</v>
      </c>
      <c r="B198" s="145" t="s">
        <v>264</v>
      </c>
      <c r="C198" s="156">
        <v>158</v>
      </c>
      <c r="D198" s="155">
        <v>5746.3413032242224</v>
      </c>
      <c r="E198" s="155">
        <v>46842</v>
      </c>
      <c r="F198" s="156">
        <v>49</v>
      </c>
      <c r="G198" s="155">
        <v>17154</v>
      </c>
      <c r="H198" s="154">
        <v>6</v>
      </c>
      <c r="I198" s="155">
        <v>13885.24</v>
      </c>
      <c r="J198" s="155">
        <v>7723.03</v>
      </c>
    </row>
    <row r="199" spans="1:10" x14ac:dyDescent="0.2">
      <c r="A199" s="144">
        <v>42117</v>
      </c>
      <c r="B199" s="145" t="s">
        <v>265</v>
      </c>
      <c r="C199" s="156">
        <v>143</v>
      </c>
      <c r="D199" s="155">
        <v>13112.08720564782</v>
      </c>
      <c r="E199" s="155">
        <v>27440</v>
      </c>
      <c r="F199" s="156">
        <v>41</v>
      </c>
      <c r="G199" s="155">
        <v>35332</v>
      </c>
      <c r="H199" s="154">
        <v>11</v>
      </c>
      <c r="I199" s="155">
        <v>25739.65</v>
      </c>
      <c r="J199" s="155">
        <v>7311.23</v>
      </c>
    </row>
    <row r="200" spans="1:10" x14ac:dyDescent="0.2">
      <c r="A200" s="144">
        <v>42118</v>
      </c>
      <c r="B200" s="145" t="s">
        <v>266</v>
      </c>
      <c r="C200" s="156">
        <v>158</v>
      </c>
      <c r="D200" s="155">
        <v>6531.8068298147673</v>
      </c>
      <c r="E200" s="155">
        <v>47496</v>
      </c>
      <c r="F200" s="156">
        <v>67.5</v>
      </c>
      <c r="G200" s="155">
        <v>46263</v>
      </c>
      <c r="H200" s="154">
        <v>12</v>
      </c>
      <c r="I200" s="155">
        <v>15865.47</v>
      </c>
      <c r="J200" s="155">
        <v>6677.87</v>
      </c>
    </row>
    <row r="201" spans="1:10" x14ac:dyDescent="0.2">
      <c r="A201" s="144">
        <v>42119</v>
      </c>
      <c r="B201" s="145" t="s">
        <v>267</v>
      </c>
      <c r="C201" s="156">
        <v>170</v>
      </c>
      <c r="D201" s="155">
        <v>2640.3029686412583</v>
      </c>
      <c r="E201" s="155">
        <v>59982</v>
      </c>
      <c r="F201" s="156">
        <v>48.5</v>
      </c>
      <c r="G201" s="155">
        <v>16271</v>
      </c>
      <c r="H201" s="154">
        <v>4</v>
      </c>
      <c r="I201" s="155">
        <v>15869.57</v>
      </c>
      <c r="J201" s="155">
        <v>13249.86</v>
      </c>
    </row>
    <row r="202" spans="1:10" x14ac:dyDescent="0.2">
      <c r="A202" s="144">
        <v>42121</v>
      </c>
      <c r="B202" s="145" t="s">
        <v>268</v>
      </c>
      <c r="C202" s="156">
        <v>146</v>
      </c>
      <c r="D202" s="155">
        <v>8462.9859671644608</v>
      </c>
      <c r="E202" s="155">
        <v>14523</v>
      </c>
      <c r="F202" s="156">
        <v>20</v>
      </c>
      <c r="G202" s="155">
        <v>24289</v>
      </c>
      <c r="H202" s="154">
        <v>12</v>
      </c>
      <c r="I202" s="155">
        <v>22845.81</v>
      </c>
      <c r="J202" s="155">
        <v>10488.69</v>
      </c>
    </row>
    <row r="203" spans="1:10" x14ac:dyDescent="0.2">
      <c r="A203" s="144">
        <v>42124</v>
      </c>
      <c r="B203" s="145" t="s">
        <v>269</v>
      </c>
      <c r="C203" s="156">
        <v>155</v>
      </c>
      <c r="D203" s="155">
        <v>5055.6677974186687</v>
      </c>
      <c r="E203" s="155">
        <v>425142</v>
      </c>
      <c r="F203" s="156">
        <v>512.5</v>
      </c>
      <c r="G203" s="155">
        <v>506755</v>
      </c>
      <c r="H203" s="154">
        <v>288</v>
      </c>
      <c r="I203" s="155">
        <v>12542.07</v>
      </c>
      <c r="J203" s="155">
        <v>6327.85</v>
      </c>
    </row>
    <row r="204" spans="1:10" x14ac:dyDescent="0.2">
      <c r="A204" s="144">
        <v>43001</v>
      </c>
      <c r="B204" s="145" t="s">
        <v>270</v>
      </c>
      <c r="C204" s="156">
        <v>147</v>
      </c>
      <c r="D204" s="155">
        <v>6228.5264256525861</v>
      </c>
      <c r="E204" s="155">
        <v>372276</v>
      </c>
      <c r="F204" s="156">
        <v>514.5</v>
      </c>
      <c r="G204" s="155">
        <v>179231</v>
      </c>
      <c r="H204" s="154">
        <v>83</v>
      </c>
      <c r="I204" s="155">
        <v>10753.46</v>
      </c>
      <c r="J204" s="155">
        <v>3567.19</v>
      </c>
    </row>
    <row r="205" spans="1:10" x14ac:dyDescent="0.2">
      <c r="A205" s="144">
        <v>43002</v>
      </c>
      <c r="B205" s="145" t="s">
        <v>271</v>
      </c>
      <c r="C205" s="156">
        <v>157</v>
      </c>
      <c r="D205" s="155">
        <v>6750.9227148692908</v>
      </c>
      <c r="E205" s="155">
        <v>162173</v>
      </c>
      <c r="F205" s="156">
        <v>161.5</v>
      </c>
      <c r="G205" s="155">
        <v>77635</v>
      </c>
      <c r="H205" s="154">
        <v>34</v>
      </c>
      <c r="I205" s="155">
        <v>16473.87</v>
      </c>
      <c r="J205" s="155">
        <v>6136.7</v>
      </c>
    </row>
    <row r="206" spans="1:10" x14ac:dyDescent="0.2">
      <c r="A206" s="144">
        <v>43003</v>
      </c>
      <c r="B206" s="145" t="s">
        <v>272</v>
      </c>
      <c r="C206" s="156">
        <v>147</v>
      </c>
      <c r="D206" s="155">
        <v>6320.7713863655035</v>
      </c>
      <c r="E206" s="155">
        <v>149776</v>
      </c>
      <c r="F206" s="156">
        <v>306</v>
      </c>
      <c r="G206" s="155">
        <v>103463</v>
      </c>
      <c r="H206" s="154">
        <v>33</v>
      </c>
      <c r="I206" s="155">
        <v>11309.79</v>
      </c>
      <c r="J206" s="155">
        <v>3574.24</v>
      </c>
    </row>
    <row r="207" spans="1:10" x14ac:dyDescent="0.2">
      <c r="A207" s="144">
        <v>43004</v>
      </c>
      <c r="B207" s="145" t="s">
        <v>273</v>
      </c>
      <c r="C207" s="156">
        <v>157</v>
      </c>
      <c r="D207" s="155">
        <v>5214.3881756189103</v>
      </c>
      <c r="E207" s="155">
        <v>136717</v>
      </c>
      <c r="F207" s="156">
        <v>151.5</v>
      </c>
      <c r="G207" s="155">
        <v>77608</v>
      </c>
      <c r="H207" s="154">
        <v>31</v>
      </c>
      <c r="I207" s="155">
        <v>17773.759999999998</v>
      </c>
      <c r="J207" s="155">
        <v>7810.2</v>
      </c>
    </row>
    <row r="208" spans="1:10" x14ac:dyDescent="0.2">
      <c r="A208" s="144">
        <v>44078</v>
      </c>
      <c r="B208" s="145" t="s">
        <v>274</v>
      </c>
      <c r="C208" s="156">
        <v>167</v>
      </c>
      <c r="D208" s="155">
        <v>7610.1982133337651</v>
      </c>
      <c r="E208" s="155">
        <v>43780</v>
      </c>
      <c r="F208" s="156">
        <v>39</v>
      </c>
      <c r="G208" s="155">
        <v>30338</v>
      </c>
      <c r="H208" s="154">
        <v>8</v>
      </c>
      <c r="I208" s="155">
        <v>36468.93</v>
      </c>
      <c r="J208" s="155">
        <v>33437.57</v>
      </c>
    </row>
    <row r="209" spans="1:10" x14ac:dyDescent="0.2">
      <c r="A209" s="144">
        <v>44083</v>
      </c>
      <c r="B209" s="145" t="s">
        <v>275</v>
      </c>
      <c r="C209" s="156">
        <v>164</v>
      </c>
      <c r="D209" s="155">
        <v>4940.7410994921265</v>
      </c>
      <c r="E209" s="155">
        <v>124825</v>
      </c>
      <c r="F209" s="156">
        <v>156.5</v>
      </c>
      <c r="G209" s="155">
        <v>70559</v>
      </c>
      <c r="H209" s="154">
        <v>23</v>
      </c>
      <c r="I209" s="155">
        <v>14870.56</v>
      </c>
      <c r="J209" s="155">
        <v>10206.83</v>
      </c>
    </row>
    <row r="210" spans="1:10" x14ac:dyDescent="0.2">
      <c r="A210" s="144">
        <v>44084</v>
      </c>
      <c r="B210" s="145" t="s">
        <v>276</v>
      </c>
      <c r="C210" s="156">
        <v>165</v>
      </c>
      <c r="D210" s="155">
        <v>5759.2353478034893</v>
      </c>
      <c r="E210" s="155">
        <v>109143</v>
      </c>
      <c r="F210" s="156">
        <v>106</v>
      </c>
      <c r="G210" s="155">
        <v>69891</v>
      </c>
      <c r="H210" s="154">
        <v>25</v>
      </c>
      <c r="I210" s="155">
        <v>16453.59</v>
      </c>
      <c r="J210" s="155">
        <v>8935.73</v>
      </c>
    </row>
    <row r="211" spans="1:10" x14ac:dyDescent="0.2">
      <c r="A211" s="144">
        <v>45076</v>
      </c>
      <c r="B211" s="145" t="s">
        <v>277</v>
      </c>
      <c r="C211" s="156">
        <v>162</v>
      </c>
      <c r="D211" s="155">
        <v>6811.8737442657739</v>
      </c>
      <c r="E211" s="155">
        <v>116588</v>
      </c>
      <c r="F211" s="156">
        <v>157</v>
      </c>
      <c r="G211" s="155">
        <v>119784</v>
      </c>
      <c r="H211" s="154">
        <v>64</v>
      </c>
      <c r="I211" s="155">
        <v>12623.6</v>
      </c>
      <c r="J211" s="155">
        <v>5421.78</v>
      </c>
    </row>
    <row r="212" spans="1:10" x14ac:dyDescent="0.2">
      <c r="A212" s="144">
        <v>45077</v>
      </c>
      <c r="B212" s="145" t="s">
        <v>278</v>
      </c>
      <c r="C212" s="156">
        <v>148</v>
      </c>
      <c r="D212" s="155">
        <v>5341.4062268227535</v>
      </c>
      <c r="E212" s="155">
        <v>176866</v>
      </c>
      <c r="F212" s="156">
        <v>221</v>
      </c>
      <c r="G212" s="155">
        <v>168633</v>
      </c>
      <c r="H212" s="154">
        <v>80</v>
      </c>
      <c r="I212" s="155">
        <v>11278.66</v>
      </c>
      <c r="J212" s="155">
        <v>6167.42</v>
      </c>
    </row>
    <row r="213" spans="1:10" x14ac:dyDescent="0.2">
      <c r="A213" s="144">
        <v>45078</v>
      </c>
      <c r="B213" s="145" t="s">
        <v>279</v>
      </c>
      <c r="C213" s="156">
        <v>164</v>
      </c>
      <c r="D213" s="155">
        <v>7180.370624827774</v>
      </c>
      <c r="E213" s="155">
        <v>52724</v>
      </c>
      <c r="F213" s="156">
        <v>95</v>
      </c>
      <c r="G213" s="155">
        <v>92155</v>
      </c>
      <c r="H213" s="154">
        <v>70</v>
      </c>
      <c r="I213" s="155">
        <v>15283.32</v>
      </c>
      <c r="J213" s="155">
        <v>7139.75</v>
      </c>
    </row>
    <row r="214" spans="1:10" x14ac:dyDescent="0.2">
      <c r="A214" s="144">
        <v>46128</v>
      </c>
      <c r="B214" s="145" t="s">
        <v>280</v>
      </c>
      <c r="C214" s="156">
        <v>146</v>
      </c>
      <c r="D214" s="155">
        <v>6528.5908937474278</v>
      </c>
      <c r="E214" s="155">
        <v>85423</v>
      </c>
      <c r="F214" s="156">
        <v>106.5</v>
      </c>
      <c r="G214" s="155">
        <v>72703</v>
      </c>
      <c r="H214" s="154">
        <v>32</v>
      </c>
      <c r="I214" s="155">
        <v>12082.66</v>
      </c>
      <c r="J214" s="155">
        <v>4546.5600000000004</v>
      </c>
    </row>
    <row r="215" spans="1:10" x14ac:dyDescent="0.2">
      <c r="A215" s="144">
        <v>46130</v>
      </c>
      <c r="B215" s="145" t="s">
        <v>281</v>
      </c>
      <c r="C215" s="156">
        <v>150</v>
      </c>
      <c r="D215" s="155">
        <v>6761.5008770291934</v>
      </c>
      <c r="E215" s="155">
        <v>447961</v>
      </c>
      <c r="F215" s="156">
        <v>734</v>
      </c>
      <c r="G215" s="155">
        <v>375621</v>
      </c>
      <c r="H215" s="154">
        <v>229</v>
      </c>
      <c r="I215" s="155">
        <v>11234.28</v>
      </c>
      <c r="J215" s="155">
        <v>3041.71</v>
      </c>
    </row>
    <row r="216" spans="1:10" x14ac:dyDescent="0.2">
      <c r="A216" s="144">
        <v>46131</v>
      </c>
      <c r="B216" s="145" t="s">
        <v>282</v>
      </c>
      <c r="C216" s="156">
        <v>155</v>
      </c>
      <c r="D216" s="155">
        <v>7464.7068208512619</v>
      </c>
      <c r="E216" s="155">
        <v>547826</v>
      </c>
      <c r="F216" s="156">
        <v>693</v>
      </c>
      <c r="G216" s="155">
        <v>323630</v>
      </c>
      <c r="H216" s="154">
        <v>148</v>
      </c>
      <c r="I216" s="155">
        <v>13225.05</v>
      </c>
      <c r="J216" s="155">
        <v>2593.36</v>
      </c>
    </row>
    <row r="217" spans="1:10" x14ac:dyDescent="0.2">
      <c r="A217" s="144">
        <v>46132</v>
      </c>
      <c r="B217" s="145" t="s">
        <v>283</v>
      </c>
      <c r="C217" s="156">
        <v>146</v>
      </c>
      <c r="D217" s="155">
        <v>6804.7352319455767</v>
      </c>
      <c r="E217" s="155">
        <v>134030</v>
      </c>
      <c r="F217" s="156">
        <v>244</v>
      </c>
      <c r="G217" s="155">
        <v>124610</v>
      </c>
      <c r="H217" s="154">
        <v>49</v>
      </c>
      <c r="I217" s="155">
        <v>10937.32</v>
      </c>
      <c r="J217" s="155">
        <v>3417.21</v>
      </c>
    </row>
    <row r="218" spans="1:10" x14ac:dyDescent="0.2">
      <c r="A218" s="144">
        <v>46134</v>
      </c>
      <c r="B218" s="145" t="s">
        <v>284</v>
      </c>
      <c r="C218" s="156">
        <v>156</v>
      </c>
      <c r="D218" s="155">
        <v>6472.768002377572</v>
      </c>
      <c r="E218" s="155">
        <v>598157</v>
      </c>
      <c r="F218" s="156">
        <v>1106</v>
      </c>
      <c r="G218" s="155">
        <v>561129</v>
      </c>
      <c r="H218" s="154">
        <v>439</v>
      </c>
      <c r="I218" s="155">
        <v>11696.8</v>
      </c>
      <c r="J218" s="155">
        <v>3980.29</v>
      </c>
    </row>
    <row r="219" spans="1:10" x14ac:dyDescent="0.2">
      <c r="A219" s="144">
        <v>46135</v>
      </c>
      <c r="B219" s="145" t="s">
        <v>285</v>
      </c>
      <c r="C219" s="156">
        <v>146</v>
      </c>
      <c r="D219" s="155">
        <v>7167.4672759841724</v>
      </c>
      <c r="E219" s="155">
        <v>117523</v>
      </c>
      <c r="F219" s="156">
        <v>205</v>
      </c>
      <c r="G219" s="155">
        <v>81108</v>
      </c>
      <c r="H219" s="154">
        <v>42</v>
      </c>
      <c r="I219" s="155">
        <v>13929.81</v>
      </c>
      <c r="J219" s="155">
        <v>3713.6</v>
      </c>
    </row>
    <row r="220" spans="1:10" x14ac:dyDescent="0.2">
      <c r="A220" s="144">
        <v>46137</v>
      </c>
      <c r="B220" s="145" t="s">
        <v>286</v>
      </c>
      <c r="C220" s="156">
        <v>145</v>
      </c>
      <c r="D220" s="155">
        <v>8597.3343460308988</v>
      </c>
      <c r="E220" s="155">
        <v>141545</v>
      </c>
      <c r="F220" s="156">
        <v>219</v>
      </c>
      <c r="G220" s="155">
        <v>72316</v>
      </c>
      <c r="H220" s="154">
        <v>36</v>
      </c>
      <c r="I220" s="155">
        <v>14225.34</v>
      </c>
      <c r="J220" s="155">
        <v>3483.82</v>
      </c>
    </row>
    <row r="221" spans="1:10" x14ac:dyDescent="0.2">
      <c r="A221" s="144">
        <v>46140</v>
      </c>
      <c r="B221" s="145" t="s">
        <v>287</v>
      </c>
      <c r="C221" s="156">
        <v>146</v>
      </c>
      <c r="D221" s="155">
        <v>6594.5206879444031</v>
      </c>
      <c r="E221" s="155">
        <v>222958</v>
      </c>
      <c r="F221" s="156">
        <v>377.5</v>
      </c>
      <c r="G221" s="155">
        <v>173089</v>
      </c>
      <c r="H221" s="154">
        <v>61</v>
      </c>
      <c r="I221" s="155">
        <v>10351.780000000001</v>
      </c>
      <c r="J221" s="155">
        <v>3821.32</v>
      </c>
    </row>
    <row r="222" spans="1:10" x14ac:dyDescent="0.2">
      <c r="A222" s="144">
        <v>47060</v>
      </c>
      <c r="B222" s="145" t="s">
        <v>288</v>
      </c>
      <c r="C222" s="156">
        <v>155</v>
      </c>
      <c r="D222" s="155">
        <v>6346.4732486246439</v>
      </c>
      <c r="E222" s="155">
        <v>118581</v>
      </c>
      <c r="F222" s="156">
        <v>134</v>
      </c>
      <c r="G222" s="155">
        <v>95206</v>
      </c>
      <c r="H222" s="154">
        <v>46</v>
      </c>
      <c r="I222" s="155">
        <v>16401.63</v>
      </c>
      <c r="J222" s="155">
        <v>7074.96</v>
      </c>
    </row>
    <row r="223" spans="1:10" x14ac:dyDescent="0.2">
      <c r="A223" s="144">
        <v>47062</v>
      </c>
      <c r="B223" s="145" t="s">
        <v>289</v>
      </c>
      <c r="C223" s="156">
        <v>156</v>
      </c>
      <c r="D223" s="155">
        <v>6480.9717752746892</v>
      </c>
      <c r="E223" s="155">
        <v>231951</v>
      </c>
      <c r="F223" s="156">
        <v>506</v>
      </c>
      <c r="G223" s="155">
        <v>290635</v>
      </c>
      <c r="H223" s="154">
        <v>171</v>
      </c>
      <c r="I223" s="155">
        <v>13736.07</v>
      </c>
      <c r="J223" s="155">
        <v>3875.03</v>
      </c>
    </row>
    <row r="224" spans="1:10" x14ac:dyDescent="0.2">
      <c r="A224" s="144">
        <v>47064</v>
      </c>
      <c r="B224" s="145" t="s">
        <v>290</v>
      </c>
      <c r="C224" s="156">
        <v>154</v>
      </c>
      <c r="D224" s="155">
        <v>7011.3712554916328</v>
      </c>
      <c r="E224" s="155">
        <v>101296</v>
      </c>
      <c r="F224" s="156">
        <v>145.5</v>
      </c>
      <c r="G224" s="155">
        <v>38694</v>
      </c>
      <c r="H224" s="154">
        <v>18</v>
      </c>
      <c r="I224" s="155">
        <v>16028.16</v>
      </c>
      <c r="J224" s="155">
        <v>4410.1499999999996</v>
      </c>
    </row>
    <row r="225" spans="1:10" x14ac:dyDescent="0.2">
      <c r="A225" s="144">
        <v>47065</v>
      </c>
      <c r="B225" s="145" t="s">
        <v>291</v>
      </c>
      <c r="C225" s="156">
        <v>141</v>
      </c>
      <c r="D225" s="155">
        <v>3257.6081456310499</v>
      </c>
      <c r="E225" s="155">
        <v>187994</v>
      </c>
      <c r="F225" s="156">
        <v>216</v>
      </c>
      <c r="G225" s="155">
        <v>100593</v>
      </c>
      <c r="H225" s="154">
        <v>69</v>
      </c>
      <c r="I225" s="155">
        <v>13991.58</v>
      </c>
      <c r="J225" s="155">
        <v>7856.44</v>
      </c>
    </row>
    <row r="226" spans="1:10" x14ac:dyDescent="0.2">
      <c r="A226" s="144">
        <v>48066</v>
      </c>
      <c r="B226" s="145" t="s">
        <v>292</v>
      </c>
      <c r="C226" s="156">
        <v>164</v>
      </c>
      <c r="D226" s="155">
        <v>7164.0959885487846</v>
      </c>
      <c r="E226" s="155">
        <v>2007056</v>
      </c>
      <c r="F226" s="156">
        <v>2840</v>
      </c>
      <c r="G226" s="155">
        <v>1246005</v>
      </c>
      <c r="H226" s="154">
        <v>689</v>
      </c>
      <c r="I226" s="155">
        <v>14697.12</v>
      </c>
      <c r="J226" s="155">
        <v>6114.89</v>
      </c>
    </row>
    <row r="227" spans="1:10" x14ac:dyDescent="0.2">
      <c r="A227" s="144">
        <v>48068</v>
      </c>
      <c r="B227" s="145" t="s">
        <v>293</v>
      </c>
      <c r="C227" s="156">
        <v>169</v>
      </c>
      <c r="D227" s="155">
        <v>5394.7517775601964</v>
      </c>
      <c r="E227" s="155">
        <v>4609071</v>
      </c>
      <c r="F227" s="156">
        <v>6668.5</v>
      </c>
      <c r="G227" s="155">
        <v>3196403</v>
      </c>
      <c r="H227" s="154">
        <v>1853</v>
      </c>
      <c r="I227" s="155">
        <v>13991.27</v>
      </c>
      <c r="J227" s="155">
        <v>8531.07</v>
      </c>
    </row>
    <row r="228" spans="1:10" x14ac:dyDescent="0.2">
      <c r="A228" s="144">
        <v>48069</v>
      </c>
      <c r="B228" s="145" t="s">
        <v>294</v>
      </c>
      <c r="C228" s="156">
        <v>166</v>
      </c>
      <c r="D228" s="155">
        <v>6927.5802577716586</v>
      </c>
      <c r="E228" s="155">
        <v>1710922</v>
      </c>
      <c r="F228" s="156">
        <v>2283</v>
      </c>
      <c r="G228" s="155">
        <v>842631</v>
      </c>
      <c r="H228" s="154">
        <v>654</v>
      </c>
      <c r="I228" s="155">
        <v>12361.31</v>
      </c>
      <c r="J228" s="155">
        <v>6166.73</v>
      </c>
    </row>
    <row r="229" spans="1:10" x14ac:dyDescent="0.2">
      <c r="A229" s="144">
        <v>48070</v>
      </c>
      <c r="B229" s="145" t="s">
        <v>295</v>
      </c>
      <c r="C229" s="156">
        <v>157</v>
      </c>
      <c r="D229" s="155">
        <v>6529.2613566941527</v>
      </c>
      <c r="E229" s="155">
        <v>740712</v>
      </c>
      <c r="F229" s="156">
        <v>1050.5</v>
      </c>
      <c r="G229" s="155">
        <v>454226</v>
      </c>
      <c r="H229" s="154">
        <v>301</v>
      </c>
      <c r="I229" s="155">
        <v>13076.81</v>
      </c>
      <c r="J229" s="155">
        <v>5917.4</v>
      </c>
    </row>
    <row r="230" spans="1:10" x14ac:dyDescent="0.2">
      <c r="A230" s="144">
        <v>48071</v>
      </c>
      <c r="B230" s="145" t="s">
        <v>296</v>
      </c>
      <c r="C230" s="156">
        <v>170</v>
      </c>
      <c r="D230" s="155">
        <v>5652.4305060186734</v>
      </c>
      <c r="E230" s="155">
        <v>6118913</v>
      </c>
      <c r="F230" s="156">
        <v>9585.5</v>
      </c>
      <c r="G230" s="155">
        <v>3906632</v>
      </c>
      <c r="H230" s="154">
        <v>1987</v>
      </c>
      <c r="I230" s="155">
        <v>15157.31</v>
      </c>
      <c r="J230" s="155">
        <v>9691.1299999999992</v>
      </c>
    </row>
    <row r="231" spans="1:10" x14ac:dyDescent="0.2">
      <c r="A231" s="144">
        <v>48072</v>
      </c>
      <c r="B231" s="145" t="s">
        <v>297</v>
      </c>
      <c r="C231" s="156">
        <v>161</v>
      </c>
      <c r="D231" s="155">
        <v>8467.9647034645186</v>
      </c>
      <c r="E231" s="155">
        <v>2205420</v>
      </c>
      <c r="F231" s="156">
        <v>2827.5</v>
      </c>
      <c r="G231" s="155">
        <v>1627496</v>
      </c>
      <c r="H231" s="154">
        <v>856</v>
      </c>
      <c r="I231" s="155">
        <v>21580.86</v>
      </c>
      <c r="J231" s="155">
        <v>9254.56</v>
      </c>
    </row>
    <row r="232" spans="1:10" x14ac:dyDescent="0.2">
      <c r="A232" s="144">
        <v>48073</v>
      </c>
      <c r="B232" s="145" t="s">
        <v>298</v>
      </c>
      <c r="C232" s="156">
        <v>164</v>
      </c>
      <c r="D232" s="155">
        <v>7046.1319450483825</v>
      </c>
      <c r="E232" s="155">
        <v>3001045</v>
      </c>
      <c r="F232" s="156">
        <v>3349</v>
      </c>
      <c r="G232" s="155">
        <v>2450894</v>
      </c>
      <c r="H232" s="154">
        <v>1349</v>
      </c>
      <c r="I232" s="155">
        <v>15532.22</v>
      </c>
      <c r="J232" s="155">
        <v>7859.18</v>
      </c>
    </row>
    <row r="233" spans="1:10" x14ac:dyDescent="0.2">
      <c r="A233" s="144">
        <v>48074</v>
      </c>
      <c r="B233" s="145" t="s">
        <v>299</v>
      </c>
      <c r="C233" s="156">
        <v>167</v>
      </c>
      <c r="D233" s="155">
        <v>6699.2227567404298</v>
      </c>
      <c r="E233" s="155">
        <v>1468627</v>
      </c>
      <c r="F233" s="156">
        <v>1699.5</v>
      </c>
      <c r="G233" s="155">
        <v>1140405</v>
      </c>
      <c r="H233" s="154">
        <v>474</v>
      </c>
      <c r="I233" s="155">
        <v>19072.099999999999</v>
      </c>
      <c r="J233" s="155">
        <v>13735.94</v>
      </c>
    </row>
    <row r="234" spans="1:10" x14ac:dyDescent="0.2">
      <c r="A234" s="144">
        <v>48075</v>
      </c>
      <c r="B234" s="145" t="s">
        <v>300</v>
      </c>
      <c r="C234" s="156">
        <v>157</v>
      </c>
      <c r="D234" s="155">
        <v>6393.6908237142288</v>
      </c>
      <c r="E234" s="155">
        <v>271494</v>
      </c>
      <c r="F234" s="156">
        <v>218.5</v>
      </c>
      <c r="G234" s="155">
        <v>154377</v>
      </c>
      <c r="H234" s="154">
        <v>60</v>
      </c>
      <c r="I234" s="155">
        <v>12984.87</v>
      </c>
      <c r="J234" s="155">
        <v>8091.42</v>
      </c>
    </row>
    <row r="235" spans="1:10" x14ac:dyDescent="0.2">
      <c r="A235" s="144">
        <v>48077</v>
      </c>
      <c r="B235" s="145" t="s">
        <v>301</v>
      </c>
      <c r="C235" s="156">
        <v>150</v>
      </c>
      <c r="D235" s="155">
        <v>7621.1929121653666</v>
      </c>
      <c r="E235" s="155">
        <v>4667686</v>
      </c>
      <c r="F235" s="156">
        <v>6750.5</v>
      </c>
      <c r="G235" s="155">
        <v>3951885</v>
      </c>
      <c r="H235" s="154">
        <v>1752</v>
      </c>
      <c r="I235" s="155">
        <v>13601.21</v>
      </c>
      <c r="J235" s="155">
        <v>6086.7</v>
      </c>
    </row>
    <row r="236" spans="1:10" x14ac:dyDescent="0.2">
      <c r="A236" s="144">
        <v>48078</v>
      </c>
      <c r="B236" s="145" t="s">
        <v>302</v>
      </c>
      <c r="C236" s="156">
        <v>165</v>
      </c>
      <c r="D236" s="155">
        <v>1988.4066613441405</v>
      </c>
      <c r="E236" s="155">
        <v>7466570</v>
      </c>
      <c r="F236" s="156">
        <v>6738</v>
      </c>
      <c r="G236" s="155">
        <v>4500874</v>
      </c>
      <c r="H236" s="154">
        <v>1740</v>
      </c>
      <c r="I236" s="155">
        <v>22403</v>
      </c>
      <c r="J236" s="155">
        <v>4426.5056362237365</v>
      </c>
    </row>
    <row r="237" spans="1:10" x14ac:dyDescent="0.2">
      <c r="A237" s="144">
        <v>48080</v>
      </c>
      <c r="B237" s="145" t="s">
        <v>303</v>
      </c>
      <c r="C237" s="156">
        <v>164</v>
      </c>
      <c r="D237" s="155">
        <v>3984.1985682928175</v>
      </c>
      <c r="E237" s="155">
        <v>1011468</v>
      </c>
      <c r="F237" s="156">
        <v>1336</v>
      </c>
      <c r="G237" s="155">
        <v>949986</v>
      </c>
      <c r="H237" s="154">
        <v>373</v>
      </c>
      <c r="I237" s="155">
        <v>19910.36</v>
      </c>
      <c r="J237" s="155">
        <v>15684.67</v>
      </c>
    </row>
    <row r="238" spans="1:10" x14ac:dyDescent="0.2">
      <c r="A238" s="144">
        <v>48901</v>
      </c>
      <c r="B238" s="145" t="s">
        <v>304</v>
      </c>
      <c r="C238" s="156">
        <v>162</v>
      </c>
      <c r="D238" s="155">
        <v>13590.841460873928</v>
      </c>
      <c r="E238" s="155">
        <v>485925</v>
      </c>
      <c r="F238" s="156">
        <v>659</v>
      </c>
      <c r="G238" s="155">
        <v>216150</v>
      </c>
      <c r="H238" s="154">
        <v>44</v>
      </c>
      <c r="I238" s="155">
        <v>16670.810000000001</v>
      </c>
      <c r="J238" s="155">
        <v>0</v>
      </c>
    </row>
    <row r="239" spans="1:10" x14ac:dyDescent="0.2">
      <c r="A239" s="144">
        <v>48902</v>
      </c>
      <c r="B239" s="145" t="s">
        <v>696</v>
      </c>
      <c r="C239" s="156">
        <v>158</v>
      </c>
      <c r="D239" s="155">
        <v>19324.027285683354</v>
      </c>
      <c r="E239" s="155">
        <v>733064</v>
      </c>
      <c r="F239" s="156">
        <v>1105.5</v>
      </c>
      <c r="G239" s="155">
        <v>318811</v>
      </c>
      <c r="H239" s="154">
        <v>129</v>
      </c>
      <c r="I239" s="155">
        <v>21642.43</v>
      </c>
      <c r="J239" s="155">
        <v>0</v>
      </c>
    </row>
    <row r="240" spans="1:10" x14ac:dyDescent="0.2">
      <c r="A240" s="144">
        <v>48904</v>
      </c>
      <c r="B240" s="145" t="s">
        <v>305</v>
      </c>
      <c r="C240" s="156">
        <v>160</v>
      </c>
      <c r="D240" s="155">
        <v>16804.354814276237</v>
      </c>
      <c r="E240" s="155">
        <v>552797</v>
      </c>
      <c r="F240" s="156">
        <v>619.5</v>
      </c>
      <c r="G240" s="155">
        <v>287705</v>
      </c>
      <c r="H240" s="154">
        <v>81</v>
      </c>
      <c r="I240" s="155">
        <v>22704.75</v>
      </c>
      <c r="J240" s="155">
        <v>0</v>
      </c>
    </row>
    <row r="241" spans="1:10" x14ac:dyDescent="0.2">
      <c r="A241" s="144">
        <v>48905</v>
      </c>
      <c r="B241" s="145" t="s">
        <v>720</v>
      </c>
      <c r="C241" s="156">
        <v>154</v>
      </c>
      <c r="D241" s="155">
        <v>16161.920267312446</v>
      </c>
      <c r="E241" s="155">
        <v>115816</v>
      </c>
      <c r="F241" s="156">
        <v>118</v>
      </c>
      <c r="G241" s="155">
        <v>62028</v>
      </c>
      <c r="H241" s="154">
        <v>25</v>
      </c>
      <c r="I241" s="155">
        <v>23328.04</v>
      </c>
      <c r="J241" s="155">
        <v>0</v>
      </c>
    </row>
    <row r="242" spans="1:10" x14ac:dyDescent="0.2">
      <c r="A242" s="144">
        <v>48909</v>
      </c>
      <c r="B242" s="145" t="s">
        <v>306</v>
      </c>
      <c r="C242" s="156">
        <v>164</v>
      </c>
      <c r="D242" s="155">
        <v>17424.141067245575</v>
      </c>
      <c r="E242" s="155">
        <v>357435</v>
      </c>
      <c r="F242" s="156">
        <v>300</v>
      </c>
      <c r="G242" s="155">
        <v>110548</v>
      </c>
      <c r="H242" s="154">
        <v>40</v>
      </c>
      <c r="I242" s="155">
        <v>23730.62</v>
      </c>
      <c r="J242" s="155">
        <v>0</v>
      </c>
    </row>
    <row r="243" spans="1:10" x14ac:dyDescent="0.2">
      <c r="A243" s="144">
        <v>48910</v>
      </c>
      <c r="B243" s="145" t="s">
        <v>307</v>
      </c>
      <c r="C243" s="156">
        <v>165</v>
      </c>
      <c r="D243" s="155">
        <v>13805.562710817967</v>
      </c>
      <c r="E243" s="155">
        <v>189136</v>
      </c>
      <c r="F243" s="156">
        <v>161</v>
      </c>
      <c r="G243" s="155">
        <v>82776</v>
      </c>
      <c r="H243" s="154">
        <v>54</v>
      </c>
      <c r="I243" s="155">
        <v>19585.07</v>
      </c>
      <c r="J243" s="155">
        <v>0</v>
      </c>
    </row>
    <row r="244" spans="1:10" x14ac:dyDescent="0.2">
      <c r="A244" s="144">
        <v>48912</v>
      </c>
      <c r="B244" s="145" t="s">
        <v>697</v>
      </c>
      <c r="C244" s="156">
        <v>162</v>
      </c>
      <c r="D244" s="155">
        <v>19130.119203732957</v>
      </c>
      <c r="E244" s="155">
        <v>539310</v>
      </c>
      <c r="F244" s="156">
        <v>583.5</v>
      </c>
      <c r="G244" s="155">
        <v>146117</v>
      </c>
      <c r="H244" s="154">
        <v>54</v>
      </c>
      <c r="I244" s="155">
        <v>22400.639999999999</v>
      </c>
      <c r="J244" s="155">
        <v>0</v>
      </c>
    </row>
    <row r="245" spans="1:10" x14ac:dyDescent="0.2">
      <c r="A245" s="144">
        <v>48913</v>
      </c>
      <c r="B245" s="145" t="s">
        <v>308</v>
      </c>
      <c r="C245" s="156">
        <v>156</v>
      </c>
      <c r="D245" s="155">
        <v>17797.530558677485</v>
      </c>
      <c r="E245" s="155">
        <v>154919</v>
      </c>
      <c r="F245" s="156">
        <v>82.5</v>
      </c>
      <c r="G245" s="155">
        <v>30549</v>
      </c>
      <c r="H245" s="154">
        <v>9</v>
      </c>
      <c r="I245" s="155">
        <v>31382.51</v>
      </c>
      <c r="J245" s="155">
        <v>0</v>
      </c>
    </row>
    <row r="246" spans="1:10" x14ac:dyDescent="0.2">
      <c r="A246" s="144">
        <v>48914</v>
      </c>
      <c r="B246" s="145" t="s">
        <v>309</v>
      </c>
      <c r="C246" s="156">
        <v>165</v>
      </c>
      <c r="D246" s="155">
        <v>12550.258393937456</v>
      </c>
      <c r="E246" s="155">
        <v>300190</v>
      </c>
      <c r="F246" s="156">
        <v>318.5</v>
      </c>
      <c r="G246" s="155">
        <v>274743</v>
      </c>
      <c r="H246" s="154">
        <v>106</v>
      </c>
      <c r="I246" s="155">
        <v>13383.46</v>
      </c>
      <c r="J246" s="155">
        <v>0</v>
      </c>
    </row>
    <row r="247" spans="1:10" x14ac:dyDescent="0.2">
      <c r="A247" s="144">
        <v>48915</v>
      </c>
      <c r="B247" s="145" t="s">
        <v>310</v>
      </c>
      <c r="C247" s="156">
        <v>166</v>
      </c>
      <c r="D247" s="155">
        <v>19363.280978731258</v>
      </c>
      <c r="E247" s="155">
        <v>0</v>
      </c>
      <c r="F247" s="156">
        <v>0</v>
      </c>
      <c r="G247" s="155">
        <v>92844</v>
      </c>
      <c r="H247" s="154">
        <v>33</v>
      </c>
      <c r="I247" s="155">
        <v>17444.669999999998</v>
      </c>
      <c r="J247" s="155">
        <v>0</v>
      </c>
    </row>
    <row r="248" spans="1:10" x14ac:dyDescent="0.2">
      <c r="A248" s="144">
        <v>48916</v>
      </c>
      <c r="B248" s="145" t="s">
        <v>721</v>
      </c>
      <c r="C248" s="156">
        <v>156</v>
      </c>
      <c r="D248" s="155">
        <v>15359.843819737453</v>
      </c>
      <c r="E248" s="155">
        <v>109502</v>
      </c>
      <c r="F248" s="156">
        <v>57</v>
      </c>
      <c r="G248" s="155">
        <v>239884</v>
      </c>
      <c r="H248" s="154">
        <v>126</v>
      </c>
      <c r="I248" s="155">
        <v>17682.03</v>
      </c>
      <c r="J248" s="155">
        <v>0</v>
      </c>
    </row>
    <row r="249" spans="1:10" x14ac:dyDescent="0.2">
      <c r="A249" s="144">
        <v>48918</v>
      </c>
      <c r="B249" s="145" t="s">
        <v>722</v>
      </c>
      <c r="C249" s="156">
        <v>158</v>
      </c>
      <c r="D249" s="155">
        <v>14868.359569742264</v>
      </c>
      <c r="E249" s="155">
        <v>700215</v>
      </c>
      <c r="F249" s="156">
        <v>545.5</v>
      </c>
      <c r="G249" s="155">
        <v>219918</v>
      </c>
      <c r="H249" s="154">
        <v>76</v>
      </c>
      <c r="I249" s="155">
        <v>21472.74</v>
      </c>
      <c r="J249" s="155">
        <v>0</v>
      </c>
    </row>
    <row r="250" spans="1:10" x14ac:dyDescent="0.2">
      <c r="A250" s="144">
        <v>48922</v>
      </c>
      <c r="B250" s="145" t="s">
        <v>723</v>
      </c>
      <c r="C250" s="156">
        <v>171</v>
      </c>
      <c r="D250" s="155">
        <v>17879.196358210433</v>
      </c>
      <c r="E250" s="155">
        <v>693270</v>
      </c>
      <c r="F250" s="156">
        <v>1221</v>
      </c>
      <c r="G250" s="155">
        <v>327516</v>
      </c>
      <c r="H250" s="154">
        <v>127</v>
      </c>
      <c r="I250" s="155">
        <v>19821.96</v>
      </c>
      <c r="J250" s="155">
        <v>0</v>
      </c>
    </row>
    <row r="251" spans="1:10" x14ac:dyDescent="0.2">
      <c r="A251" s="144">
        <v>48923</v>
      </c>
      <c r="B251" s="145" t="s">
        <v>311</v>
      </c>
      <c r="C251" s="156">
        <v>166</v>
      </c>
      <c r="D251" s="155">
        <v>13964.158205340173</v>
      </c>
      <c r="E251" s="155">
        <v>0</v>
      </c>
      <c r="F251" s="156">
        <v>0</v>
      </c>
      <c r="G251" s="155">
        <v>51747</v>
      </c>
      <c r="H251" s="154">
        <v>24</v>
      </c>
      <c r="I251" s="155">
        <v>26881.46</v>
      </c>
      <c r="J251" s="155">
        <v>0</v>
      </c>
    </row>
    <row r="252" spans="1:10" x14ac:dyDescent="0.2">
      <c r="A252" s="144">
        <v>48924</v>
      </c>
      <c r="B252" s="145" t="s">
        <v>615</v>
      </c>
      <c r="C252" s="156">
        <v>166</v>
      </c>
      <c r="D252" s="155">
        <v>15799.365286349766</v>
      </c>
      <c r="E252" s="155">
        <v>543711</v>
      </c>
      <c r="F252" s="156">
        <v>732</v>
      </c>
      <c r="G252" s="155">
        <v>186467</v>
      </c>
      <c r="H252" s="154">
        <v>85</v>
      </c>
      <c r="I252" s="155">
        <v>25826.3</v>
      </c>
      <c r="J252" s="155">
        <v>0</v>
      </c>
    </row>
    <row r="253" spans="1:10" x14ac:dyDescent="0.2">
      <c r="A253" s="144">
        <v>48925</v>
      </c>
      <c r="B253" s="145" t="s">
        <v>616</v>
      </c>
      <c r="C253" s="156">
        <v>164</v>
      </c>
      <c r="D253" s="155">
        <v>17764.698971326841</v>
      </c>
      <c r="E253" s="155">
        <v>76956</v>
      </c>
      <c r="F253" s="156">
        <v>71.5</v>
      </c>
      <c r="G253" s="155">
        <v>22150</v>
      </c>
      <c r="H253" s="154">
        <v>8</v>
      </c>
      <c r="I253" s="155">
        <v>26222.02</v>
      </c>
      <c r="J253" s="155">
        <v>0</v>
      </c>
    </row>
    <row r="254" spans="1:10" x14ac:dyDescent="0.2">
      <c r="A254" s="144">
        <v>48926</v>
      </c>
      <c r="B254" s="145" t="s">
        <v>724</v>
      </c>
      <c r="C254" s="156">
        <v>153</v>
      </c>
      <c r="D254" s="155">
        <v>13447.853923987101</v>
      </c>
      <c r="E254" s="155">
        <v>711446</v>
      </c>
      <c r="F254" s="156">
        <v>835</v>
      </c>
      <c r="G254" s="155">
        <v>197864</v>
      </c>
      <c r="H254" s="154">
        <v>133</v>
      </c>
      <c r="I254" s="155">
        <v>17168.84</v>
      </c>
      <c r="J254" s="155">
        <v>0</v>
      </c>
    </row>
    <row r="255" spans="1:10" x14ac:dyDescent="0.2">
      <c r="A255" s="144">
        <v>48927</v>
      </c>
      <c r="B255" s="145" t="s">
        <v>617</v>
      </c>
      <c r="C255" s="156">
        <v>161</v>
      </c>
      <c r="D255" s="155">
        <v>14547.258972461883</v>
      </c>
      <c r="E255" s="155">
        <v>151759</v>
      </c>
      <c r="F255" s="156">
        <v>15</v>
      </c>
      <c r="G255" s="155">
        <v>61347</v>
      </c>
      <c r="H255" s="154">
        <v>26</v>
      </c>
      <c r="I255" s="155">
        <v>21809.38</v>
      </c>
      <c r="J255" s="155">
        <v>0</v>
      </c>
    </row>
    <row r="256" spans="1:10" x14ac:dyDescent="0.2">
      <c r="A256" s="144">
        <v>48928</v>
      </c>
      <c r="B256" s="147" t="s">
        <v>663</v>
      </c>
      <c r="C256" s="156">
        <v>166</v>
      </c>
      <c r="D256" s="155">
        <v>16668.648935399364</v>
      </c>
      <c r="E256" s="155">
        <v>0</v>
      </c>
      <c r="F256" s="156">
        <v>0</v>
      </c>
      <c r="G256" s="155">
        <v>125281</v>
      </c>
      <c r="H256" s="154">
        <v>59</v>
      </c>
      <c r="I256" s="155">
        <v>19902.39</v>
      </c>
      <c r="J256" s="155">
        <v>0</v>
      </c>
    </row>
    <row r="257" spans="1:10" x14ac:dyDescent="0.2">
      <c r="A257" s="144">
        <v>48929</v>
      </c>
      <c r="B257" s="188" t="s">
        <v>700</v>
      </c>
      <c r="C257" s="189">
        <v>165</v>
      </c>
      <c r="D257" s="190">
        <v>15479.949167468565</v>
      </c>
      <c r="E257" s="190">
        <v>193014</v>
      </c>
      <c r="F257" s="190">
        <v>155</v>
      </c>
      <c r="G257" s="185">
        <v>47034</v>
      </c>
      <c r="H257" s="191">
        <v>25</v>
      </c>
      <c r="I257" s="192">
        <v>36924.83</v>
      </c>
      <c r="J257" s="190">
        <v>0</v>
      </c>
    </row>
    <row r="258" spans="1:10" x14ac:dyDescent="0.2">
      <c r="A258" s="144">
        <v>49132</v>
      </c>
      <c r="B258" s="145" t="s">
        <v>312</v>
      </c>
      <c r="C258" s="156">
        <v>171</v>
      </c>
      <c r="D258" s="155">
        <v>5867.2145200752266</v>
      </c>
      <c r="E258" s="155">
        <v>1112708</v>
      </c>
      <c r="F258" s="156">
        <v>2141.5</v>
      </c>
      <c r="G258" s="155">
        <v>768264</v>
      </c>
      <c r="H258" s="154">
        <v>433</v>
      </c>
      <c r="I258" s="155">
        <v>10669.26</v>
      </c>
      <c r="J258" s="155">
        <v>4497.9399999999996</v>
      </c>
    </row>
    <row r="259" spans="1:10" x14ac:dyDescent="0.2">
      <c r="A259" s="144">
        <v>49135</v>
      </c>
      <c r="B259" s="145" t="s">
        <v>313</v>
      </c>
      <c r="C259" s="156">
        <v>161</v>
      </c>
      <c r="D259" s="155">
        <v>7185.3871388761509</v>
      </c>
      <c r="E259" s="155">
        <v>100376</v>
      </c>
      <c r="F259" s="156">
        <v>110</v>
      </c>
      <c r="G259" s="155">
        <v>47606</v>
      </c>
      <c r="H259" s="154">
        <v>11</v>
      </c>
      <c r="I259" s="155">
        <v>12531.84</v>
      </c>
      <c r="J259" s="155">
        <v>6027.7</v>
      </c>
    </row>
    <row r="260" spans="1:10" x14ac:dyDescent="0.2">
      <c r="A260" s="144">
        <v>49137</v>
      </c>
      <c r="B260" s="145" t="s">
        <v>314</v>
      </c>
      <c r="C260" s="156">
        <v>149</v>
      </c>
      <c r="D260" s="155">
        <v>6096.0684724855155</v>
      </c>
      <c r="E260" s="155">
        <v>144846</v>
      </c>
      <c r="F260" s="156">
        <v>221</v>
      </c>
      <c r="G260" s="155">
        <v>126129</v>
      </c>
      <c r="H260" s="154">
        <v>49</v>
      </c>
      <c r="I260" s="155">
        <v>11614.7</v>
      </c>
      <c r="J260" s="155">
        <v>4927.1000000000004</v>
      </c>
    </row>
    <row r="261" spans="1:10" x14ac:dyDescent="0.2">
      <c r="A261" s="144">
        <v>49140</v>
      </c>
      <c r="B261" s="145" t="s">
        <v>315</v>
      </c>
      <c r="C261" s="156">
        <v>144</v>
      </c>
      <c r="D261" s="155">
        <v>7470.5668894670271</v>
      </c>
      <c r="E261" s="155">
        <v>222016</v>
      </c>
      <c r="F261" s="156">
        <v>380.5</v>
      </c>
      <c r="G261" s="155">
        <v>175255</v>
      </c>
      <c r="H261" s="154">
        <v>70</v>
      </c>
      <c r="I261" s="155">
        <v>12707.42</v>
      </c>
      <c r="J261" s="155">
        <v>2663.23</v>
      </c>
    </row>
    <row r="262" spans="1:10" x14ac:dyDescent="0.2">
      <c r="A262" s="144">
        <v>49142</v>
      </c>
      <c r="B262" s="145" t="s">
        <v>316</v>
      </c>
      <c r="C262" s="156">
        <v>168</v>
      </c>
      <c r="D262" s="155">
        <v>7965.5806032708842</v>
      </c>
      <c r="E262" s="155">
        <v>1085531</v>
      </c>
      <c r="F262" s="156">
        <v>1721</v>
      </c>
      <c r="G262" s="155">
        <v>1152880</v>
      </c>
      <c r="H262" s="154">
        <v>693</v>
      </c>
      <c r="I262" s="155">
        <v>11809.68</v>
      </c>
      <c r="J262" s="155">
        <v>3538.91</v>
      </c>
    </row>
    <row r="263" spans="1:10" x14ac:dyDescent="0.2">
      <c r="A263" s="144">
        <v>49144</v>
      </c>
      <c r="B263" s="145" t="s">
        <v>317</v>
      </c>
      <c r="C263" s="156">
        <v>167</v>
      </c>
      <c r="D263" s="155">
        <v>6903.5150036760315</v>
      </c>
      <c r="E263" s="155">
        <v>1148369</v>
      </c>
      <c r="F263" s="156">
        <v>1894</v>
      </c>
      <c r="G263" s="155">
        <v>997895</v>
      </c>
      <c r="H263" s="154">
        <v>684</v>
      </c>
      <c r="I263" s="155">
        <v>10683.75</v>
      </c>
      <c r="J263" s="155">
        <v>2987.6</v>
      </c>
    </row>
    <row r="264" spans="1:10" x14ac:dyDescent="0.2">
      <c r="A264" s="144">
        <v>49148</v>
      </c>
      <c r="B264" s="145" t="s">
        <v>318</v>
      </c>
      <c r="C264" s="156">
        <v>170</v>
      </c>
      <c r="D264" s="155">
        <v>5071.6009651653249</v>
      </c>
      <c r="E264" s="155">
        <v>1808561</v>
      </c>
      <c r="F264" s="156">
        <v>2274</v>
      </c>
      <c r="G264" s="155">
        <v>2007392</v>
      </c>
      <c r="H264" s="154">
        <v>1349</v>
      </c>
      <c r="I264" s="155">
        <v>11295.89</v>
      </c>
      <c r="J264" s="155">
        <v>6777.85</v>
      </c>
    </row>
    <row r="265" spans="1:10" x14ac:dyDescent="0.2">
      <c r="A265" s="144">
        <v>50001</v>
      </c>
      <c r="B265" s="145" t="s">
        <v>319</v>
      </c>
      <c r="C265" s="156">
        <v>170</v>
      </c>
      <c r="D265" s="155">
        <v>6012.7555739372538</v>
      </c>
      <c r="E265" s="155">
        <v>3093455</v>
      </c>
      <c r="F265" s="156">
        <v>3614.5</v>
      </c>
      <c r="G265" s="155">
        <v>1686348</v>
      </c>
      <c r="H265" s="154">
        <v>814</v>
      </c>
      <c r="I265" s="155">
        <v>12267.08</v>
      </c>
      <c r="J265" s="155">
        <v>6286.55</v>
      </c>
    </row>
    <row r="266" spans="1:10" x14ac:dyDescent="0.2">
      <c r="A266" s="144">
        <v>50002</v>
      </c>
      <c r="B266" s="145" t="s">
        <v>320</v>
      </c>
      <c r="C266" s="156">
        <v>143</v>
      </c>
      <c r="D266" s="155">
        <v>6943.2358453813422</v>
      </c>
      <c r="E266" s="155">
        <v>295227</v>
      </c>
      <c r="F266" s="156">
        <v>357</v>
      </c>
      <c r="G266" s="155">
        <v>479298</v>
      </c>
      <c r="H266" s="154">
        <v>490</v>
      </c>
      <c r="I266" s="155">
        <v>6927.5</v>
      </c>
      <c r="J266" s="155">
        <v>1445.34</v>
      </c>
    </row>
    <row r="267" spans="1:10" x14ac:dyDescent="0.2">
      <c r="A267" s="144">
        <v>50003</v>
      </c>
      <c r="B267" s="145" t="s">
        <v>321</v>
      </c>
      <c r="C267" s="156">
        <v>166</v>
      </c>
      <c r="D267" s="155">
        <v>6624.8636971815504</v>
      </c>
      <c r="E267" s="155">
        <v>1139563</v>
      </c>
      <c r="F267" s="156">
        <v>2075</v>
      </c>
      <c r="G267" s="155">
        <v>814461</v>
      </c>
      <c r="H267" s="154">
        <v>482</v>
      </c>
      <c r="I267" s="155">
        <v>11292.84</v>
      </c>
      <c r="J267" s="155">
        <v>5174.75</v>
      </c>
    </row>
    <row r="268" spans="1:10" x14ac:dyDescent="0.2">
      <c r="A268" s="144">
        <v>50005</v>
      </c>
      <c r="B268" s="145" t="s">
        <v>322</v>
      </c>
      <c r="C268" s="156">
        <v>166</v>
      </c>
      <c r="D268" s="155">
        <v>6200.3482188284952</v>
      </c>
      <c r="E268" s="155">
        <v>568604</v>
      </c>
      <c r="F268" s="156">
        <v>1010</v>
      </c>
      <c r="G268" s="155">
        <v>380108</v>
      </c>
      <c r="H268" s="154">
        <v>324</v>
      </c>
      <c r="I268" s="155">
        <v>13724.5</v>
      </c>
      <c r="J268" s="155">
        <v>7221.35</v>
      </c>
    </row>
    <row r="269" spans="1:10" x14ac:dyDescent="0.2">
      <c r="A269" s="144">
        <v>50006</v>
      </c>
      <c r="B269" s="145" t="s">
        <v>323</v>
      </c>
      <c r="C269" s="156">
        <v>171</v>
      </c>
      <c r="D269" s="155">
        <v>6151.8623864161164</v>
      </c>
      <c r="E269" s="155">
        <v>787339</v>
      </c>
      <c r="F269" s="156">
        <v>2086.5</v>
      </c>
      <c r="G269" s="155">
        <v>714971</v>
      </c>
      <c r="H269" s="154">
        <v>415</v>
      </c>
      <c r="I269" s="155">
        <v>10340.379999999999</v>
      </c>
      <c r="J269" s="155">
        <v>4931.55</v>
      </c>
    </row>
    <row r="270" spans="1:10" x14ac:dyDescent="0.2">
      <c r="A270" s="144">
        <v>50007</v>
      </c>
      <c r="B270" s="145" t="s">
        <v>324</v>
      </c>
      <c r="C270" s="156">
        <v>165</v>
      </c>
      <c r="D270" s="155">
        <v>3551.1729235197545</v>
      </c>
      <c r="E270" s="155">
        <v>306551</v>
      </c>
      <c r="F270" s="156">
        <v>655</v>
      </c>
      <c r="G270" s="155">
        <v>237883</v>
      </c>
      <c r="H270" s="154">
        <v>119</v>
      </c>
      <c r="I270" s="155">
        <v>13919.44</v>
      </c>
      <c r="J270" s="155">
        <v>11529.86</v>
      </c>
    </row>
    <row r="271" spans="1:10" x14ac:dyDescent="0.2">
      <c r="A271" s="144">
        <v>50009</v>
      </c>
      <c r="B271" s="145" t="s">
        <v>325</v>
      </c>
      <c r="C271" s="156">
        <v>145</v>
      </c>
      <c r="D271" s="155">
        <v>6448.9974919626884</v>
      </c>
      <c r="E271" s="155">
        <v>159036</v>
      </c>
      <c r="F271" s="156">
        <v>282</v>
      </c>
      <c r="G271" s="155">
        <v>106941</v>
      </c>
      <c r="H271" s="154">
        <v>64</v>
      </c>
      <c r="I271" s="155">
        <v>13367.69</v>
      </c>
      <c r="J271" s="155">
        <v>5922.79</v>
      </c>
    </row>
    <row r="272" spans="1:10" x14ac:dyDescent="0.2">
      <c r="A272" s="144">
        <v>50010</v>
      </c>
      <c r="B272" s="145" t="s">
        <v>326</v>
      </c>
      <c r="C272" s="156">
        <v>166</v>
      </c>
      <c r="D272" s="155">
        <v>6199.9084625332716</v>
      </c>
      <c r="E272" s="155">
        <v>955327</v>
      </c>
      <c r="F272" s="156">
        <v>1720.5</v>
      </c>
      <c r="G272" s="155">
        <v>754168</v>
      </c>
      <c r="H272" s="154">
        <v>408</v>
      </c>
      <c r="I272" s="155">
        <v>11551.36</v>
      </c>
      <c r="J272" s="155">
        <v>5570.36</v>
      </c>
    </row>
    <row r="273" spans="1:10" x14ac:dyDescent="0.2">
      <c r="A273" s="144">
        <v>50012</v>
      </c>
      <c r="B273" s="145" t="s">
        <v>327</v>
      </c>
      <c r="C273" s="156">
        <v>166</v>
      </c>
      <c r="D273" s="155">
        <v>6730.1474591855504</v>
      </c>
      <c r="E273" s="155">
        <v>3251809</v>
      </c>
      <c r="F273" s="156">
        <v>5707.5</v>
      </c>
      <c r="G273" s="155">
        <v>2713148</v>
      </c>
      <c r="H273" s="154">
        <v>1921</v>
      </c>
      <c r="I273" s="155">
        <v>12457.67</v>
      </c>
      <c r="J273" s="155">
        <v>5679.58</v>
      </c>
    </row>
    <row r="274" spans="1:10" x14ac:dyDescent="0.2">
      <c r="A274" s="144">
        <v>50013</v>
      </c>
      <c r="B274" s="145" t="s">
        <v>328</v>
      </c>
      <c r="C274" s="156">
        <v>146</v>
      </c>
      <c r="D274" s="155">
        <v>4810.624380460592</v>
      </c>
      <c r="E274" s="155">
        <v>69413</v>
      </c>
      <c r="F274" s="156">
        <v>174</v>
      </c>
      <c r="G274" s="155">
        <v>171183</v>
      </c>
      <c r="H274" s="154">
        <v>105</v>
      </c>
      <c r="I274" s="155">
        <v>12471.13</v>
      </c>
      <c r="J274" s="155">
        <v>7413.43</v>
      </c>
    </row>
    <row r="275" spans="1:10" x14ac:dyDescent="0.2">
      <c r="A275" s="144">
        <v>50014</v>
      </c>
      <c r="B275" s="145" t="s">
        <v>329</v>
      </c>
      <c r="C275" s="156">
        <v>168</v>
      </c>
      <c r="D275" s="155">
        <v>7034.6082951319295</v>
      </c>
      <c r="E275" s="155">
        <v>1076689</v>
      </c>
      <c r="F275" s="156">
        <v>1410.5</v>
      </c>
      <c r="G275" s="155">
        <v>692957</v>
      </c>
      <c r="H275" s="154">
        <v>459</v>
      </c>
      <c r="I275" s="155">
        <v>13307.27</v>
      </c>
      <c r="J275" s="155">
        <v>5440.44</v>
      </c>
    </row>
    <row r="276" spans="1:10" x14ac:dyDescent="0.2">
      <c r="A276" s="144">
        <v>51150</v>
      </c>
      <c r="B276" s="145" t="s">
        <v>330</v>
      </c>
      <c r="C276" s="156">
        <v>159</v>
      </c>
      <c r="D276" s="155">
        <v>6070.9667464736112</v>
      </c>
      <c r="E276" s="155">
        <v>131323</v>
      </c>
      <c r="F276" s="156">
        <v>114</v>
      </c>
      <c r="G276" s="155">
        <v>61350</v>
      </c>
      <c r="H276" s="154">
        <v>37</v>
      </c>
      <c r="I276" s="155">
        <v>16106.66</v>
      </c>
      <c r="J276" s="155">
        <v>7527.99</v>
      </c>
    </row>
    <row r="277" spans="1:10" x14ac:dyDescent="0.2">
      <c r="A277" s="144">
        <v>51152</v>
      </c>
      <c r="B277" s="145" t="s">
        <v>331</v>
      </c>
      <c r="C277" s="156">
        <v>156</v>
      </c>
      <c r="D277" s="155">
        <v>5683.5581565697557</v>
      </c>
      <c r="E277" s="155">
        <v>565188</v>
      </c>
      <c r="F277" s="156">
        <v>424.5</v>
      </c>
      <c r="G277" s="155">
        <v>337230</v>
      </c>
      <c r="H277" s="154">
        <v>124</v>
      </c>
      <c r="I277" s="155">
        <v>12795.23</v>
      </c>
      <c r="J277" s="155">
        <v>6205.89</v>
      </c>
    </row>
    <row r="278" spans="1:10" x14ac:dyDescent="0.2">
      <c r="A278" s="144">
        <v>51153</v>
      </c>
      <c r="B278" s="145" t="s">
        <v>332</v>
      </c>
      <c r="C278" s="156">
        <v>143</v>
      </c>
      <c r="D278" s="155">
        <v>8066.5697422757921</v>
      </c>
      <c r="E278" s="155">
        <v>32039</v>
      </c>
      <c r="F278" s="156">
        <v>45</v>
      </c>
      <c r="G278" s="155">
        <v>41067</v>
      </c>
      <c r="H278" s="154">
        <v>19</v>
      </c>
      <c r="I278" s="155">
        <v>17436.55</v>
      </c>
      <c r="J278" s="155">
        <v>6071.03</v>
      </c>
    </row>
    <row r="279" spans="1:10" x14ac:dyDescent="0.2">
      <c r="A279" s="144">
        <v>51154</v>
      </c>
      <c r="B279" s="145" t="s">
        <v>333</v>
      </c>
      <c r="C279" s="156">
        <v>147</v>
      </c>
      <c r="D279" s="155">
        <v>5798.6111770211046</v>
      </c>
      <c r="E279" s="155">
        <v>265665</v>
      </c>
      <c r="F279" s="156">
        <v>353</v>
      </c>
      <c r="G279" s="155">
        <v>138391</v>
      </c>
      <c r="H279" s="154">
        <v>78</v>
      </c>
      <c r="I279" s="155">
        <v>12324.03</v>
      </c>
      <c r="J279" s="155">
        <v>5926.57</v>
      </c>
    </row>
    <row r="280" spans="1:10" x14ac:dyDescent="0.2">
      <c r="A280" s="144">
        <v>51155</v>
      </c>
      <c r="B280" s="145" t="s">
        <v>725</v>
      </c>
      <c r="C280" s="156">
        <v>169</v>
      </c>
      <c r="D280" s="155">
        <v>6012.2007504551448</v>
      </c>
      <c r="E280" s="155">
        <v>550901</v>
      </c>
      <c r="F280" s="156">
        <v>866</v>
      </c>
      <c r="G280" s="155">
        <v>495866</v>
      </c>
      <c r="H280" s="154">
        <v>207</v>
      </c>
      <c r="I280" s="155">
        <v>13350.04</v>
      </c>
      <c r="J280" s="155">
        <v>2758.75</v>
      </c>
    </row>
    <row r="281" spans="1:10" x14ac:dyDescent="0.2">
      <c r="A281" s="144">
        <v>51156</v>
      </c>
      <c r="B281" s="145" t="s">
        <v>334</v>
      </c>
      <c r="C281" s="156">
        <v>166</v>
      </c>
      <c r="D281" s="155">
        <v>9104.6215066074692</v>
      </c>
      <c r="E281" s="155">
        <v>93872</v>
      </c>
      <c r="F281" s="156">
        <v>112.5</v>
      </c>
      <c r="G281" s="155">
        <v>79948</v>
      </c>
      <c r="H281" s="154">
        <v>32</v>
      </c>
      <c r="I281" s="155">
        <v>13908.43</v>
      </c>
      <c r="J281" s="155">
        <v>4329.5</v>
      </c>
    </row>
    <row r="282" spans="1:10" x14ac:dyDescent="0.2">
      <c r="A282" s="144">
        <v>51159</v>
      </c>
      <c r="B282" s="145" t="s">
        <v>335</v>
      </c>
      <c r="C282" s="156">
        <v>162</v>
      </c>
      <c r="D282" s="155">
        <v>5475.8989362162811</v>
      </c>
      <c r="E282" s="155">
        <v>1573436</v>
      </c>
      <c r="F282" s="156">
        <v>1451</v>
      </c>
      <c r="G282" s="155">
        <v>856349</v>
      </c>
      <c r="H282" s="154">
        <v>545</v>
      </c>
      <c r="I282" s="155">
        <v>13008.3</v>
      </c>
      <c r="J282" s="155">
        <v>6707.52</v>
      </c>
    </row>
    <row r="283" spans="1:10" x14ac:dyDescent="0.2">
      <c r="A283" s="144">
        <v>52096</v>
      </c>
      <c r="B283" s="145" t="s">
        <v>336</v>
      </c>
      <c r="C283" s="156">
        <v>156</v>
      </c>
      <c r="D283" s="155">
        <v>4515.4186804198307</v>
      </c>
      <c r="E283" s="155">
        <v>307003</v>
      </c>
      <c r="F283" s="156">
        <v>298</v>
      </c>
      <c r="G283" s="155">
        <v>144892</v>
      </c>
      <c r="H283" s="154">
        <v>71</v>
      </c>
      <c r="I283" s="155">
        <v>19226.3</v>
      </c>
      <c r="J283" s="155">
        <v>10418.25</v>
      </c>
    </row>
    <row r="284" spans="1:10" x14ac:dyDescent="0.2">
      <c r="A284" s="144">
        <v>53111</v>
      </c>
      <c r="B284" s="145" t="s">
        <v>337</v>
      </c>
      <c r="C284" s="156">
        <v>147</v>
      </c>
      <c r="D284" s="155">
        <v>6579.3713798904546</v>
      </c>
      <c r="E284" s="155">
        <v>327612</v>
      </c>
      <c r="F284" s="156">
        <v>561</v>
      </c>
      <c r="G284" s="155">
        <v>209812</v>
      </c>
      <c r="H284" s="154">
        <v>135</v>
      </c>
      <c r="I284" s="155">
        <v>10335.9</v>
      </c>
      <c r="J284" s="155">
        <v>2605.02</v>
      </c>
    </row>
    <row r="285" spans="1:10" x14ac:dyDescent="0.2">
      <c r="A285" s="144">
        <v>53112</v>
      </c>
      <c r="B285" s="145" t="s">
        <v>338</v>
      </c>
      <c r="C285" s="156">
        <v>141</v>
      </c>
      <c r="D285" s="155">
        <v>6681.7962038328815</v>
      </c>
      <c r="E285" s="155">
        <v>81018</v>
      </c>
      <c r="F285" s="156">
        <v>89.5</v>
      </c>
      <c r="G285" s="155">
        <v>26465</v>
      </c>
      <c r="H285" s="154">
        <v>13</v>
      </c>
      <c r="I285" s="155">
        <v>14823.81</v>
      </c>
      <c r="J285" s="155">
        <v>4228.9399999999996</v>
      </c>
    </row>
    <row r="286" spans="1:10" x14ac:dyDescent="0.2">
      <c r="A286" s="144">
        <v>53113</v>
      </c>
      <c r="B286" s="145" t="s">
        <v>339</v>
      </c>
      <c r="C286" s="156">
        <v>167</v>
      </c>
      <c r="D286" s="155">
        <v>6592.2332430735796</v>
      </c>
      <c r="E286" s="155">
        <v>1637865</v>
      </c>
      <c r="F286" s="156">
        <v>2737.5</v>
      </c>
      <c r="G286" s="155">
        <v>1049874</v>
      </c>
      <c r="H286" s="154">
        <v>712</v>
      </c>
      <c r="I286" s="155">
        <v>12506.21</v>
      </c>
      <c r="J286" s="155">
        <v>4870.6499999999996</v>
      </c>
    </row>
    <row r="287" spans="1:10" x14ac:dyDescent="0.2">
      <c r="A287" s="144">
        <v>53114</v>
      </c>
      <c r="B287" s="145" t="s">
        <v>340</v>
      </c>
      <c r="C287" s="156">
        <v>150</v>
      </c>
      <c r="D287" s="155">
        <v>7011.0225562523983</v>
      </c>
      <c r="E287" s="155">
        <v>183516</v>
      </c>
      <c r="F287" s="156">
        <v>278.5</v>
      </c>
      <c r="G287" s="155">
        <v>158408</v>
      </c>
      <c r="H287" s="154">
        <v>87</v>
      </c>
      <c r="I287" s="155">
        <v>9619.9599999999991</v>
      </c>
      <c r="J287" s="155">
        <v>2405.92</v>
      </c>
    </row>
    <row r="288" spans="1:10" x14ac:dyDescent="0.2">
      <c r="A288" s="144">
        <v>54037</v>
      </c>
      <c r="B288" s="145" t="s">
        <v>341</v>
      </c>
      <c r="C288" s="156">
        <v>155</v>
      </c>
      <c r="D288" s="155">
        <v>4697.3383393123231</v>
      </c>
      <c r="E288" s="155">
        <v>191378</v>
      </c>
      <c r="F288" s="156">
        <v>175</v>
      </c>
      <c r="G288" s="155">
        <v>134290</v>
      </c>
      <c r="H288" s="154">
        <v>77</v>
      </c>
      <c r="I288" s="155">
        <v>15049.87</v>
      </c>
      <c r="J288" s="155">
        <v>7934.33</v>
      </c>
    </row>
    <row r="289" spans="1:10" x14ac:dyDescent="0.2">
      <c r="A289" s="144">
        <v>54039</v>
      </c>
      <c r="B289" s="145" t="s">
        <v>342</v>
      </c>
      <c r="C289" s="156">
        <v>154</v>
      </c>
      <c r="D289" s="155">
        <v>6388.4332850468236</v>
      </c>
      <c r="E289" s="155">
        <v>388277</v>
      </c>
      <c r="F289" s="156">
        <v>485</v>
      </c>
      <c r="G289" s="155">
        <v>285851</v>
      </c>
      <c r="H289" s="154">
        <v>133</v>
      </c>
      <c r="I289" s="155">
        <v>14982.23</v>
      </c>
      <c r="J289" s="155">
        <v>5848.8</v>
      </c>
    </row>
    <row r="290" spans="1:10" x14ac:dyDescent="0.2">
      <c r="A290" s="144">
        <v>54041</v>
      </c>
      <c r="B290" s="145" t="s">
        <v>343</v>
      </c>
      <c r="C290" s="156">
        <v>155</v>
      </c>
      <c r="D290" s="155">
        <v>5755.0626408479902</v>
      </c>
      <c r="E290" s="155">
        <v>827597</v>
      </c>
      <c r="F290" s="156">
        <v>769</v>
      </c>
      <c r="G290" s="155">
        <v>578517</v>
      </c>
      <c r="H290" s="154">
        <v>271</v>
      </c>
      <c r="I290" s="155">
        <v>11717.48</v>
      </c>
      <c r="J290" s="155">
        <v>5323.66</v>
      </c>
    </row>
    <row r="291" spans="1:10" x14ac:dyDescent="0.2">
      <c r="A291" s="144">
        <v>54042</v>
      </c>
      <c r="B291" s="145" t="s">
        <v>344</v>
      </c>
      <c r="C291" s="156">
        <v>155</v>
      </c>
      <c r="D291" s="155">
        <v>8121.8318968286494</v>
      </c>
      <c r="E291" s="155">
        <v>139652</v>
      </c>
      <c r="F291" s="156">
        <v>141.5</v>
      </c>
      <c r="G291" s="155">
        <v>102550</v>
      </c>
      <c r="H291" s="154">
        <v>47</v>
      </c>
      <c r="I291" s="155">
        <v>17078.53</v>
      </c>
      <c r="J291" s="155">
        <v>8420.7099999999991</v>
      </c>
    </row>
    <row r="292" spans="1:10" x14ac:dyDescent="0.2">
      <c r="A292" s="144">
        <v>54043</v>
      </c>
      <c r="B292" s="145" t="s">
        <v>345</v>
      </c>
      <c r="C292" s="156">
        <v>153</v>
      </c>
      <c r="D292" s="155">
        <v>6611.3458697104325</v>
      </c>
      <c r="E292" s="155">
        <v>149500</v>
      </c>
      <c r="F292" s="156">
        <v>98</v>
      </c>
      <c r="G292" s="155">
        <v>83912</v>
      </c>
      <c r="H292" s="154">
        <v>46</v>
      </c>
      <c r="I292" s="155">
        <v>13755.93</v>
      </c>
      <c r="J292" s="155">
        <v>7014.86</v>
      </c>
    </row>
    <row r="293" spans="1:10" x14ac:dyDescent="0.2">
      <c r="A293" s="144">
        <v>54045</v>
      </c>
      <c r="B293" s="145" t="s">
        <v>346</v>
      </c>
      <c r="C293" s="156">
        <v>158</v>
      </c>
      <c r="D293" s="155">
        <v>6974.2986558399716</v>
      </c>
      <c r="E293" s="155">
        <v>107476</v>
      </c>
      <c r="F293" s="156">
        <v>309.5</v>
      </c>
      <c r="G293" s="155">
        <v>280548</v>
      </c>
      <c r="H293" s="154">
        <v>117</v>
      </c>
      <c r="I293" s="155">
        <v>14148.81</v>
      </c>
      <c r="J293" s="155">
        <v>5357.09</v>
      </c>
    </row>
    <row r="294" spans="1:10" x14ac:dyDescent="0.2">
      <c r="A294" s="144">
        <v>55104</v>
      </c>
      <c r="B294" s="145" t="s">
        <v>347</v>
      </c>
      <c r="C294" s="156">
        <v>151</v>
      </c>
      <c r="D294" s="155">
        <v>6046.1684539264124</v>
      </c>
      <c r="E294" s="155">
        <v>266836</v>
      </c>
      <c r="F294" s="156">
        <v>342.5</v>
      </c>
      <c r="G294" s="155">
        <v>158115</v>
      </c>
      <c r="H294" s="154">
        <v>88</v>
      </c>
      <c r="I294" s="155">
        <v>13643.4</v>
      </c>
      <c r="J294" s="155">
        <v>6368.66</v>
      </c>
    </row>
    <row r="295" spans="1:10" x14ac:dyDescent="0.2">
      <c r="A295" s="144">
        <v>55105</v>
      </c>
      <c r="B295" s="145" t="s">
        <v>348</v>
      </c>
      <c r="C295" s="156">
        <v>143</v>
      </c>
      <c r="D295" s="155">
        <v>6755.5950760682254</v>
      </c>
      <c r="E295" s="155">
        <v>243630</v>
      </c>
      <c r="F295" s="156">
        <v>289</v>
      </c>
      <c r="G295" s="155">
        <v>194113</v>
      </c>
      <c r="H295" s="154">
        <v>78</v>
      </c>
      <c r="I295" s="155">
        <v>11671.34</v>
      </c>
      <c r="J295" s="155">
        <v>3493.19</v>
      </c>
    </row>
    <row r="296" spans="1:10" x14ac:dyDescent="0.2">
      <c r="A296" s="144">
        <v>55106</v>
      </c>
      <c r="B296" s="145" t="s">
        <v>349</v>
      </c>
      <c r="C296" s="156">
        <v>159</v>
      </c>
      <c r="D296" s="155">
        <v>7012.1238147773738</v>
      </c>
      <c r="E296" s="155">
        <v>183549</v>
      </c>
      <c r="F296" s="156">
        <v>332.5</v>
      </c>
      <c r="G296" s="155">
        <v>186009</v>
      </c>
      <c r="H296" s="154">
        <v>112</v>
      </c>
      <c r="I296" s="155">
        <v>11780.71</v>
      </c>
      <c r="J296" s="155">
        <v>3026.08</v>
      </c>
    </row>
    <row r="297" spans="1:10" x14ac:dyDescent="0.2">
      <c r="A297" s="144">
        <v>55108</v>
      </c>
      <c r="B297" s="145" t="s">
        <v>350</v>
      </c>
      <c r="C297" s="156">
        <v>160</v>
      </c>
      <c r="D297" s="155">
        <v>5724.7543642162173</v>
      </c>
      <c r="E297" s="155">
        <v>380987</v>
      </c>
      <c r="F297" s="156">
        <v>741.5</v>
      </c>
      <c r="G297" s="155">
        <v>357736</v>
      </c>
      <c r="H297" s="154">
        <v>288</v>
      </c>
      <c r="I297" s="155">
        <v>11147.81</v>
      </c>
      <c r="J297" s="155">
        <v>4159.1000000000004</v>
      </c>
    </row>
    <row r="298" spans="1:10" x14ac:dyDescent="0.2">
      <c r="A298" s="144">
        <v>55110</v>
      </c>
      <c r="B298" s="145" t="s">
        <v>351</v>
      </c>
      <c r="C298" s="156">
        <v>147</v>
      </c>
      <c r="D298" s="155">
        <v>6629.0394343017224</v>
      </c>
      <c r="E298" s="155">
        <v>435849</v>
      </c>
      <c r="F298" s="156">
        <v>666.5</v>
      </c>
      <c r="G298" s="155">
        <v>491361</v>
      </c>
      <c r="H298" s="154">
        <v>395</v>
      </c>
      <c r="I298" s="155">
        <v>11360.69</v>
      </c>
      <c r="J298" s="155">
        <v>3630.43</v>
      </c>
    </row>
    <row r="299" spans="1:10" x14ac:dyDescent="0.2">
      <c r="A299" s="144">
        <v>55111</v>
      </c>
      <c r="B299" s="145" t="s">
        <v>352</v>
      </c>
      <c r="C299" s="156">
        <v>145</v>
      </c>
      <c r="D299" s="155">
        <v>8448.8438156359935</v>
      </c>
      <c r="E299" s="155">
        <v>115070</v>
      </c>
      <c r="F299" s="156">
        <v>171.5</v>
      </c>
      <c r="G299" s="155">
        <v>99699</v>
      </c>
      <c r="H299" s="154">
        <v>63</v>
      </c>
      <c r="I299" s="155">
        <v>15247.05</v>
      </c>
      <c r="J299" s="155">
        <v>4492.51</v>
      </c>
    </row>
    <row r="300" spans="1:10" x14ac:dyDescent="0.2">
      <c r="A300" s="144">
        <v>56015</v>
      </c>
      <c r="B300" s="145" t="s">
        <v>353</v>
      </c>
      <c r="C300" s="156">
        <v>161</v>
      </c>
      <c r="D300" s="155">
        <v>6236.3404009298929</v>
      </c>
      <c r="E300" s="155">
        <v>125568</v>
      </c>
      <c r="F300" s="156">
        <v>120</v>
      </c>
      <c r="G300" s="155">
        <v>127863</v>
      </c>
      <c r="H300" s="154">
        <v>95</v>
      </c>
      <c r="I300" s="155">
        <v>15292.86</v>
      </c>
      <c r="J300" s="155">
        <v>5487.51</v>
      </c>
    </row>
    <row r="301" spans="1:10" x14ac:dyDescent="0.2">
      <c r="A301" s="144">
        <v>56017</v>
      </c>
      <c r="B301" s="145" t="s">
        <v>354</v>
      </c>
      <c r="C301" s="156">
        <v>167</v>
      </c>
      <c r="D301" s="155">
        <v>5380.382716675429</v>
      </c>
      <c r="E301" s="155">
        <v>669645</v>
      </c>
      <c r="F301" s="156">
        <v>701</v>
      </c>
      <c r="G301" s="155">
        <v>239761</v>
      </c>
      <c r="H301" s="154">
        <v>155</v>
      </c>
      <c r="I301" s="155">
        <v>12764.82</v>
      </c>
      <c r="J301" s="155">
        <v>5987.43</v>
      </c>
    </row>
    <row r="302" spans="1:10" x14ac:dyDescent="0.2">
      <c r="A302" s="144">
        <v>57001</v>
      </c>
      <c r="B302" s="145" t="s">
        <v>355</v>
      </c>
      <c r="C302" s="156">
        <v>144</v>
      </c>
      <c r="D302" s="155">
        <v>6109.0580915258506</v>
      </c>
      <c r="E302" s="155">
        <v>200779</v>
      </c>
      <c r="F302" s="156">
        <v>276.5</v>
      </c>
      <c r="G302" s="155">
        <v>115084</v>
      </c>
      <c r="H302" s="154">
        <v>55</v>
      </c>
      <c r="I302" s="155">
        <v>11211.84</v>
      </c>
      <c r="J302" s="155">
        <v>5103.3900000000003</v>
      </c>
    </row>
    <row r="303" spans="1:10" x14ac:dyDescent="0.2">
      <c r="A303" s="144">
        <v>57002</v>
      </c>
      <c r="B303" s="145" t="s">
        <v>356</v>
      </c>
      <c r="C303" s="156">
        <v>144</v>
      </c>
      <c r="D303" s="155">
        <v>6672.9409694258411</v>
      </c>
      <c r="E303" s="155">
        <v>498387</v>
      </c>
      <c r="F303" s="156">
        <v>548</v>
      </c>
      <c r="G303" s="155">
        <v>206576</v>
      </c>
      <c r="H303" s="154">
        <v>125</v>
      </c>
      <c r="I303" s="155">
        <v>13035.74</v>
      </c>
      <c r="J303" s="155">
        <v>4293.33</v>
      </c>
    </row>
    <row r="304" spans="1:10" x14ac:dyDescent="0.2">
      <c r="A304" s="144">
        <v>57003</v>
      </c>
      <c r="B304" s="145" t="s">
        <v>357</v>
      </c>
      <c r="C304" s="156">
        <v>173</v>
      </c>
      <c r="D304" s="155">
        <v>6494.5205046826068</v>
      </c>
      <c r="E304" s="155">
        <v>3602416</v>
      </c>
      <c r="F304" s="156">
        <v>4100.5</v>
      </c>
      <c r="G304" s="155">
        <v>1552592</v>
      </c>
      <c r="H304" s="154">
        <v>1106</v>
      </c>
      <c r="I304" s="155">
        <v>13879.52</v>
      </c>
      <c r="J304" s="155">
        <v>6504.68</v>
      </c>
    </row>
    <row r="305" spans="1:10" x14ac:dyDescent="0.2">
      <c r="A305" s="144">
        <v>57004</v>
      </c>
      <c r="B305" s="145" t="s">
        <v>358</v>
      </c>
      <c r="C305" s="156">
        <v>158</v>
      </c>
      <c r="D305" s="155">
        <v>6959.6345652887785</v>
      </c>
      <c r="E305" s="155">
        <v>712328</v>
      </c>
      <c r="F305" s="156">
        <v>927.5</v>
      </c>
      <c r="G305" s="155">
        <v>408689</v>
      </c>
      <c r="H305" s="154">
        <v>288</v>
      </c>
      <c r="I305" s="155">
        <v>13293.8</v>
      </c>
      <c r="J305" s="155">
        <v>5279.15</v>
      </c>
    </row>
    <row r="306" spans="1:10" x14ac:dyDescent="0.2">
      <c r="A306" s="144">
        <v>58106</v>
      </c>
      <c r="B306" s="145" t="s">
        <v>359</v>
      </c>
      <c r="C306" s="156">
        <v>146</v>
      </c>
      <c r="D306" s="155">
        <v>9825.117414591854</v>
      </c>
      <c r="E306" s="155">
        <v>144619</v>
      </c>
      <c r="F306" s="156">
        <v>156</v>
      </c>
      <c r="G306" s="155">
        <v>48596</v>
      </c>
      <c r="H306" s="154">
        <v>36</v>
      </c>
      <c r="I306" s="155">
        <v>19437.16</v>
      </c>
      <c r="J306" s="155">
        <v>6895.19</v>
      </c>
    </row>
    <row r="307" spans="1:10" x14ac:dyDescent="0.2">
      <c r="A307" s="144">
        <v>58107</v>
      </c>
      <c r="B307" s="145" t="s">
        <v>360</v>
      </c>
      <c r="C307" s="156">
        <v>145</v>
      </c>
      <c r="D307" s="155">
        <v>12478.164969457119</v>
      </c>
      <c r="E307" s="155">
        <v>76214</v>
      </c>
      <c r="F307" s="156">
        <v>76</v>
      </c>
      <c r="G307" s="155">
        <v>42917</v>
      </c>
      <c r="H307" s="154">
        <v>21</v>
      </c>
      <c r="I307" s="155">
        <v>26057.93</v>
      </c>
      <c r="J307" s="155">
        <v>8956.02</v>
      </c>
    </row>
    <row r="308" spans="1:10" x14ac:dyDescent="0.2">
      <c r="A308" s="144">
        <v>58108</v>
      </c>
      <c r="B308" s="145" t="s">
        <v>361</v>
      </c>
      <c r="C308" s="156">
        <v>146</v>
      </c>
      <c r="D308" s="155">
        <v>6129.9801417034978</v>
      </c>
      <c r="E308" s="155">
        <v>93422</v>
      </c>
      <c r="F308" s="156">
        <v>177</v>
      </c>
      <c r="G308" s="155">
        <v>52082</v>
      </c>
      <c r="H308" s="154">
        <v>31</v>
      </c>
      <c r="I308" s="155">
        <v>12595.87</v>
      </c>
      <c r="J308" s="155">
        <v>5839.91</v>
      </c>
    </row>
    <row r="309" spans="1:10" x14ac:dyDescent="0.2">
      <c r="A309" s="144">
        <v>58109</v>
      </c>
      <c r="B309" s="145" t="s">
        <v>362</v>
      </c>
      <c r="C309" s="156">
        <v>167</v>
      </c>
      <c r="D309" s="155">
        <v>5407.25384950424</v>
      </c>
      <c r="E309" s="155">
        <v>171637</v>
      </c>
      <c r="F309" s="156">
        <v>290</v>
      </c>
      <c r="G309" s="155">
        <v>173866</v>
      </c>
      <c r="H309" s="154">
        <v>85</v>
      </c>
      <c r="I309" s="155">
        <v>11922.5</v>
      </c>
      <c r="J309" s="155">
        <v>6114.25</v>
      </c>
    </row>
    <row r="310" spans="1:10" x14ac:dyDescent="0.2">
      <c r="A310" s="144">
        <v>58112</v>
      </c>
      <c r="B310" s="145" t="s">
        <v>363</v>
      </c>
      <c r="C310" s="156">
        <v>186</v>
      </c>
      <c r="D310" s="155">
        <v>6371.5135981109697</v>
      </c>
      <c r="E310" s="155">
        <v>275936</v>
      </c>
      <c r="F310" s="156">
        <v>638</v>
      </c>
      <c r="G310" s="155">
        <v>256850</v>
      </c>
      <c r="H310" s="154">
        <v>156</v>
      </c>
      <c r="I310" s="155">
        <v>14863.98</v>
      </c>
      <c r="J310" s="155">
        <v>6142.75</v>
      </c>
    </row>
    <row r="311" spans="1:10" x14ac:dyDescent="0.2">
      <c r="A311" s="144">
        <v>59113</v>
      </c>
      <c r="B311" s="145" t="s">
        <v>364</v>
      </c>
      <c r="C311" s="156">
        <v>143</v>
      </c>
      <c r="D311" s="155">
        <v>8129.1799071290025</v>
      </c>
      <c r="E311" s="155">
        <v>97303</v>
      </c>
      <c r="F311" s="156">
        <v>167.5</v>
      </c>
      <c r="G311" s="155">
        <v>57180</v>
      </c>
      <c r="H311" s="154">
        <v>22</v>
      </c>
      <c r="I311" s="155">
        <v>14612.21</v>
      </c>
      <c r="J311" s="155">
        <v>4249.24</v>
      </c>
    </row>
    <row r="312" spans="1:10" x14ac:dyDescent="0.2">
      <c r="A312" s="144">
        <v>59114</v>
      </c>
      <c r="B312" s="145" t="s">
        <v>365</v>
      </c>
      <c r="C312" s="156">
        <v>160</v>
      </c>
      <c r="D312" s="155">
        <v>11521.725619280392</v>
      </c>
      <c r="E312" s="155">
        <v>59475</v>
      </c>
      <c r="F312" s="156">
        <v>43.5</v>
      </c>
      <c r="G312" s="155">
        <v>24590</v>
      </c>
      <c r="H312" s="154">
        <v>5</v>
      </c>
      <c r="I312" s="155">
        <v>21410.94</v>
      </c>
      <c r="J312" s="155">
        <v>7456.85</v>
      </c>
    </row>
    <row r="313" spans="1:10" x14ac:dyDescent="0.2">
      <c r="A313" s="144">
        <v>59117</v>
      </c>
      <c r="B313" s="145" t="s">
        <v>366</v>
      </c>
      <c r="C313" s="156">
        <v>163</v>
      </c>
      <c r="D313" s="155">
        <v>5537.5348779452552</v>
      </c>
      <c r="E313" s="155">
        <v>518531</v>
      </c>
      <c r="F313" s="156">
        <v>1207</v>
      </c>
      <c r="G313" s="155">
        <v>509747</v>
      </c>
      <c r="H313" s="154">
        <v>217</v>
      </c>
      <c r="I313" s="155">
        <v>12254.55</v>
      </c>
      <c r="J313" s="155">
        <v>5490.04</v>
      </c>
    </row>
    <row r="314" spans="1:10" x14ac:dyDescent="0.2">
      <c r="A314" s="144">
        <v>60077</v>
      </c>
      <c r="B314" s="145" t="s">
        <v>367</v>
      </c>
      <c r="C314" s="156">
        <v>169</v>
      </c>
      <c r="D314" s="155">
        <v>7952.5975595268083</v>
      </c>
      <c r="E314" s="155">
        <v>1420890</v>
      </c>
      <c r="F314" s="156">
        <v>2081.5</v>
      </c>
      <c r="G314" s="155">
        <v>871666</v>
      </c>
      <c r="H314" s="154">
        <v>710</v>
      </c>
      <c r="I314" s="155">
        <v>11865.42</v>
      </c>
      <c r="J314" s="155">
        <v>2937.48</v>
      </c>
    </row>
    <row r="315" spans="1:10" x14ac:dyDescent="0.2">
      <c r="A315" s="144">
        <v>61150</v>
      </c>
      <c r="B315" s="145" t="s">
        <v>368</v>
      </c>
      <c r="C315" s="156">
        <v>166</v>
      </c>
      <c r="D315" s="155">
        <v>6272.0212946573065</v>
      </c>
      <c r="E315" s="155">
        <v>83441</v>
      </c>
      <c r="F315" s="156">
        <v>103.5</v>
      </c>
      <c r="G315" s="155">
        <v>50681</v>
      </c>
      <c r="H315" s="154">
        <v>23</v>
      </c>
      <c r="I315" s="155">
        <v>13400.27</v>
      </c>
      <c r="J315" s="155">
        <v>5233.38</v>
      </c>
    </row>
    <row r="316" spans="1:10" x14ac:dyDescent="0.2">
      <c r="A316" s="144">
        <v>61151</v>
      </c>
      <c r="B316" s="145" t="s">
        <v>369</v>
      </c>
      <c r="C316" s="156">
        <v>145</v>
      </c>
      <c r="D316" s="155">
        <v>6644.9544023173339</v>
      </c>
      <c r="E316" s="155">
        <v>43656</v>
      </c>
      <c r="F316" s="156">
        <v>80.5</v>
      </c>
      <c r="G316" s="155">
        <v>60765</v>
      </c>
      <c r="H316" s="154">
        <v>29</v>
      </c>
      <c r="I316" s="155">
        <v>12560.5</v>
      </c>
      <c r="J316" s="155">
        <v>4682.66</v>
      </c>
    </row>
    <row r="317" spans="1:10" x14ac:dyDescent="0.2">
      <c r="A317" s="144">
        <v>61154</v>
      </c>
      <c r="B317" s="145" t="s">
        <v>370</v>
      </c>
      <c r="C317" s="156">
        <v>149</v>
      </c>
      <c r="D317" s="155">
        <v>7764.898545035293</v>
      </c>
      <c r="E317" s="155">
        <v>116060</v>
      </c>
      <c r="F317" s="156">
        <v>144.5</v>
      </c>
      <c r="G317" s="155">
        <v>77397</v>
      </c>
      <c r="H317" s="154">
        <v>45</v>
      </c>
      <c r="I317" s="155">
        <v>13598.56</v>
      </c>
      <c r="J317" s="155">
        <v>4286.66</v>
      </c>
    </row>
    <row r="318" spans="1:10" x14ac:dyDescent="0.2">
      <c r="A318" s="144">
        <v>61156</v>
      </c>
      <c r="B318" s="145" t="s">
        <v>371</v>
      </c>
      <c r="C318" s="156">
        <v>153</v>
      </c>
      <c r="D318" s="155">
        <v>5549.5703127238648</v>
      </c>
      <c r="E318" s="155">
        <v>406488</v>
      </c>
      <c r="F318" s="156">
        <v>538.5</v>
      </c>
      <c r="G318" s="155">
        <v>324554</v>
      </c>
      <c r="H318" s="154">
        <v>127</v>
      </c>
      <c r="I318" s="155">
        <v>12173.2</v>
      </c>
      <c r="J318" s="155">
        <v>5627.37</v>
      </c>
    </row>
    <row r="319" spans="1:10" x14ac:dyDescent="0.2">
      <c r="A319" s="144">
        <v>61157</v>
      </c>
      <c r="B319" s="145" t="s">
        <v>372</v>
      </c>
      <c r="C319" s="156">
        <v>148</v>
      </c>
      <c r="D319" s="155">
        <v>9267.1356298208411</v>
      </c>
      <c r="E319" s="155">
        <v>26234</v>
      </c>
      <c r="F319" s="156">
        <v>26.5</v>
      </c>
      <c r="G319" s="155">
        <v>29664</v>
      </c>
      <c r="H319" s="154">
        <v>10</v>
      </c>
      <c r="I319" s="155">
        <v>20056.400000000001</v>
      </c>
      <c r="J319" s="155">
        <v>6780.19</v>
      </c>
    </row>
    <row r="320" spans="1:10" x14ac:dyDescent="0.2">
      <c r="A320" s="144">
        <v>61158</v>
      </c>
      <c r="B320" s="145" t="s">
        <v>373</v>
      </c>
      <c r="C320" s="156">
        <v>147</v>
      </c>
      <c r="D320" s="155">
        <v>10856.24762265812</v>
      </c>
      <c r="E320" s="155">
        <v>81878</v>
      </c>
      <c r="F320" s="156">
        <v>65</v>
      </c>
      <c r="G320" s="155">
        <v>30676</v>
      </c>
      <c r="H320" s="154">
        <v>13</v>
      </c>
      <c r="I320" s="155">
        <v>23485.83</v>
      </c>
      <c r="J320" s="155">
        <v>8703.02</v>
      </c>
    </row>
    <row r="321" spans="1:10" x14ac:dyDescent="0.2">
      <c r="A321" s="144">
        <v>62070</v>
      </c>
      <c r="B321" s="145" t="s">
        <v>374</v>
      </c>
      <c r="C321" s="156">
        <v>161</v>
      </c>
      <c r="D321" s="155">
        <v>9389.1232377771703</v>
      </c>
      <c r="E321" s="155">
        <v>88107</v>
      </c>
      <c r="F321" s="156">
        <v>97.5</v>
      </c>
      <c r="G321" s="155">
        <v>46805</v>
      </c>
      <c r="H321" s="154">
        <v>18</v>
      </c>
      <c r="I321" s="155">
        <v>23550</v>
      </c>
      <c r="J321" s="155">
        <v>6941.66</v>
      </c>
    </row>
    <row r="322" spans="1:10" x14ac:dyDescent="0.2">
      <c r="A322" s="144">
        <v>62072</v>
      </c>
      <c r="B322" s="145" t="s">
        <v>375</v>
      </c>
      <c r="C322" s="156">
        <v>163</v>
      </c>
      <c r="D322" s="155">
        <v>6854.8089853964802</v>
      </c>
      <c r="E322" s="155">
        <v>630650</v>
      </c>
      <c r="F322" s="156">
        <v>1311.5</v>
      </c>
      <c r="G322" s="155">
        <v>457308</v>
      </c>
      <c r="H322" s="154">
        <v>271</v>
      </c>
      <c r="I322" s="155">
        <v>11951.12</v>
      </c>
      <c r="J322" s="155">
        <v>3008.22</v>
      </c>
    </row>
    <row r="323" spans="1:10" x14ac:dyDescent="0.2">
      <c r="A323" s="144">
        <v>63066</v>
      </c>
      <c r="B323" s="145" t="s">
        <v>376</v>
      </c>
      <c r="C323" s="156">
        <v>167</v>
      </c>
      <c r="D323" s="155">
        <v>4469.8432759466759</v>
      </c>
      <c r="E323" s="155">
        <v>250255</v>
      </c>
      <c r="F323" s="156">
        <v>313.5</v>
      </c>
      <c r="G323" s="155">
        <v>117489</v>
      </c>
      <c r="H323" s="154">
        <v>55</v>
      </c>
      <c r="I323" s="155">
        <v>11726.05</v>
      </c>
      <c r="J323" s="155">
        <v>6970.07</v>
      </c>
    </row>
    <row r="324" spans="1:10" x14ac:dyDescent="0.2">
      <c r="A324" s="144">
        <v>63067</v>
      </c>
      <c r="B324" s="145" t="s">
        <v>377</v>
      </c>
      <c r="C324" s="156">
        <v>144</v>
      </c>
      <c r="D324" s="155">
        <v>6211.1613283614488</v>
      </c>
      <c r="E324" s="155">
        <v>194664</v>
      </c>
      <c r="F324" s="156">
        <v>470</v>
      </c>
      <c r="G324" s="155">
        <v>193578</v>
      </c>
      <c r="H324" s="154">
        <v>106</v>
      </c>
      <c r="I324" s="155">
        <v>11793.59</v>
      </c>
      <c r="J324" s="155">
        <v>4802.87</v>
      </c>
    </row>
    <row r="325" spans="1:10" x14ac:dyDescent="0.2">
      <c r="A325" s="144">
        <v>64072</v>
      </c>
      <c r="B325" s="145" t="s">
        <v>378</v>
      </c>
      <c r="C325" s="156">
        <v>147</v>
      </c>
      <c r="D325" s="155">
        <v>6840.7104928425761</v>
      </c>
      <c r="E325" s="155">
        <v>97094</v>
      </c>
      <c r="F325" s="156">
        <v>203.5</v>
      </c>
      <c r="G325" s="155">
        <v>51512</v>
      </c>
      <c r="H325" s="154">
        <v>24</v>
      </c>
      <c r="I325" s="155">
        <v>12565.35</v>
      </c>
      <c r="J325" s="155">
        <v>5567.55</v>
      </c>
    </row>
    <row r="326" spans="1:10" x14ac:dyDescent="0.2">
      <c r="A326" s="144">
        <v>64074</v>
      </c>
      <c r="B326" s="145" t="s">
        <v>379</v>
      </c>
      <c r="C326" s="156">
        <v>164</v>
      </c>
      <c r="D326" s="155">
        <v>4686.8535248861053</v>
      </c>
      <c r="E326" s="155">
        <v>309568</v>
      </c>
      <c r="F326" s="156">
        <v>429.5</v>
      </c>
      <c r="G326" s="155">
        <v>284934</v>
      </c>
      <c r="H326" s="154">
        <v>184</v>
      </c>
      <c r="I326" s="155">
        <v>11132.1</v>
      </c>
      <c r="J326" s="155">
        <v>7770.77</v>
      </c>
    </row>
    <row r="327" spans="1:10" x14ac:dyDescent="0.2">
      <c r="A327" s="144">
        <v>64075</v>
      </c>
      <c r="B327" s="145" t="s">
        <v>380</v>
      </c>
      <c r="C327" s="156">
        <v>166</v>
      </c>
      <c r="D327" s="155">
        <v>6411.6331170908479</v>
      </c>
      <c r="E327" s="155">
        <v>880288</v>
      </c>
      <c r="F327" s="156">
        <v>1527</v>
      </c>
      <c r="G327" s="155">
        <v>955793</v>
      </c>
      <c r="H327" s="154">
        <v>590</v>
      </c>
      <c r="I327" s="155">
        <v>13936.3</v>
      </c>
      <c r="J327" s="155">
        <v>6260.34</v>
      </c>
    </row>
    <row r="328" spans="1:10" x14ac:dyDescent="0.2">
      <c r="A328" s="144">
        <v>65096</v>
      </c>
      <c r="B328" s="145" t="s">
        <v>381</v>
      </c>
      <c r="C328" s="156">
        <v>162</v>
      </c>
      <c r="D328" s="155">
        <v>7914.9569543586413</v>
      </c>
      <c r="E328" s="155">
        <v>73679</v>
      </c>
      <c r="F328" s="156">
        <v>60.5</v>
      </c>
      <c r="G328" s="155">
        <v>41882</v>
      </c>
      <c r="H328" s="154">
        <v>19</v>
      </c>
      <c r="I328" s="155">
        <v>20270.95</v>
      </c>
      <c r="J328" s="155">
        <v>9871.83</v>
      </c>
    </row>
    <row r="329" spans="1:10" x14ac:dyDescent="0.2">
      <c r="A329" s="144">
        <v>65098</v>
      </c>
      <c r="B329" s="145" t="s">
        <v>382</v>
      </c>
      <c r="C329" s="156">
        <v>163</v>
      </c>
      <c r="D329" s="155">
        <v>6141.5264802551692</v>
      </c>
      <c r="E329" s="155">
        <v>178243</v>
      </c>
      <c r="F329" s="156">
        <v>143</v>
      </c>
      <c r="G329" s="155">
        <v>89410</v>
      </c>
      <c r="H329" s="154">
        <v>44</v>
      </c>
      <c r="I329" s="155">
        <v>18277.27</v>
      </c>
      <c r="J329" s="155">
        <v>11540.39</v>
      </c>
    </row>
    <row r="330" spans="1:10" x14ac:dyDescent="0.2">
      <c r="A330" s="144">
        <v>66102</v>
      </c>
      <c r="B330" s="145" t="s">
        <v>383</v>
      </c>
      <c r="C330" s="156">
        <v>173</v>
      </c>
      <c r="D330" s="155">
        <v>5279.4852892409926</v>
      </c>
      <c r="E330" s="155">
        <v>513775</v>
      </c>
      <c r="F330" s="156">
        <v>933</v>
      </c>
      <c r="G330" s="155">
        <v>506004</v>
      </c>
      <c r="H330" s="154">
        <v>209</v>
      </c>
      <c r="I330" s="155">
        <v>11265.6</v>
      </c>
      <c r="J330" s="155">
        <v>5134.17</v>
      </c>
    </row>
    <row r="331" spans="1:10" x14ac:dyDescent="0.2">
      <c r="A331" s="144">
        <v>66103</v>
      </c>
      <c r="B331" s="145" t="s">
        <v>384</v>
      </c>
      <c r="C331" s="156">
        <v>161</v>
      </c>
      <c r="D331" s="155">
        <v>11466.915355435043</v>
      </c>
      <c r="E331" s="155">
        <v>120144</v>
      </c>
      <c r="F331" s="156">
        <v>160.5</v>
      </c>
      <c r="G331" s="155">
        <v>52684</v>
      </c>
      <c r="H331" s="154">
        <v>24</v>
      </c>
      <c r="I331" s="155">
        <v>19427.310000000001</v>
      </c>
      <c r="J331" s="155">
        <v>4468.29</v>
      </c>
    </row>
    <row r="332" spans="1:10" x14ac:dyDescent="0.2">
      <c r="A332" s="144">
        <v>66104</v>
      </c>
      <c r="B332" s="145" t="s">
        <v>385</v>
      </c>
      <c r="C332" s="156">
        <v>163</v>
      </c>
      <c r="D332" s="155">
        <v>6606.1968782197064</v>
      </c>
      <c r="E332" s="155">
        <v>103428</v>
      </c>
      <c r="F332" s="156">
        <v>148.5</v>
      </c>
      <c r="G332" s="155">
        <v>59135</v>
      </c>
      <c r="H332" s="154">
        <v>13</v>
      </c>
      <c r="I332" s="155">
        <v>12613.81</v>
      </c>
      <c r="J332" s="155">
        <v>3916.08</v>
      </c>
    </row>
    <row r="333" spans="1:10" x14ac:dyDescent="0.2">
      <c r="A333" s="144">
        <v>66105</v>
      </c>
      <c r="B333" s="145" t="s">
        <v>386</v>
      </c>
      <c r="C333" s="156">
        <v>143</v>
      </c>
      <c r="D333" s="155">
        <v>2401.0743215963589</v>
      </c>
      <c r="E333" s="155">
        <v>694910</v>
      </c>
      <c r="F333" s="156">
        <v>1141</v>
      </c>
      <c r="G333" s="155">
        <v>492706</v>
      </c>
      <c r="H333" s="154">
        <v>281</v>
      </c>
      <c r="I333" s="155">
        <v>13507.04</v>
      </c>
      <c r="J333" s="155">
        <v>12001.42</v>
      </c>
    </row>
    <row r="334" spans="1:10" x14ac:dyDescent="0.2">
      <c r="A334" s="144">
        <v>66107</v>
      </c>
      <c r="B334" s="145" t="s">
        <v>387</v>
      </c>
      <c r="C334" s="156">
        <v>163</v>
      </c>
      <c r="D334" s="155">
        <v>6511.6570237471115</v>
      </c>
      <c r="E334" s="155">
        <v>336424</v>
      </c>
      <c r="F334" s="156">
        <v>543</v>
      </c>
      <c r="G334" s="155">
        <v>173644</v>
      </c>
      <c r="H334" s="154">
        <v>84</v>
      </c>
      <c r="I334" s="155">
        <v>10872.87</v>
      </c>
      <c r="J334" s="155">
        <v>3294.37</v>
      </c>
    </row>
    <row r="335" spans="1:10" x14ac:dyDescent="0.2">
      <c r="A335" s="144">
        <v>67055</v>
      </c>
      <c r="B335" s="145" t="s">
        <v>388</v>
      </c>
      <c r="C335" s="156">
        <v>159</v>
      </c>
      <c r="D335" s="155">
        <v>7432.2438912952821</v>
      </c>
      <c r="E335" s="155">
        <v>137381</v>
      </c>
      <c r="F335" s="156">
        <v>187.5</v>
      </c>
      <c r="G335" s="155">
        <v>273316</v>
      </c>
      <c r="H335" s="154">
        <v>133</v>
      </c>
      <c r="I335" s="155">
        <v>11387.54</v>
      </c>
      <c r="J335" s="155">
        <v>3693.56</v>
      </c>
    </row>
    <row r="336" spans="1:10" x14ac:dyDescent="0.2">
      <c r="A336" s="144">
        <v>67061</v>
      </c>
      <c r="B336" s="145" t="s">
        <v>389</v>
      </c>
      <c r="C336" s="156">
        <v>153</v>
      </c>
      <c r="D336" s="155">
        <v>6270.4009471443878</v>
      </c>
      <c r="E336" s="155">
        <v>161270</v>
      </c>
      <c r="F336" s="156">
        <v>95</v>
      </c>
      <c r="G336" s="155">
        <v>278954</v>
      </c>
      <c r="H336" s="154">
        <v>92</v>
      </c>
      <c r="I336" s="155">
        <v>12857.17</v>
      </c>
      <c r="J336" s="155">
        <v>4679.17</v>
      </c>
    </row>
    <row r="337" spans="1:10" x14ac:dyDescent="0.2">
      <c r="A337" s="144">
        <v>68070</v>
      </c>
      <c r="B337" s="145" t="s">
        <v>390</v>
      </c>
      <c r="C337" s="156">
        <v>164</v>
      </c>
      <c r="D337" s="155">
        <v>6542.9892404446473</v>
      </c>
      <c r="E337" s="155">
        <v>372718</v>
      </c>
      <c r="F337" s="156">
        <v>573</v>
      </c>
      <c r="G337" s="155">
        <v>319184</v>
      </c>
      <c r="H337" s="154">
        <v>136</v>
      </c>
      <c r="I337" s="155">
        <v>11229.97</v>
      </c>
      <c r="J337" s="155">
        <v>4401.17</v>
      </c>
    </row>
    <row r="338" spans="1:10" x14ac:dyDescent="0.2">
      <c r="A338" s="144">
        <v>68071</v>
      </c>
      <c r="B338" s="145" t="s">
        <v>391</v>
      </c>
      <c r="C338" s="156">
        <v>154</v>
      </c>
      <c r="D338" s="155">
        <v>7725.1594742541793</v>
      </c>
      <c r="E338" s="155">
        <v>88124</v>
      </c>
      <c r="F338" s="156">
        <v>44</v>
      </c>
      <c r="G338" s="155">
        <v>27557</v>
      </c>
      <c r="H338" s="154">
        <v>8</v>
      </c>
      <c r="I338" s="155">
        <v>20622.95</v>
      </c>
      <c r="J338" s="155">
        <v>7003.13</v>
      </c>
    </row>
    <row r="339" spans="1:10" x14ac:dyDescent="0.2">
      <c r="A339" s="144">
        <v>68072</v>
      </c>
      <c r="B339" s="145" t="s">
        <v>392</v>
      </c>
      <c r="C339" s="156">
        <v>143</v>
      </c>
      <c r="D339" s="155">
        <v>5581.6477528067144</v>
      </c>
      <c r="E339" s="155">
        <v>34928</v>
      </c>
      <c r="F339" s="156">
        <v>23.5</v>
      </c>
      <c r="G339" s="155">
        <v>12950</v>
      </c>
      <c r="H339" s="154">
        <v>10</v>
      </c>
      <c r="I339" s="155">
        <v>21590.17</v>
      </c>
      <c r="J339" s="155">
        <v>11025.86</v>
      </c>
    </row>
    <row r="340" spans="1:10" x14ac:dyDescent="0.2">
      <c r="A340" s="144">
        <v>68073</v>
      </c>
      <c r="B340" s="145" t="s">
        <v>393</v>
      </c>
      <c r="C340" s="156">
        <v>153</v>
      </c>
      <c r="D340" s="155">
        <v>5842.3671752544888</v>
      </c>
      <c r="E340" s="155">
        <v>321582</v>
      </c>
      <c r="F340" s="156">
        <v>146</v>
      </c>
      <c r="G340" s="155">
        <v>160488</v>
      </c>
      <c r="H340" s="154">
        <v>118</v>
      </c>
      <c r="I340" s="155">
        <v>12629.02</v>
      </c>
      <c r="J340" s="155">
        <v>5345.06</v>
      </c>
    </row>
    <row r="341" spans="1:10" x14ac:dyDescent="0.2">
      <c r="A341" s="144">
        <v>68074</v>
      </c>
      <c r="B341" s="145" t="s">
        <v>394</v>
      </c>
      <c r="C341" s="156">
        <v>161</v>
      </c>
      <c r="D341" s="155">
        <v>7380.7710115835289</v>
      </c>
      <c r="E341" s="155">
        <v>70942</v>
      </c>
      <c r="F341" s="156">
        <v>86</v>
      </c>
      <c r="G341" s="155">
        <v>52441</v>
      </c>
      <c r="H341" s="154">
        <v>28</v>
      </c>
      <c r="I341" s="155">
        <v>15701.15</v>
      </c>
      <c r="J341" s="155">
        <v>6614.92</v>
      </c>
    </row>
    <row r="342" spans="1:10" x14ac:dyDescent="0.2">
      <c r="A342" s="144">
        <v>68075</v>
      </c>
      <c r="B342" s="145" t="s">
        <v>395</v>
      </c>
      <c r="C342" s="156">
        <v>158</v>
      </c>
      <c r="D342" s="155">
        <v>11576.696432307077</v>
      </c>
      <c r="E342" s="155">
        <v>51977</v>
      </c>
      <c r="F342" s="156">
        <v>39</v>
      </c>
      <c r="G342" s="155">
        <v>28185</v>
      </c>
      <c r="H342" s="154">
        <v>16</v>
      </c>
      <c r="I342" s="155">
        <v>21300.86</v>
      </c>
      <c r="J342" s="155">
        <v>7727.52</v>
      </c>
    </row>
    <row r="343" spans="1:10" x14ac:dyDescent="0.2">
      <c r="A343" s="144">
        <v>69104</v>
      </c>
      <c r="B343" s="145" t="s">
        <v>396</v>
      </c>
      <c r="C343" s="156">
        <v>147</v>
      </c>
      <c r="D343" s="155">
        <v>9682.8030080169992</v>
      </c>
      <c r="E343" s="155">
        <v>10805</v>
      </c>
      <c r="F343" s="156">
        <v>15.5</v>
      </c>
      <c r="G343" s="155">
        <v>14492</v>
      </c>
      <c r="H343" s="154">
        <v>5</v>
      </c>
      <c r="I343" s="155">
        <v>23193.78</v>
      </c>
      <c r="J343" s="155">
        <v>9496.84</v>
      </c>
    </row>
    <row r="344" spans="1:10" x14ac:dyDescent="0.2">
      <c r="A344" s="144">
        <v>69106</v>
      </c>
      <c r="B344" s="145" t="s">
        <v>397</v>
      </c>
      <c r="C344" s="156">
        <v>159</v>
      </c>
      <c r="D344" s="155">
        <v>5262.8642572886611</v>
      </c>
      <c r="E344" s="155">
        <v>279282</v>
      </c>
      <c r="F344" s="156">
        <v>375</v>
      </c>
      <c r="G344" s="155">
        <v>211063</v>
      </c>
      <c r="H344" s="154">
        <v>130</v>
      </c>
      <c r="I344" s="155">
        <v>14326.09</v>
      </c>
      <c r="J344" s="155">
        <v>8633.44</v>
      </c>
    </row>
    <row r="345" spans="1:10" x14ac:dyDescent="0.2">
      <c r="A345" s="144">
        <v>69107</v>
      </c>
      <c r="B345" s="145" t="s">
        <v>398</v>
      </c>
      <c r="C345" s="156">
        <v>145</v>
      </c>
      <c r="D345" s="155">
        <v>5826.9235410514875</v>
      </c>
      <c r="E345" s="155">
        <v>51205</v>
      </c>
      <c r="F345" s="156">
        <v>61</v>
      </c>
      <c r="G345" s="155">
        <v>19953</v>
      </c>
      <c r="H345" s="154">
        <v>10</v>
      </c>
      <c r="I345" s="155">
        <v>15417.37</v>
      </c>
      <c r="J345" s="155">
        <v>7686.17</v>
      </c>
    </row>
    <row r="346" spans="1:10" x14ac:dyDescent="0.2">
      <c r="A346" s="144">
        <v>69108</v>
      </c>
      <c r="B346" s="145" t="s">
        <v>399</v>
      </c>
      <c r="C346" s="156">
        <v>146</v>
      </c>
      <c r="D346" s="155">
        <v>8324.2758570126698</v>
      </c>
      <c r="E346" s="155">
        <v>65807</v>
      </c>
      <c r="F346" s="156">
        <v>66</v>
      </c>
      <c r="G346" s="155">
        <v>56363</v>
      </c>
      <c r="H346" s="154">
        <v>25</v>
      </c>
      <c r="I346" s="155">
        <v>15948.7</v>
      </c>
      <c r="J346" s="155">
        <v>4825.84</v>
      </c>
    </row>
    <row r="347" spans="1:10" x14ac:dyDescent="0.2">
      <c r="A347" s="144">
        <v>69109</v>
      </c>
      <c r="B347" s="145" t="s">
        <v>400</v>
      </c>
      <c r="C347" s="156">
        <v>148</v>
      </c>
      <c r="D347" s="155">
        <v>5192.1350666805183</v>
      </c>
      <c r="E347" s="155">
        <v>208409</v>
      </c>
      <c r="F347" s="156">
        <v>250.5</v>
      </c>
      <c r="G347" s="155">
        <v>110865</v>
      </c>
      <c r="H347" s="154">
        <v>62</v>
      </c>
      <c r="I347" s="155">
        <v>14952.35</v>
      </c>
      <c r="J347" s="155">
        <v>6746.62</v>
      </c>
    </row>
    <row r="348" spans="1:10" x14ac:dyDescent="0.2">
      <c r="A348" s="144">
        <v>70092</v>
      </c>
      <c r="B348" s="145" t="s">
        <v>401</v>
      </c>
      <c r="C348" s="156">
        <v>144</v>
      </c>
      <c r="D348" s="155">
        <v>8394.4461156223879</v>
      </c>
      <c r="E348" s="155">
        <v>117774</v>
      </c>
      <c r="F348" s="156">
        <v>124</v>
      </c>
      <c r="G348" s="155">
        <v>99003</v>
      </c>
      <c r="H348" s="154">
        <v>24</v>
      </c>
      <c r="I348" s="155">
        <v>16360.48</v>
      </c>
      <c r="J348" s="155">
        <v>7438.24</v>
      </c>
    </row>
    <row r="349" spans="1:10" x14ac:dyDescent="0.2">
      <c r="A349" s="144">
        <v>70093</v>
      </c>
      <c r="B349" s="145" t="s">
        <v>402</v>
      </c>
      <c r="C349" s="156">
        <v>147</v>
      </c>
      <c r="D349" s="155">
        <v>4843.8131054244041</v>
      </c>
      <c r="E349" s="155">
        <v>628346</v>
      </c>
      <c r="F349" s="156">
        <v>743.5</v>
      </c>
      <c r="G349" s="155">
        <v>341606</v>
      </c>
      <c r="H349" s="154">
        <v>162</v>
      </c>
      <c r="I349" s="155">
        <v>13370.3</v>
      </c>
      <c r="J349" s="155">
        <v>8440.08</v>
      </c>
    </row>
    <row r="350" spans="1:10" x14ac:dyDescent="0.2">
      <c r="A350" s="144">
        <v>71091</v>
      </c>
      <c r="B350" s="145" t="s">
        <v>403</v>
      </c>
      <c r="C350" s="156">
        <v>158</v>
      </c>
      <c r="D350" s="155">
        <v>5605.8807147654497</v>
      </c>
      <c r="E350" s="155">
        <v>405505</v>
      </c>
      <c r="F350" s="156">
        <v>448.5</v>
      </c>
      <c r="G350" s="155">
        <v>234168</v>
      </c>
      <c r="H350" s="154">
        <v>149</v>
      </c>
      <c r="I350" s="155">
        <v>11566.66</v>
      </c>
      <c r="J350" s="155">
        <v>5364.65</v>
      </c>
    </row>
    <row r="351" spans="1:10" x14ac:dyDescent="0.2">
      <c r="A351" s="144">
        <v>71092</v>
      </c>
      <c r="B351" s="145" t="s">
        <v>404</v>
      </c>
      <c r="C351" s="156">
        <v>149</v>
      </c>
      <c r="D351" s="155">
        <v>3190.3557708958988</v>
      </c>
      <c r="E351" s="155">
        <v>601322</v>
      </c>
      <c r="F351" s="156">
        <v>722.5</v>
      </c>
      <c r="G351" s="155">
        <v>353177</v>
      </c>
      <c r="H351" s="154">
        <v>210</v>
      </c>
      <c r="I351" s="155">
        <v>12534.17</v>
      </c>
      <c r="J351" s="155">
        <v>8515.08</v>
      </c>
    </row>
    <row r="352" spans="1:10" x14ac:dyDescent="0.2">
      <c r="A352" s="144">
        <v>72066</v>
      </c>
      <c r="B352" s="145" t="s">
        <v>405</v>
      </c>
      <c r="C352" s="156">
        <v>161</v>
      </c>
      <c r="D352" s="155">
        <v>9323.0081138505848</v>
      </c>
      <c r="E352" s="155">
        <v>37254</v>
      </c>
      <c r="F352" s="156">
        <v>53</v>
      </c>
      <c r="G352" s="155">
        <v>50621</v>
      </c>
      <c r="H352" s="154">
        <v>19</v>
      </c>
      <c r="I352" s="155">
        <v>18379.52</v>
      </c>
      <c r="J352" s="155">
        <v>4540</v>
      </c>
    </row>
    <row r="353" spans="1:10" x14ac:dyDescent="0.2">
      <c r="A353" s="144">
        <v>72068</v>
      </c>
      <c r="B353" s="145" t="s">
        <v>406</v>
      </c>
      <c r="C353" s="156">
        <v>159</v>
      </c>
      <c r="D353" s="155">
        <v>5791.2088222380899</v>
      </c>
      <c r="E353" s="155">
        <v>126676</v>
      </c>
      <c r="F353" s="156">
        <v>284</v>
      </c>
      <c r="G353" s="155">
        <v>203547</v>
      </c>
      <c r="H353" s="154">
        <v>69</v>
      </c>
      <c r="I353" s="155">
        <v>12970.97</v>
      </c>
      <c r="J353" s="155">
        <v>4531.29</v>
      </c>
    </row>
    <row r="354" spans="1:10" x14ac:dyDescent="0.2">
      <c r="A354" s="144">
        <v>72073</v>
      </c>
      <c r="B354" s="145" t="s">
        <v>407</v>
      </c>
      <c r="C354" s="156">
        <v>162</v>
      </c>
      <c r="D354" s="155">
        <v>8389.4760566686837</v>
      </c>
      <c r="E354" s="155">
        <v>59907</v>
      </c>
      <c r="F354" s="156">
        <v>78</v>
      </c>
      <c r="G354" s="155">
        <v>77275</v>
      </c>
      <c r="H354" s="154">
        <v>36</v>
      </c>
      <c r="I354" s="155">
        <v>16581.7</v>
      </c>
      <c r="J354" s="155">
        <v>3709.82</v>
      </c>
    </row>
    <row r="355" spans="1:10" x14ac:dyDescent="0.2">
      <c r="A355" s="144">
        <v>72074</v>
      </c>
      <c r="B355" s="145" t="s">
        <v>408</v>
      </c>
      <c r="C355" s="156">
        <v>163</v>
      </c>
      <c r="D355" s="155">
        <v>3834.3404122410325</v>
      </c>
      <c r="E355" s="155">
        <v>588735</v>
      </c>
      <c r="F355" s="156">
        <v>808</v>
      </c>
      <c r="G355" s="155">
        <v>476422</v>
      </c>
      <c r="H355" s="154">
        <v>174</v>
      </c>
      <c r="I355" s="155">
        <v>19163.5</v>
      </c>
      <c r="J355" s="155">
        <v>10341.59</v>
      </c>
    </row>
    <row r="356" spans="1:10" x14ac:dyDescent="0.2">
      <c r="A356" s="144">
        <v>73099</v>
      </c>
      <c r="B356" s="145" t="s">
        <v>409</v>
      </c>
      <c r="C356" s="156">
        <v>150</v>
      </c>
      <c r="D356" s="155">
        <v>6833.6169394293238</v>
      </c>
      <c r="E356" s="155">
        <v>589827</v>
      </c>
      <c r="F356" s="156">
        <v>833</v>
      </c>
      <c r="G356" s="155">
        <v>367841</v>
      </c>
      <c r="H356" s="154">
        <v>231</v>
      </c>
      <c r="I356" s="155">
        <v>10295.219999999999</v>
      </c>
      <c r="J356" s="155">
        <v>2762.97</v>
      </c>
    </row>
    <row r="357" spans="1:10" x14ac:dyDescent="0.2">
      <c r="A357" s="144">
        <v>73102</v>
      </c>
      <c r="B357" s="145" t="s">
        <v>410</v>
      </c>
      <c r="C357" s="156">
        <v>147</v>
      </c>
      <c r="D357" s="155">
        <v>5747.204393225742</v>
      </c>
      <c r="E357" s="155">
        <v>218640</v>
      </c>
      <c r="F357" s="156">
        <v>364</v>
      </c>
      <c r="G357" s="155">
        <v>199219</v>
      </c>
      <c r="H357" s="154">
        <v>144</v>
      </c>
      <c r="I357" s="155">
        <v>14204.19</v>
      </c>
      <c r="J357" s="155">
        <v>5275.72</v>
      </c>
    </row>
    <row r="358" spans="1:10" x14ac:dyDescent="0.2">
      <c r="A358" s="144">
        <v>73105</v>
      </c>
      <c r="B358" s="145" t="s">
        <v>411</v>
      </c>
      <c r="C358" s="156">
        <v>140</v>
      </c>
      <c r="D358" s="155">
        <v>7657.4567096806149</v>
      </c>
      <c r="E358" s="155">
        <v>38479</v>
      </c>
      <c r="F358" s="156">
        <v>71.5</v>
      </c>
      <c r="G358" s="155">
        <v>40820</v>
      </c>
      <c r="H358" s="154">
        <v>21</v>
      </c>
      <c r="I358" s="155">
        <v>16494.150000000001</v>
      </c>
      <c r="J358" s="155">
        <v>3744.95</v>
      </c>
    </row>
    <row r="359" spans="1:10" x14ac:dyDescent="0.2">
      <c r="A359" s="144">
        <v>73106</v>
      </c>
      <c r="B359" s="145" t="s">
        <v>412</v>
      </c>
      <c r="C359" s="156">
        <v>149</v>
      </c>
      <c r="D359" s="155">
        <v>6426.519750481757</v>
      </c>
      <c r="E359" s="155">
        <v>384081</v>
      </c>
      <c r="F359" s="156">
        <v>843.5</v>
      </c>
      <c r="G359" s="155">
        <v>343335</v>
      </c>
      <c r="H359" s="154">
        <v>224</v>
      </c>
      <c r="I359" s="155">
        <v>10931.89</v>
      </c>
      <c r="J359" s="155">
        <v>3707.23</v>
      </c>
    </row>
    <row r="360" spans="1:10" x14ac:dyDescent="0.2">
      <c r="A360" s="144">
        <v>73108</v>
      </c>
      <c r="B360" s="145" t="s">
        <v>726</v>
      </c>
      <c r="C360" s="156">
        <v>157</v>
      </c>
      <c r="D360" s="155">
        <v>7048.7093154174863</v>
      </c>
      <c r="E360" s="155">
        <v>1245875</v>
      </c>
      <c r="F360" s="156">
        <v>1803.5</v>
      </c>
      <c r="G360" s="155">
        <v>1178110</v>
      </c>
      <c r="H360" s="154">
        <v>556</v>
      </c>
      <c r="I360" s="155">
        <v>11078.06</v>
      </c>
      <c r="J360" s="155">
        <v>3728.91</v>
      </c>
    </row>
    <row r="361" spans="1:10" x14ac:dyDescent="0.2">
      <c r="A361" s="144">
        <v>74187</v>
      </c>
      <c r="B361" s="145" t="s">
        <v>413</v>
      </c>
      <c r="C361" s="156">
        <v>148</v>
      </c>
      <c r="D361" s="155">
        <v>6279.4608263480268</v>
      </c>
      <c r="E361" s="155">
        <v>115001</v>
      </c>
      <c r="F361" s="156">
        <v>140</v>
      </c>
      <c r="G361" s="155">
        <v>72191</v>
      </c>
      <c r="H361" s="154">
        <v>31</v>
      </c>
      <c r="I361" s="155">
        <v>16192.94</v>
      </c>
      <c r="J361" s="155">
        <v>13019.03</v>
      </c>
    </row>
    <row r="362" spans="1:10" x14ac:dyDescent="0.2">
      <c r="A362" s="144">
        <v>74190</v>
      </c>
      <c r="B362" s="145" t="s">
        <v>414</v>
      </c>
      <c r="C362" s="156">
        <v>148</v>
      </c>
      <c r="D362" s="155">
        <v>8145.894317923714</v>
      </c>
      <c r="E362" s="155">
        <v>99368</v>
      </c>
      <c r="F362" s="156">
        <v>155.5</v>
      </c>
      <c r="G362" s="155">
        <v>73192</v>
      </c>
      <c r="H362" s="154">
        <v>46</v>
      </c>
      <c r="I362" s="155">
        <v>14934.12</v>
      </c>
      <c r="J362" s="155">
        <v>8434.26</v>
      </c>
    </row>
    <row r="363" spans="1:10" x14ac:dyDescent="0.2">
      <c r="A363" s="144">
        <v>74194</v>
      </c>
      <c r="B363" s="145" t="s">
        <v>415</v>
      </c>
      <c r="C363" s="156">
        <v>156</v>
      </c>
      <c r="D363" s="155">
        <v>8358.4687072120851</v>
      </c>
      <c r="E363" s="155">
        <v>113133</v>
      </c>
      <c r="F363" s="156">
        <v>140</v>
      </c>
      <c r="G363" s="155">
        <v>56604</v>
      </c>
      <c r="H363" s="154">
        <v>19</v>
      </c>
      <c r="I363" s="155">
        <v>16794.45</v>
      </c>
      <c r="J363" s="155">
        <v>6566.68</v>
      </c>
    </row>
    <row r="364" spans="1:10" x14ac:dyDescent="0.2">
      <c r="A364" s="144">
        <v>74195</v>
      </c>
      <c r="B364" s="145" t="s">
        <v>416</v>
      </c>
      <c r="C364" s="156">
        <v>171</v>
      </c>
      <c r="D364" s="155">
        <v>9846.9237550839607</v>
      </c>
      <c r="E364" s="155">
        <v>32932</v>
      </c>
      <c r="F364" s="156">
        <v>80.5</v>
      </c>
      <c r="G364" s="155">
        <v>37374</v>
      </c>
      <c r="H364" s="154">
        <v>7</v>
      </c>
      <c r="I364" s="155">
        <v>19860.88</v>
      </c>
      <c r="J364" s="155">
        <v>8618.34</v>
      </c>
    </row>
    <row r="365" spans="1:10" x14ac:dyDescent="0.2">
      <c r="A365" s="144">
        <v>74197</v>
      </c>
      <c r="B365" s="145" t="s">
        <v>417</v>
      </c>
      <c r="C365" s="156">
        <v>160</v>
      </c>
      <c r="D365" s="155">
        <v>8904.0668921816196</v>
      </c>
      <c r="E365" s="155">
        <v>124252</v>
      </c>
      <c r="F365" s="156">
        <v>125.5</v>
      </c>
      <c r="G365" s="155">
        <v>53305</v>
      </c>
      <c r="H365" s="154">
        <v>26</v>
      </c>
      <c r="I365" s="155">
        <v>16834.5</v>
      </c>
      <c r="J365" s="155">
        <v>9468.34</v>
      </c>
    </row>
    <row r="366" spans="1:10" x14ac:dyDescent="0.2">
      <c r="A366" s="144">
        <v>74201</v>
      </c>
      <c r="B366" s="145" t="s">
        <v>418</v>
      </c>
      <c r="C366" s="156">
        <v>166</v>
      </c>
      <c r="D366" s="155">
        <v>3862.6923050057089</v>
      </c>
      <c r="E366" s="155">
        <v>214968</v>
      </c>
      <c r="F366" s="156">
        <v>586</v>
      </c>
      <c r="G366" s="155">
        <v>366539</v>
      </c>
      <c r="H366" s="154">
        <v>194</v>
      </c>
      <c r="I366" s="155">
        <v>14518.27</v>
      </c>
      <c r="J366" s="155">
        <v>10505.08</v>
      </c>
    </row>
    <row r="367" spans="1:10" x14ac:dyDescent="0.2">
      <c r="A367" s="144">
        <v>74202</v>
      </c>
      <c r="B367" s="145" t="s">
        <v>419</v>
      </c>
      <c r="C367" s="156">
        <v>164</v>
      </c>
      <c r="D367" s="155">
        <v>23026.97285379274</v>
      </c>
      <c r="E367" s="155">
        <v>72586</v>
      </c>
      <c r="F367" s="156">
        <v>75</v>
      </c>
      <c r="G367" s="155">
        <v>47189</v>
      </c>
      <c r="H367" s="154">
        <v>24</v>
      </c>
      <c r="I367" s="155">
        <v>43388.61</v>
      </c>
      <c r="J367" s="155">
        <v>8005.82</v>
      </c>
    </row>
    <row r="368" spans="1:10" x14ac:dyDescent="0.2">
      <c r="A368" s="144">
        <v>75084</v>
      </c>
      <c r="B368" s="145" t="s">
        <v>420</v>
      </c>
      <c r="C368" s="156">
        <v>146</v>
      </c>
      <c r="D368" s="155">
        <v>8598.4496523537546</v>
      </c>
      <c r="E368" s="155">
        <v>73019</v>
      </c>
      <c r="F368" s="156">
        <v>100</v>
      </c>
      <c r="G368" s="155">
        <v>47739</v>
      </c>
      <c r="H368" s="154">
        <v>32</v>
      </c>
      <c r="I368" s="155">
        <v>17068.38</v>
      </c>
      <c r="J368" s="155">
        <v>4763.59</v>
      </c>
    </row>
    <row r="369" spans="1:10" x14ac:dyDescent="0.2">
      <c r="A369" s="144">
        <v>75085</v>
      </c>
      <c r="B369" s="145" t="s">
        <v>421</v>
      </c>
      <c r="C369" s="156">
        <v>165</v>
      </c>
      <c r="D369" s="155">
        <v>6686.9078381205773</v>
      </c>
      <c r="E369" s="155">
        <v>171589</v>
      </c>
      <c r="F369" s="156">
        <v>404</v>
      </c>
      <c r="G369" s="155">
        <v>187055</v>
      </c>
      <c r="H369" s="154">
        <v>136</v>
      </c>
      <c r="I369" s="155">
        <v>10871.98</v>
      </c>
      <c r="J369" s="155">
        <v>2401.5100000000002</v>
      </c>
    </row>
    <row r="370" spans="1:10" x14ac:dyDescent="0.2">
      <c r="A370" s="144">
        <v>75086</v>
      </c>
      <c r="B370" s="145" t="s">
        <v>422</v>
      </c>
      <c r="C370" s="156">
        <v>156</v>
      </c>
      <c r="D370" s="155">
        <v>10048.381108365196</v>
      </c>
      <c r="E370" s="155">
        <v>74042</v>
      </c>
      <c r="F370" s="156">
        <v>119.5</v>
      </c>
      <c r="G370" s="155">
        <v>63382</v>
      </c>
      <c r="H370" s="154">
        <v>48</v>
      </c>
      <c r="I370" s="155">
        <v>20315.93</v>
      </c>
      <c r="J370" s="155">
        <v>4597.32</v>
      </c>
    </row>
    <row r="371" spans="1:10" x14ac:dyDescent="0.2">
      <c r="A371" s="144">
        <v>75087</v>
      </c>
      <c r="B371" s="145" t="s">
        <v>423</v>
      </c>
      <c r="C371" s="156">
        <v>162</v>
      </c>
      <c r="D371" s="155">
        <v>7702.086588894399</v>
      </c>
      <c r="E371" s="155">
        <v>286111</v>
      </c>
      <c r="F371" s="156">
        <v>368</v>
      </c>
      <c r="G371" s="155">
        <v>155686</v>
      </c>
      <c r="H371" s="154">
        <v>77</v>
      </c>
      <c r="I371" s="155">
        <v>13947.97</v>
      </c>
      <c r="J371" s="155">
        <v>2870.09</v>
      </c>
    </row>
    <row r="372" spans="1:10" x14ac:dyDescent="0.2">
      <c r="A372" s="144">
        <v>76081</v>
      </c>
      <c r="B372" s="145" t="s">
        <v>424</v>
      </c>
      <c r="C372" s="156">
        <v>148</v>
      </c>
      <c r="D372" s="155">
        <v>10657.232932256284</v>
      </c>
      <c r="E372" s="155">
        <v>61633</v>
      </c>
      <c r="F372" s="156">
        <v>48.5</v>
      </c>
      <c r="G372" s="155">
        <v>40155</v>
      </c>
      <c r="H372" s="154">
        <v>22</v>
      </c>
      <c r="I372" s="155">
        <v>19721.18</v>
      </c>
      <c r="J372" s="155">
        <v>8620.27</v>
      </c>
    </row>
    <row r="373" spans="1:10" x14ac:dyDescent="0.2">
      <c r="A373" s="144">
        <v>76082</v>
      </c>
      <c r="B373" s="145" t="s">
        <v>425</v>
      </c>
      <c r="C373" s="156">
        <v>144</v>
      </c>
      <c r="D373" s="155">
        <v>5073.8009989163193</v>
      </c>
      <c r="E373" s="155">
        <v>236302</v>
      </c>
      <c r="F373" s="156">
        <v>340</v>
      </c>
      <c r="G373" s="155">
        <v>200333</v>
      </c>
      <c r="H373" s="154">
        <v>81</v>
      </c>
      <c r="I373" s="155">
        <v>11997.73</v>
      </c>
      <c r="J373" s="155">
        <v>6431.33</v>
      </c>
    </row>
    <row r="374" spans="1:10" x14ac:dyDescent="0.2">
      <c r="A374" s="144">
        <v>76083</v>
      </c>
      <c r="B374" s="145" t="s">
        <v>426</v>
      </c>
      <c r="C374" s="156">
        <v>163</v>
      </c>
      <c r="D374" s="155">
        <v>4822.2282405475726</v>
      </c>
      <c r="E374" s="155">
        <v>490922</v>
      </c>
      <c r="F374" s="156">
        <v>467.5</v>
      </c>
      <c r="G374" s="155">
        <v>263943</v>
      </c>
      <c r="H374" s="154">
        <v>105</v>
      </c>
      <c r="I374" s="155">
        <v>13169.68</v>
      </c>
      <c r="J374" s="155">
        <v>6220.49</v>
      </c>
    </row>
    <row r="375" spans="1:10" x14ac:dyDescent="0.2">
      <c r="A375" s="144">
        <v>77100</v>
      </c>
      <c r="B375" s="145" t="s">
        <v>427</v>
      </c>
      <c r="C375" s="156">
        <v>151</v>
      </c>
      <c r="D375" s="155">
        <v>6894.3974763028909</v>
      </c>
      <c r="E375" s="155">
        <v>51533</v>
      </c>
      <c r="F375" s="156">
        <v>50</v>
      </c>
      <c r="G375" s="155">
        <v>15993</v>
      </c>
      <c r="H375" s="154">
        <v>9</v>
      </c>
      <c r="I375" s="155">
        <v>14542.29</v>
      </c>
      <c r="J375" s="155">
        <v>4309.4799999999996</v>
      </c>
    </row>
    <row r="376" spans="1:10" x14ac:dyDescent="0.2">
      <c r="A376" s="144">
        <v>77101</v>
      </c>
      <c r="B376" s="145" t="s">
        <v>428</v>
      </c>
      <c r="C376" s="156">
        <v>139</v>
      </c>
      <c r="D376" s="155">
        <v>7832.3670105693354</v>
      </c>
      <c r="E376" s="155">
        <v>148944</v>
      </c>
      <c r="F376" s="156">
        <v>208</v>
      </c>
      <c r="G376" s="155">
        <v>91137</v>
      </c>
      <c r="H376" s="154">
        <v>72</v>
      </c>
      <c r="I376" s="155">
        <v>13127.95</v>
      </c>
      <c r="J376" s="155">
        <v>2667.4</v>
      </c>
    </row>
    <row r="377" spans="1:10" x14ac:dyDescent="0.2">
      <c r="A377" s="144">
        <v>77102</v>
      </c>
      <c r="B377" s="145" t="s">
        <v>429</v>
      </c>
      <c r="C377" s="156">
        <v>142</v>
      </c>
      <c r="D377" s="155">
        <v>6473.3849356941882</v>
      </c>
      <c r="E377" s="155">
        <v>318037</v>
      </c>
      <c r="F377" s="156">
        <v>399</v>
      </c>
      <c r="G377" s="155">
        <v>202718</v>
      </c>
      <c r="H377" s="154">
        <v>106</v>
      </c>
      <c r="I377" s="155">
        <v>10876.5</v>
      </c>
      <c r="J377" s="155">
        <v>2866.58</v>
      </c>
    </row>
    <row r="378" spans="1:10" x14ac:dyDescent="0.2">
      <c r="A378" s="144">
        <v>77103</v>
      </c>
      <c r="B378" s="145" t="s">
        <v>430</v>
      </c>
      <c r="C378" s="156">
        <v>145</v>
      </c>
      <c r="D378" s="155">
        <v>8887.2133849890888</v>
      </c>
      <c r="E378" s="155">
        <v>167359</v>
      </c>
      <c r="F378" s="156">
        <v>235.5</v>
      </c>
      <c r="G378" s="155">
        <v>75134</v>
      </c>
      <c r="H378" s="154">
        <v>49</v>
      </c>
      <c r="I378" s="155">
        <v>16264.77</v>
      </c>
      <c r="J378" s="155">
        <v>3343.52</v>
      </c>
    </row>
    <row r="379" spans="1:10" x14ac:dyDescent="0.2">
      <c r="A379" s="144">
        <v>77104</v>
      </c>
      <c r="B379" s="145" t="s">
        <v>431</v>
      </c>
      <c r="C379" s="156">
        <v>152</v>
      </c>
      <c r="D379" s="155">
        <v>8153.2481836107518</v>
      </c>
      <c r="E379" s="155">
        <v>39518</v>
      </c>
      <c r="F379" s="156">
        <v>43.5</v>
      </c>
      <c r="G379" s="155">
        <v>45280</v>
      </c>
      <c r="H379" s="154">
        <v>10</v>
      </c>
      <c r="I379" s="155">
        <v>27562.85</v>
      </c>
      <c r="J379" s="155">
        <v>13424.9</v>
      </c>
    </row>
    <row r="380" spans="1:10" x14ac:dyDescent="0.2">
      <c r="A380" s="144">
        <v>78001</v>
      </c>
      <c r="B380" s="145" t="s">
        <v>432</v>
      </c>
      <c r="C380" s="156">
        <v>137</v>
      </c>
      <c r="D380" s="155">
        <v>10362.124196232762</v>
      </c>
      <c r="E380" s="155">
        <v>122286</v>
      </c>
      <c r="F380" s="156">
        <v>153</v>
      </c>
      <c r="G380" s="155">
        <v>0</v>
      </c>
      <c r="H380" s="154">
        <v>21</v>
      </c>
      <c r="I380" s="155">
        <v>19038.2</v>
      </c>
      <c r="J380" s="155">
        <v>4075.22</v>
      </c>
    </row>
    <row r="381" spans="1:10" x14ac:dyDescent="0.2">
      <c r="A381" s="144">
        <v>78002</v>
      </c>
      <c r="B381" s="145" t="s">
        <v>433</v>
      </c>
      <c r="C381" s="156">
        <v>142</v>
      </c>
      <c r="D381" s="155">
        <v>7966.1548440775432</v>
      </c>
      <c r="E381" s="155">
        <v>72825</v>
      </c>
      <c r="F381" s="156">
        <v>299.5</v>
      </c>
      <c r="G381" s="155">
        <v>0</v>
      </c>
      <c r="H381" s="154">
        <v>51</v>
      </c>
      <c r="I381" s="155">
        <v>15100.36</v>
      </c>
      <c r="J381" s="155">
        <v>3098.39</v>
      </c>
    </row>
    <row r="382" spans="1:10" x14ac:dyDescent="0.2">
      <c r="A382" s="144">
        <v>78003</v>
      </c>
      <c r="B382" s="145" t="s">
        <v>434</v>
      </c>
      <c r="C382" s="156">
        <v>156</v>
      </c>
      <c r="D382" s="155">
        <v>9444.9032966226641</v>
      </c>
      <c r="E382" s="155">
        <v>57366</v>
      </c>
      <c r="F382" s="156">
        <v>119.5</v>
      </c>
      <c r="G382" s="155">
        <v>0</v>
      </c>
      <c r="H382" s="154">
        <v>3</v>
      </c>
      <c r="I382" s="155">
        <v>17556.259999999998</v>
      </c>
      <c r="J382" s="155">
        <v>4534.1000000000004</v>
      </c>
    </row>
    <row r="383" spans="1:10" x14ac:dyDescent="0.2">
      <c r="A383" s="144">
        <v>78004</v>
      </c>
      <c r="B383" s="145" t="s">
        <v>435</v>
      </c>
      <c r="C383" s="156">
        <v>138</v>
      </c>
      <c r="D383" s="155">
        <v>11125.002852764424</v>
      </c>
      <c r="E383" s="155">
        <v>82119</v>
      </c>
      <c r="F383" s="156">
        <v>60</v>
      </c>
      <c r="G383" s="155">
        <v>0</v>
      </c>
      <c r="H383" s="154">
        <v>5</v>
      </c>
      <c r="I383" s="155">
        <v>20527.09</v>
      </c>
      <c r="J383" s="155">
        <v>4073.38</v>
      </c>
    </row>
    <row r="384" spans="1:10" x14ac:dyDescent="0.2">
      <c r="A384" s="144">
        <v>78005</v>
      </c>
      <c r="B384" s="145" t="s">
        <v>436</v>
      </c>
      <c r="C384" s="156">
        <v>156</v>
      </c>
      <c r="D384" s="155">
        <v>7375.1886890285059</v>
      </c>
      <c r="E384" s="155">
        <v>151963</v>
      </c>
      <c r="F384" s="156">
        <v>262</v>
      </c>
      <c r="G384" s="155">
        <v>0</v>
      </c>
      <c r="H384" s="154">
        <v>35</v>
      </c>
      <c r="I384" s="155">
        <v>13886.76</v>
      </c>
      <c r="J384" s="155">
        <v>3162.4</v>
      </c>
    </row>
    <row r="385" spans="1:10" x14ac:dyDescent="0.2">
      <c r="A385" s="144">
        <v>78009</v>
      </c>
      <c r="B385" s="145" t="s">
        <v>437</v>
      </c>
      <c r="C385" s="156">
        <v>140</v>
      </c>
      <c r="D385" s="155">
        <v>9665.4528655204685</v>
      </c>
      <c r="E385" s="155">
        <v>53511</v>
      </c>
      <c r="F385" s="156">
        <v>74.5</v>
      </c>
      <c r="G385" s="155">
        <v>0</v>
      </c>
      <c r="H385" s="154">
        <v>9</v>
      </c>
      <c r="I385" s="155">
        <v>14059.18</v>
      </c>
      <c r="J385" s="155">
        <v>4888.3</v>
      </c>
    </row>
    <row r="386" spans="1:10" x14ac:dyDescent="0.2">
      <c r="A386" s="144">
        <v>78012</v>
      </c>
      <c r="B386" s="145" t="s">
        <v>438</v>
      </c>
      <c r="C386" s="156">
        <v>156</v>
      </c>
      <c r="D386" s="155">
        <v>6504.32964467477</v>
      </c>
      <c r="E386" s="155">
        <v>104322</v>
      </c>
      <c r="F386" s="156">
        <v>239</v>
      </c>
      <c r="G386" s="155">
        <v>0</v>
      </c>
      <c r="H386" s="154">
        <v>65</v>
      </c>
      <c r="I386" s="155">
        <v>11505.93</v>
      </c>
      <c r="J386" s="155">
        <v>3499.39</v>
      </c>
    </row>
    <row r="387" spans="1:10" x14ac:dyDescent="0.2">
      <c r="A387" s="144">
        <v>78013</v>
      </c>
      <c r="B387" s="147" t="s">
        <v>738</v>
      </c>
      <c r="C387" s="153">
        <v>165</v>
      </c>
      <c r="D387" s="152">
        <v>0</v>
      </c>
      <c r="E387" s="152">
        <v>0</v>
      </c>
      <c r="F387" s="152">
        <v>0</v>
      </c>
      <c r="G387" s="148">
        <v>987550</v>
      </c>
      <c r="H387" s="151">
        <v>200</v>
      </c>
      <c r="I387" s="150">
        <v>14266.32</v>
      </c>
      <c r="J387" s="152">
        <v>4023.6696934572392</v>
      </c>
    </row>
    <row r="388" spans="1:10" x14ac:dyDescent="0.2">
      <c r="A388" s="144">
        <v>79077</v>
      </c>
      <c r="B388" s="145" t="s">
        <v>439</v>
      </c>
      <c r="C388" s="156">
        <v>166</v>
      </c>
      <c r="D388" s="155">
        <v>4518.9533709189182</v>
      </c>
      <c r="E388" s="155">
        <v>734036</v>
      </c>
      <c r="F388" s="156">
        <v>1105</v>
      </c>
      <c r="G388" s="155">
        <v>735199</v>
      </c>
      <c r="H388" s="154">
        <v>331</v>
      </c>
      <c r="I388" s="155">
        <v>12763.63</v>
      </c>
      <c r="J388" s="155">
        <v>7658.21</v>
      </c>
    </row>
    <row r="389" spans="1:10" x14ac:dyDescent="0.2">
      <c r="A389" s="144">
        <v>79078</v>
      </c>
      <c r="B389" s="145" t="s">
        <v>440</v>
      </c>
      <c r="C389" s="156">
        <v>187</v>
      </c>
      <c r="D389" s="155">
        <v>4770.2079692566112</v>
      </c>
      <c r="E389" s="155">
        <v>43346</v>
      </c>
      <c r="F389" s="156">
        <v>100.5</v>
      </c>
      <c r="G389" s="155">
        <v>36597</v>
      </c>
      <c r="H389" s="154">
        <v>16</v>
      </c>
      <c r="I389" s="155">
        <v>17713.97</v>
      </c>
      <c r="J389" s="155">
        <v>10656.68</v>
      </c>
    </row>
    <row r="390" spans="1:10" x14ac:dyDescent="0.2">
      <c r="A390" s="144">
        <v>80116</v>
      </c>
      <c r="B390" s="145" t="s">
        <v>441</v>
      </c>
      <c r="C390" s="156">
        <v>144</v>
      </c>
      <c r="D390" s="155">
        <v>7084.4378072394684</v>
      </c>
      <c r="E390" s="155">
        <v>184752</v>
      </c>
      <c r="F390" s="156">
        <v>189</v>
      </c>
      <c r="G390" s="155">
        <v>65638</v>
      </c>
      <c r="H390" s="154">
        <v>30</v>
      </c>
      <c r="I390" s="155">
        <v>14071.93</v>
      </c>
      <c r="J390" s="155">
        <v>6168.61</v>
      </c>
    </row>
    <row r="391" spans="1:10" x14ac:dyDescent="0.2">
      <c r="A391" s="144">
        <v>80118</v>
      </c>
      <c r="B391" s="145" t="s">
        <v>442</v>
      </c>
      <c r="C391" s="156">
        <v>146</v>
      </c>
      <c r="D391" s="155">
        <v>8220.7165614736095</v>
      </c>
      <c r="E391" s="155">
        <v>48713</v>
      </c>
      <c r="F391" s="156">
        <v>51.5</v>
      </c>
      <c r="G391" s="155">
        <v>86106</v>
      </c>
      <c r="H391" s="154">
        <v>29</v>
      </c>
      <c r="I391" s="155">
        <v>15192.37</v>
      </c>
      <c r="J391" s="155">
        <v>4334.03</v>
      </c>
    </row>
    <row r="392" spans="1:10" x14ac:dyDescent="0.2">
      <c r="A392" s="144">
        <v>80119</v>
      </c>
      <c r="B392" s="145" t="s">
        <v>443</v>
      </c>
      <c r="C392" s="156">
        <v>158</v>
      </c>
      <c r="D392" s="155">
        <v>6269.3343289214135</v>
      </c>
      <c r="E392" s="155">
        <v>196128</v>
      </c>
      <c r="F392" s="156">
        <v>194.5</v>
      </c>
      <c r="G392" s="155">
        <v>147588</v>
      </c>
      <c r="H392" s="154">
        <v>65</v>
      </c>
      <c r="I392" s="155">
        <v>12256.55</v>
      </c>
      <c r="J392" s="155">
        <v>4643.22</v>
      </c>
    </row>
    <row r="393" spans="1:10" x14ac:dyDescent="0.2">
      <c r="A393" s="144">
        <v>80121</v>
      </c>
      <c r="B393" s="145" t="s">
        <v>444</v>
      </c>
      <c r="C393" s="156">
        <v>151</v>
      </c>
      <c r="D393" s="155">
        <v>7685.0638768384988</v>
      </c>
      <c r="E393" s="155">
        <v>136708</v>
      </c>
      <c r="F393" s="156">
        <v>196.5</v>
      </c>
      <c r="G393" s="155">
        <v>98044</v>
      </c>
      <c r="H393" s="154">
        <v>52</v>
      </c>
      <c r="I393" s="155">
        <v>12918.76</v>
      </c>
      <c r="J393" s="155">
        <v>4784.54</v>
      </c>
    </row>
    <row r="394" spans="1:10" x14ac:dyDescent="0.2">
      <c r="A394" s="144">
        <v>80122</v>
      </c>
      <c r="B394" s="145" t="s">
        <v>445</v>
      </c>
      <c r="C394" s="156">
        <v>160</v>
      </c>
      <c r="D394" s="155">
        <v>3934.3165926712331</v>
      </c>
      <c r="E394" s="155">
        <v>70850</v>
      </c>
      <c r="F394" s="156">
        <v>114.5</v>
      </c>
      <c r="G394" s="155">
        <v>34156</v>
      </c>
      <c r="H394" s="154">
        <v>9</v>
      </c>
      <c r="I394" s="155">
        <v>22271.23</v>
      </c>
      <c r="J394" s="155">
        <v>15820.3</v>
      </c>
    </row>
    <row r="395" spans="1:10" x14ac:dyDescent="0.2">
      <c r="A395" s="144">
        <v>80125</v>
      </c>
      <c r="B395" s="145" t="s">
        <v>446</v>
      </c>
      <c r="C395" s="156">
        <v>159</v>
      </c>
      <c r="D395" s="155">
        <v>6787.2601793416616</v>
      </c>
      <c r="E395" s="155">
        <v>1116999</v>
      </c>
      <c r="F395" s="156">
        <v>1903.5</v>
      </c>
      <c r="G395" s="155">
        <v>1317218</v>
      </c>
      <c r="H395" s="154">
        <v>861</v>
      </c>
      <c r="I395" s="155">
        <v>12437.43</v>
      </c>
      <c r="J395" s="155">
        <v>4584.53</v>
      </c>
    </row>
    <row r="396" spans="1:10" x14ac:dyDescent="0.2">
      <c r="A396" s="144">
        <v>81094</v>
      </c>
      <c r="B396" s="145" t="s">
        <v>447</v>
      </c>
      <c r="C396" s="156">
        <v>166</v>
      </c>
      <c r="D396" s="155">
        <v>7979.5940053015465</v>
      </c>
      <c r="E396" s="155">
        <v>414468</v>
      </c>
      <c r="F396" s="156">
        <v>854</v>
      </c>
      <c r="G396" s="155">
        <v>465351</v>
      </c>
      <c r="H396" s="154">
        <v>242</v>
      </c>
      <c r="I396" s="155">
        <v>12952.77</v>
      </c>
      <c r="J396" s="155">
        <v>3782.59</v>
      </c>
    </row>
    <row r="397" spans="1:10" x14ac:dyDescent="0.2">
      <c r="A397" s="144">
        <v>81095</v>
      </c>
      <c r="B397" s="145" t="s">
        <v>448</v>
      </c>
      <c r="C397" s="156">
        <v>142</v>
      </c>
      <c r="D397" s="155">
        <v>7711.3181114987683</v>
      </c>
      <c r="E397" s="155">
        <v>135149</v>
      </c>
      <c r="F397" s="156">
        <v>222.5</v>
      </c>
      <c r="G397" s="155">
        <v>111750</v>
      </c>
      <c r="H397" s="154">
        <v>53</v>
      </c>
      <c r="I397" s="155">
        <v>12924.56</v>
      </c>
      <c r="J397" s="155">
        <v>4166.57</v>
      </c>
    </row>
    <row r="398" spans="1:10" x14ac:dyDescent="0.2">
      <c r="A398" s="144">
        <v>81096</v>
      </c>
      <c r="B398" s="145" t="s">
        <v>449</v>
      </c>
      <c r="C398" s="156">
        <v>165</v>
      </c>
      <c r="D398" s="155">
        <v>5788.4177376224152</v>
      </c>
      <c r="E398" s="155">
        <v>1278861</v>
      </c>
      <c r="F398" s="156">
        <v>2525</v>
      </c>
      <c r="G398" s="155">
        <v>979008</v>
      </c>
      <c r="H398" s="154">
        <v>611</v>
      </c>
      <c r="I398" s="155">
        <v>12806.82</v>
      </c>
      <c r="J398" s="155">
        <v>5291.47</v>
      </c>
    </row>
    <row r="399" spans="1:10" x14ac:dyDescent="0.2">
      <c r="A399" s="144">
        <v>81097</v>
      </c>
      <c r="B399" s="145" t="s">
        <v>450</v>
      </c>
      <c r="C399" s="156">
        <v>140</v>
      </c>
      <c r="D399" s="155">
        <v>7035.9787406063633</v>
      </c>
      <c r="E399" s="155">
        <v>192533</v>
      </c>
      <c r="F399" s="156">
        <v>206.5</v>
      </c>
      <c r="G399" s="155">
        <v>59146</v>
      </c>
      <c r="H399" s="154">
        <v>33</v>
      </c>
      <c r="I399" s="155">
        <v>12403.23</v>
      </c>
      <c r="J399" s="155">
        <v>3479.93</v>
      </c>
    </row>
    <row r="400" spans="1:10" x14ac:dyDescent="0.2">
      <c r="A400" s="144">
        <v>82100</v>
      </c>
      <c r="B400" s="145" t="s">
        <v>451</v>
      </c>
      <c r="C400" s="156">
        <v>161</v>
      </c>
      <c r="D400" s="155">
        <v>5785.1294610103005</v>
      </c>
      <c r="E400" s="155">
        <v>418144</v>
      </c>
      <c r="F400" s="156">
        <v>454</v>
      </c>
      <c r="G400" s="155">
        <v>329443</v>
      </c>
      <c r="H400" s="154">
        <v>213</v>
      </c>
      <c r="I400" s="155">
        <v>13462.34</v>
      </c>
      <c r="J400" s="155">
        <v>6158.64</v>
      </c>
    </row>
    <row r="401" spans="1:10" x14ac:dyDescent="0.2">
      <c r="A401" s="144">
        <v>82101</v>
      </c>
      <c r="B401" s="145" t="s">
        <v>452</v>
      </c>
      <c r="C401" s="156">
        <v>143</v>
      </c>
      <c r="D401" s="155">
        <v>4492.567937373673</v>
      </c>
      <c r="E401" s="155">
        <v>195028</v>
      </c>
      <c r="F401" s="156">
        <v>263</v>
      </c>
      <c r="G401" s="155">
        <v>112021</v>
      </c>
      <c r="H401" s="154">
        <v>53</v>
      </c>
      <c r="I401" s="155">
        <v>15142.06</v>
      </c>
      <c r="J401" s="155">
        <v>8320.2800000000007</v>
      </c>
    </row>
    <row r="402" spans="1:10" x14ac:dyDescent="0.2">
      <c r="A402" s="144">
        <v>82105</v>
      </c>
      <c r="B402" s="145" t="s">
        <v>453</v>
      </c>
      <c r="C402" s="156">
        <v>141</v>
      </c>
      <c r="D402" s="155">
        <v>3470.6242400511101</v>
      </c>
      <c r="E402" s="155">
        <v>41207</v>
      </c>
      <c r="F402" s="156">
        <v>45.5</v>
      </c>
      <c r="G402" s="155">
        <v>14529</v>
      </c>
      <c r="H402" s="154">
        <v>7</v>
      </c>
      <c r="I402" s="155">
        <v>22794.34</v>
      </c>
      <c r="J402" s="155">
        <v>14459.94</v>
      </c>
    </row>
    <row r="403" spans="1:10" x14ac:dyDescent="0.2">
      <c r="A403" s="144">
        <v>82108</v>
      </c>
      <c r="B403" s="145" t="s">
        <v>454</v>
      </c>
      <c r="C403" s="156">
        <v>141</v>
      </c>
      <c r="D403" s="155">
        <v>5730.7203733650813</v>
      </c>
      <c r="E403" s="155">
        <v>167951</v>
      </c>
      <c r="F403" s="156">
        <v>324</v>
      </c>
      <c r="G403" s="155">
        <v>193366</v>
      </c>
      <c r="H403" s="154">
        <v>88</v>
      </c>
      <c r="I403" s="155">
        <v>12009.9</v>
      </c>
      <c r="J403" s="155">
        <v>5101.7</v>
      </c>
    </row>
    <row r="404" spans="1:10" x14ac:dyDescent="0.2">
      <c r="A404" s="144">
        <v>83001</v>
      </c>
      <c r="B404" s="145" t="s">
        <v>455</v>
      </c>
      <c r="C404" s="156">
        <v>163</v>
      </c>
      <c r="D404" s="155">
        <v>6077.179419147431</v>
      </c>
      <c r="E404" s="155">
        <v>293582</v>
      </c>
      <c r="F404" s="156">
        <v>338</v>
      </c>
      <c r="G404" s="155">
        <v>149939</v>
      </c>
      <c r="H404" s="154">
        <v>63</v>
      </c>
      <c r="I404" s="155">
        <v>13397.45</v>
      </c>
      <c r="J404" s="155">
        <v>6863.89</v>
      </c>
    </row>
    <row r="405" spans="1:10" x14ac:dyDescent="0.2">
      <c r="A405" s="144">
        <v>83002</v>
      </c>
      <c r="B405" s="145" t="s">
        <v>456</v>
      </c>
      <c r="C405" s="156">
        <v>167</v>
      </c>
      <c r="D405" s="155">
        <v>4226.7797497043148</v>
      </c>
      <c r="E405" s="155">
        <v>247922</v>
      </c>
      <c r="F405" s="156">
        <v>300.5</v>
      </c>
      <c r="G405" s="155">
        <v>171025</v>
      </c>
      <c r="H405" s="154">
        <v>65</v>
      </c>
      <c r="I405" s="155">
        <v>17726.77</v>
      </c>
      <c r="J405" s="155">
        <v>16216.18</v>
      </c>
    </row>
    <row r="406" spans="1:10" x14ac:dyDescent="0.2">
      <c r="A406" s="144">
        <v>83003</v>
      </c>
      <c r="B406" s="145" t="s">
        <v>457</v>
      </c>
      <c r="C406" s="156">
        <v>169</v>
      </c>
      <c r="D406" s="155">
        <v>5540.7265157021648</v>
      </c>
      <c r="E406" s="155">
        <v>1882674</v>
      </c>
      <c r="F406" s="156">
        <v>2636</v>
      </c>
      <c r="G406" s="155">
        <v>802860</v>
      </c>
      <c r="H406" s="154">
        <v>436</v>
      </c>
      <c r="I406" s="155">
        <v>14334.44</v>
      </c>
      <c r="J406" s="155">
        <v>10072.85</v>
      </c>
    </row>
    <row r="407" spans="1:10" x14ac:dyDescent="0.2">
      <c r="A407" s="144">
        <v>83005</v>
      </c>
      <c r="B407" s="145" t="s">
        <v>458</v>
      </c>
      <c r="C407" s="156">
        <v>173</v>
      </c>
      <c r="D407" s="155">
        <v>5031.0897998767314</v>
      </c>
      <c r="E407" s="155">
        <v>5371440</v>
      </c>
      <c r="F407" s="156">
        <v>5872</v>
      </c>
      <c r="G407" s="155">
        <v>2681105</v>
      </c>
      <c r="H407" s="154">
        <v>1365</v>
      </c>
      <c r="I407" s="155">
        <v>15961.32</v>
      </c>
      <c r="J407" s="155">
        <v>11587.61</v>
      </c>
    </row>
    <row r="408" spans="1:10" x14ac:dyDescent="0.2">
      <c r="A408" s="144">
        <v>84001</v>
      </c>
      <c r="B408" s="145" t="s">
        <v>459</v>
      </c>
      <c r="C408" s="156">
        <v>161</v>
      </c>
      <c r="D408" s="155">
        <v>6997.138814730085</v>
      </c>
      <c r="E408" s="155">
        <v>929139</v>
      </c>
      <c r="F408" s="156">
        <v>1516</v>
      </c>
      <c r="G408" s="155">
        <v>652450</v>
      </c>
      <c r="H408" s="154">
        <v>406</v>
      </c>
      <c r="I408" s="155">
        <v>12705.01</v>
      </c>
      <c r="J408" s="155">
        <v>3831.15</v>
      </c>
    </row>
    <row r="409" spans="1:10" x14ac:dyDescent="0.2">
      <c r="A409" s="144">
        <v>84002</v>
      </c>
      <c r="B409" s="145" t="s">
        <v>460</v>
      </c>
      <c r="C409" s="156">
        <v>147</v>
      </c>
      <c r="D409" s="155">
        <v>8091.3910568905703</v>
      </c>
      <c r="E409" s="155">
        <v>152123</v>
      </c>
      <c r="F409" s="156">
        <v>317</v>
      </c>
      <c r="G409" s="155">
        <v>99097</v>
      </c>
      <c r="H409" s="154">
        <v>55</v>
      </c>
      <c r="I409" s="155">
        <v>15134.8</v>
      </c>
      <c r="J409" s="155">
        <v>3677.84</v>
      </c>
    </row>
    <row r="410" spans="1:10" x14ac:dyDescent="0.2">
      <c r="A410" s="144">
        <v>84003</v>
      </c>
      <c r="B410" s="145" t="s">
        <v>461</v>
      </c>
      <c r="C410" s="156">
        <v>145</v>
      </c>
      <c r="D410" s="155">
        <v>6651.5042483390289</v>
      </c>
      <c r="E410" s="155">
        <v>106546</v>
      </c>
      <c r="F410" s="156">
        <v>165</v>
      </c>
      <c r="G410" s="155">
        <v>75290</v>
      </c>
      <c r="H410" s="154">
        <v>49</v>
      </c>
      <c r="I410" s="155">
        <v>14063.38</v>
      </c>
      <c r="J410" s="155">
        <v>5255.86</v>
      </c>
    </row>
    <row r="411" spans="1:10" x14ac:dyDescent="0.2">
      <c r="A411" s="144">
        <v>84004</v>
      </c>
      <c r="B411" s="145" t="s">
        <v>462</v>
      </c>
      <c r="C411" s="156">
        <v>158</v>
      </c>
      <c r="D411" s="155">
        <v>8138.5264882161555</v>
      </c>
      <c r="E411" s="155">
        <v>201422</v>
      </c>
      <c r="F411" s="156">
        <v>226.5</v>
      </c>
      <c r="G411" s="155">
        <v>111416</v>
      </c>
      <c r="H411" s="154">
        <v>47</v>
      </c>
      <c r="I411" s="155">
        <v>12937.66</v>
      </c>
      <c r="J411" s="155">
        <v>3769.95</v>
      </c>
    </row>
    <row r="412" spans="1:10" x14ac:dyDescent="0.2">
      <c r="A412" s="144">
        <v>84005</v>
      </c>
      <c r="B412" s="145" t="s">
        <v>463</v>
      </c>
      <c r="C412" s="156">
        <v>145</v>
      </c>
      <c r="D412" s="155">
        <v>6271.249519269446</v>
      </c>
      <c r="E412" s="155">
        <v>152816</v>
      </c>
      <c r="F412" s="156">
        <v>311</v>
      </c>
      <c r="G412" s="155">
        <v>161428</v>
      </c>
      <c r="H412" s="154">
        <v>78</v>
      </c>
      <c r="I412" s="155">
        <v>11112.96</v>
      </c>
      <c r="J412" s="155">
        <v>3767.16</v>
      </c>
    </row>
    <row r="413" spans="1:10" x14ac:dyDescent="0.2">
      <c r="A413" s="144">
        <v>84006</v>
      </c>
      <c r="B413" s="145" t="s">
        <v>464</v>
      </c>
      <c r="C413" s="156">
        <v>144</v>
      </c>
      <c r="D413" s="155">
        <v>8106.0612266626486</v>
      </c>
      <c r="E413" s="155">
        <v>292220</v>
      </c>
      <c r="F413" s="156">
        <v>547.5</v>
      </c>
      <c r="G413" s="155">
        <v>216070</v>
      </c>
      <c r="H413" s="154">
        <v>136</v>
      </c>
      <c r="I413" s="155">
        <v>12784.27</v>
      </c>
      <c r="J413" s="155">
        <v>4193</v>
      </c>
    </row>
    <row r="414" spans="1:10" x14ac:dyDescent="0.2">
      <c r="A414" s="144">
        <v>85043</v>
      </c>
      <c r="B414" s="145" t="s">
        <v>465</v>
      </c>
      <c r="C414" s="156">
        <v>144</v>
      </c>
      <c r="D414" s="155">
        <v>7460.4146413315657</v>
      </c>
      <c r="E414" s="155">
        <v>24853</v>
      </c>
      <c r="F414" s="156">
        <v>33.5</v>
      </c>
      <c r="G414" s="155">
        <v>16343</v>
      </c>
      <c r="H414" s="154">
        <v>8</v>
      </c>
      <c r="I414" s="155">
        <v>3019.01</v>
      </c>
      <c r="J414" s="155">
        <v>6187.07</v>
      </c>
    </row>
    <row r="415" spans="1:10" x14ac:dyDescent="0.2">
      <c r="A415" s="144">
        <v>85044</v>
      </c>
      <c r="B415" s="145" t="s">
        <v>466</v>
      </c>
      <c r="C415" s="156">
        <v>161</v>
      </c>
      <c r="D415" s="155">
        <v>7719.2551875300242</v>
      </c>
      <c r="E415" s="155">
        <v>162207</v>
      </c>
      <c r="F415" s="156">
        <v>331.5</v>
      </c>
      <c r="G415" s="155">
        <v>141070</v>
      </c>
      <c r="H415" s="154">
        <v>68</v>
      </c>
      <c r="I415" s="155">
        <v>13547.62</v>
      </c>
      <c r="J415" s="155">
        <v>3672.28</v>
      </c>
    </row>
    <row r="416" spans="1:10" x14ac:dyDescent="0.2">
      <c r="A416" s="144">
        <v>85045</v>
      </c>
      <c r="B416" s="145" t="s">
        <v>467</v>
      </c>
      <c r="C416" s="156">
        <v>144</v>
      </c>
      <c r="D416" s="155">
        <v>7857.7760178178032</v>
      </c>
      <c r="E416" s="155">
        <v>141056</v>
      </c>
      <c r="F416" s="156">
        <v>313</v>
      </c>
      <c r="G416" s="155">
        <v>210985</v>
      </c>
      <c r="H416" s="154">
        <v>193</v>
      </c>
      <c r="I416" s="155">
        <v>7798.26</v>
      </c>
      <c r="J416" s="155">
        <v>1924.58</v>
      </c>
    </row>
    <row r="417" spans="1:10" x14ac:dyDescent="0.2">
      <c r="A417" s="144">
        <v>85046</v>
      </c>
      <c r="B417" s="145" t="s">
        <v>727</v>
      </c>
      <c r="C417" s="156">
        <v>166</v>
      </c>
      <c r="D417" s="155">
        <v>7010.4866838054431</v>
      </c>
      <c r="E417" s="155">
        <v>2094038</v>
      </c>
      <c r="F417" s="156">
        <v>3810.5</v>
      </c>
      <c r="G417" s="155">
        <v>1446686</v>
      </c>
      <c r="H417" s="154">
        <v>1298</v>
      </c>
      <c r="I417" s="155">
        <v>12100.05</v>
      </c>
      <c r="J417" s="155">
        <v>2808.64</v>
      </c>
    </row>
    <row r="418" spans="1:10" x14ac:dyDescent="0.2">
      <c r="A418" s="144">
        <v>85048</v>
      </c>
      <c r="B418" s="145" t="s">
        <v>468</v>
      </c>
      <c r="C418" s="156">
        <v>164</v>
      </c>
      <c r="D418" s="155">
        <v>6966.3492475425192</v>
      </c>
      <c r="E418" s="155">
        <v>353768</v>
      </c>
      <c r="F418" s="156">
        <v>680</v>
      </c>
      <c r="G418" s="155">
        <v>245406</v>
      </c>
      <c r="H418" s="154">
        <v>72</v>
      </c>
      <c r="I418" s="155">
        <v>12261.79</v>
      </c>
      <c r="J418" s="155">
        <v>3403.92</v>
      </c>
    </row>
    <row r="419" spans="1:10" x14ac:dyDescent="0.2">
      <c r="A419" s="144">
        <v>85049</v>
      </c>
      <c r="B419" s="145" t="s">
        <v>469</v>
      </c>
      <c r="C419" s="156">
        <v>160</v>
      </c>
      <c r="D419" s="155">
        <v>7518.3478829035421</v>
      </c>
      <c r="E419" s="155">
        <v>168856</v>
      </c>
      <c r="F419" s="156">
        <v>291.5</v>
      </c>
      <c r="G419" s="155">
        <v>146972</v>
      </c>
      <c r="H419" s="154">
        <v>59</v>
      </c>
      <c r="I419" s="155">
        <v>12087.61</v>
      </c>
      <c r="J419" s="155">
        <v>2821.53</v>
      </c>
    </row>
    <row r="420" spans="1:10" x14ac:dyDescent="0.2">
      <c r="A420" s="144">
        <v>86100</v>
      </c>
      <c r="B420" s="145" t="s">
        <v>470</v>
      </c>
      <c r="C420" s="156">
        <v>154</v>
      </c>
      <c r="D420" s="155">
        <v>5003.9664313708481</v>
      </c>
      <c r="E420" s="155">
        <v>286463</v>
      </c>
      <c r="F420" s="156">
        <v>311.5</v>
      </c>
      <c r="G420" s="155">
        <v>172184</v>
      </c>
      <c r="H420" s="154">
        <v>91</v>
      </c>
      <c r="I420" s="155">
        <v>13910.83</v>
      </c>
      <c r="J420" s="155">
        <v>6836.22</v>
      </c>
    </row>
    <row r="421" spans="1:10" x14ac:dyDescent="0.2">
      <c r="A421" s="144">
        <v>87083</v>
      </c>
      <c r="B421" s="145" t="s">
        <v>471</v>
      </c>
      <c r="C421" s="156">
        <v>143</v>
      </c>
      <c r="D421" s="155">
        <v>5140.7490786107846</v>
      </c>
      <c r="E421" s="155">
        <v>327609</v>
      </c>
      <c r="F421" s="156">
        <v>657.5</v>
      </c>
      <c r="G421" s="155">
        <v>229149</v>
      </c>
      <c r="H421" s="154">
        <v>150</v>
      </c>
      <c r="I421" s="155">
        <v>11910.9</v>
      </c>
      <c r="J421" s="155">
        <v>5881.23</v>
      </c>
    </row>
    <row r="422" spans="1:10" x14ac:dyDescent="0.2">
      <c r="A422" s="144">
        <v>88072</v>
      </c>
      <c r="B422" s="145" t="s">
        <v>472</v>
      </c>
      <c r="C422" s="156">
        <v>161</v>
      </c>
      <c r="D422" s="155">
        <v>7201.0025616111661</v>
      </c>
      <c r="E422" s="155">
        <v>145737</v>
      </c>
      <c r="F422" s="156">
        <v>154.5</v>
      </c>
      <c r="G422" s="155">
        <v>88651</v>
      </c>
      <c r="H422" s="154">
        <v>43</v>
      </c>
      <c r="I422" s="155">
        <v>15129.44</v>
      </c>
      <c r="J422" s="155">
        <v>6504.11</v>
      </c>
    </row>
    <row r="423" spans="1:10" x14ac:dyDescent="0.2">
      <c r="A423" s="144">
        <v>88073</v>
      </c>
      <c r="B423" s="145" t="s">
        <v>473</v>
      </c>
      <c r="C423" s="156">
        <v>142</v>
      </c>
      <c r="D423" s="155">
        <v>16917.573274167651</v>
      </c>
      <c r="E423" s="155">
        <v>32049</v>
      </c>
      <c r="F423" s="156">
        <v>49</v>
      </c>
      <c r="G423" s="155">
        <v>35050</v>
      </c>
      <c r="H423" s="154">
        <v>15</v>
      </c>
      <c r="I423" s="155">
        <v>26836.82</v>
      </c>
      <c r="J423" s="155">
        <v>8881.32</v>
      </c>
    </row>
    <row r="424" spans="1:10" x14ac:dyDescent="0.2">
      <c r="A424" s="144">
        <v>88075</v>
      </c>
      <c r="B424" s="145" t="s">
        <v>474</v>
      </c>
      <c r="C424" s="156">
        <v>145</v>
      </c>
      <c r="D424" s="155">
        <v>7773.3158165305313</v>
      </c>
      <c r="E424" s="155">
        <v>46778</v>
      </c>
      <c r="F424" s="156">
        <v>60</v>
      </c>
      <c r="G424" s="155">
        <v>64135</v>
      </c>
      <c r="H424" s="154">
        <v>36</v>
      </c>
      <c r="I424" s="155">
        <v>15145.68</v>
      </c>
      <c r="J424" s="155">
        <v>5724.39</v>
      </c>
    </row>
    <row r="425" spans="1:10" x14ac:dyDescent="0.2">
      <c r="A425" s="144">
        <v>88080</v>
      </c>
      <c r="B425" s="145" t="s">
        <v>475</v>
      </c>
      <c r="C425" s="156">
        <v>160</v>
      </c>
      <c r="D425" s="155">
        <v>2734.0833653994396</v>
      </c>
      <c r="E425" s="155">
        <v>268713</v>
      </c>
      <c r="F425" s="156">
        <v>269</v>
      </c>
      <c r="G425" s="155">
        <v>179497</v>
      </c>
      <c r="H425" s="154">
        <v>88</v>
      </c>
      <c r="I425" s="155">
        <v>16246.27</v>
      </c>
      <c r="J425" s="155">
        <v>12149.42</v>
      </c>
    </row>
    <row r="426" spans="1:10" x14ac:dyDescent="0.2">
      <c r="A426" s="144">
        <v>88081</v>
      </c>
      <c r="B426" s="145" t="s">
        <v>476</v>
      </c>
      <c r="C426" s="156">
        <v>164</v>
      </c>
      <c r="D426" s="155">
        <v>6468.5722421047822</v>
      </c>
      <c r="E426" s="155">
        <v>741972</v>
      </c>
      <c r="F426" s="156">
        <v>881</v>
      </c>
      <c r="G426" s="155">
        <v>622309</v>
      </c>
      <c r="H426" s="154">
        <v>411</v>
      </c>
      <c r="I426" s="155">
        <v>14510.15</v>
      </c>
      <c r="J426" s="155">
        <v>6904</v>
      </c>
    </row>
    <row r="427" spans="1:10" x14ac:dyDescent="0.2">
      <c r="A427" s="144">
        <v>89080</v>
      </c>
      <c r="B427" s="145" t="s">
        <v>477</v>
      </c>
      <c r="C427" s="156">
        <v>162</v>
      </c>
      <c r="D427" s="155">
        <v>5877.4246539482237</v>
      </c>
      <c r="E427" s="155">
        <v>471519</v>
      </c>
      <c r="F427" s="156">
        <v>503</v>
      </c>
      <c r="G427" s="155">
        <v>264201</v>
      </c>
      <c r="H427" s="154">
        <v>152</v>
      </c>
      <c r="I427" s="155">
        <v>11760.78</v>
      </c>
      <c r="J427" s="155">
        <v>5421.22</v>
      </c>
    </row>
    <row r="428" spans="1:10" x14ac:dyDescent="0.2">
      <c r="A428" s="144">
        <v>89087</v>
      </c>
      <c r="B428" s="145" t="s">
        <v>478</v>
      </c>
      <c r="C428" s="156">
        <v>143</v>
      </c>
      <c r="D428" s="155">
        <v>9564.1805568708241</v>
      </c>
      <c r="E428" s="155">
        <v>94705</v>
      </c>
      <c r="F428" s="156">
        <v>105.5</v>
      </c>
      <c r="G428" s="155">
        <v>77857</v>
      </c>
      <c r="H428" s="154">
        <v>46</v>
      </c>
      <c r="I428" s="155">
        <v>17657.16</v>
      </c>
      <c r="J428" s="155">
        <v>6740.17</v>
      </c>
    </row>
    <row r="429" spans="1:10" x14ac:dyDescent="0.2">
      <c r="A429" s="144">
        <v>89088</v>
      </c>
      <c r="B429" s="145" t="s">
        <v>479</v>
      </c>
      <c r="C429" s="156">
        <v>159</v>
      </c>
      <c r="D429" s="155">
        <v>8636.309092487043</v>
      </c>
      <c r="E429" s="155">
        <v>71608</v>
      </c>
      <c r="F429" s="156">
        <v>83.5</v>
      </c>
      <c r="G429" s="155">
        <v>54718</v>
      </c>
      <c r="H429" s="154">
        <v>35</v>
      </c>
      <c r="I429" s="155">
        <v>17316.77</v>
      </c>
      <c r="J429" s="155">
        <v>7098.53</v>
      </c>
    </row>
    <row r="430" spans="1:10" x14ac:dyDescent="0.2">
      <c r="A430" s="144">
        <v>89089</v>
      </c>
      <c r="B430" s="145" t="s">
        <v>480</v>
      </c>
      <c r="C430" s="156">
        <v>159</v>
      </c>
      <c r="D430" s="155">
        <v>5763.725306178374</v>
      </c>
      <c r="E430" s="155">
        <v>725503</v>
      </c>
      <c r="F430" s="156">
        <v>1136.5</v>
      </c>
      <c r="G430" s="155">
        <v>400865</v>
      </c>
      <c r="H430" s="154">
        <v>195</v>
      </c>
      <c r="I430" s="155">
        <v>12668.58</v>
      </c>
      <c r="J430" s="155">
        <v>5878.57</v>
      </c>
    </row>
    <row r="431" spans="1:10" x14ac:dyDescent="0.2">
      <c r="A431" s="144">
        <v>90075</v>
      </c>
      <c r="B431" s="145" t="s">
        <v>481</v>
      </c>
      <c r="C431" s="156">
        <v>144</v>
      </c>
      <c r="D431" s="155">
        <v>9285.6710410256619</v>
      </c>
      <c r="E431" s="155">
        <v>49878</v>
      </c>
      <c r="F431" s="156">
        <v>35</v>
      </c>
      <c r="G431" s="155">
        <v>26066</v>
      </c>
      <c r="H431" s="154">
        <v>5</v>
      </c>
      <c r="I431" s="155">
        <v>21859.84</v>
      </c>
      <c r="J431" s="155">
        <v>6791.13</v>
      </c>
    </row>
    <row r="432" spans="1:10" x14ac:dyDescent="0.2">
      <c r="A432" s="144">
        <v>90076</v>
      </c>
      <c r="B432" s="145" t="s">
        <v>482</v>
      </c>
      <c r="C432" s="156">
        <v>142</v>
      </c>
      <c r="D432" s="155">
        <v>6332.6420852566907</v>
      </c>
      <c r="E432" s="155">
        <v>202405</v>
      </c>
      <c r="F432" s="156">
        <v>218</v>
      </c>
      <c r="G432" s="155">
        <v>119081</v>
      </c>
      <c r="H432" s="154">
        <v>44</v>
      </c>
      <c r="I432" s="155">
        <v>12412.67</v>
      </c>
      <c r="J432" s="155">
        <v>5003.45</v>
      </c>
    </row>
    <row r="433" spans="1:10" x14ac:dyDescent="0.2">
      <c r="A433" s="144">
        <v>90077</v>
      </c>
      <c r="B433" s="145" t="s">
        <v>483</v>
      </c>
      <c r="C433" s="156">
        <v>156</v>
      </c>
      <c r="D433" s="155">
        <v>4338.6190057199938</v>
      </c>
      <c r="E433" s="155">
        <v>119891</v>
      </c>
      <c r="F433" s="156">
        <v>121</v>
      </c>
      <c r="G433" s="155">
        <v>66256</v>
      </c>
      <c r="H433" s="154">
        <v>36</v>
      </c>
      <c r="I433" s="155">
        <v>16297.8</v>
      </c>
      <c r="J433" s="155">
        <v>5632.5</v>
      </c>
    </row>
    <row r="434" spans="1:10" x14ac:dyDescent="0.2">
      <c r="A434" s="144">
        <v>90078</v>
      </c>
      <c r="B434" s="145" t="s">
        <v>484</v>
      </c>
      <c r="C434" s="156">
        <v>158</v>
      </c>
      <c r="D434" s="155">
        <v>6397.9515530374547</v>
      </c>
      <c r="E434" s="155">
        <v>85868</v>
      </c>
      <c r="F434" s="156">
        <v>119.5</v>
      </c>
      <c r="G434" s="155">
        <v>87429</v>
      </c>
      <c r="H434" s="154">
        <v>43</v>
      </c>
      <c r="I434" s="155">
        <v>24918.79</v>
      </c>
      <c r="J434" s="155">
        <v>12463.11</v>
      </c>
    </row>
    <row r="435" spans="1:10" x14ac:dyDescent="0.2">
      <c r="A435" s="144">
        <v>91091</v>
      </c>
      <c r="B435" s="145" t="s">
        <v>485</v>
      </c>
      <c r="C435" s="156">
        <v>154</v>
      </c>
      <c r="D435" s="155">
        <v>8218.5057468642062</v>
      </c>
      <c r="E435" s="155">
        <v>93759</v>
      </c>
      <c r="F435" s="156">
        <v>158</v>
      </c>
      <c r="G435" s="155">
        <v>89415</v>
      </c>
      <c r="H435" s="154">
        <v>52</v>
      </c>
      <c r="I435" s="155">
        <v>11366.03</v>
      </c>
      <c r="J435" s="155">
        <v>1370.67</v>
      </c>
    </row>
    <row r="436" spans="1:10" x14ac:dyDescent="0.2">
      <c r="A436" s="144">
        <v>91092</v>
      </c>
      <c r="B436" s="145" t="s">
        <v>486</v>
      </c>
      <c r="C436" s="156">
        <v>155</v>
      </c>
      <c r="D436" s="155">
        <v>7895.0365197138299</v>
      </c>
      <c r="E436" s="155">
        <v>646706</v>
      </c>
      <c r="F436" s="156">
        <v>1149.5</v>
      </c>
      <c r="G436" s="155">
        <v>422816</v>
      </c>
      <c r="H436" s="154">
        <v>211</v>
      </c>
      <c r="I436" s="155">
        <v>12572.31</v>
      </c>
      <c r="J436" s="155">
        <v>1888.71</v>
      </c>
    </row>
    <row r="437" spans="1:10" x14ac:dyDescent="0.2">
      <c r="A437" s="144">
        <v>91093</v>
      </c>
      <c r="B437" s="145" t="s">
        <v>487</v>
      </c>
      <c r="C437" s="156">
        <v>148</v>
      </c>
      <c r="D437" s="155">
        <v>7675.1174947285717</v>
      </c>
      <c r="E437" s="155">
        <v>58843</v>
      </c>
      <c r="F437" s="156">
        <v>133</v>
      </c>
      <c r="G437" s="155">
        <v>32665</v>
      </c>
      <c r="H437" s="154">
        <v>19</v>
      </c>
      <c r="I437" s="155">
        <v>15407.75</v>
      </c>
      <c r="J437" s="155">
        <v>1516.45</v>
      </c>
    </row>
    <row r="438" spans="1:10" x14ac:dyDescent="0.2">
      <c r="A438" s="144">
        <v>91095</v>
      </c>
      <c r="B438" s="145" t="s">
        <v>488</v>
      </c>
      <c r="C438" s="156">
        <v>147</v>
      </c>
      <c r="D438" s="155">
        <v>7459.3731698106658</v>
      </c>
      <c r="E438" s="155">
        <v>28160</v>
      </c>
      <c r="F438" s="156">
        <v>161.5</v>
      </c>
      <c r="G438" s="155">
        <v>37497</v>
      </c>
      <c r="H438" s="154">
        <v>19</v>
      </c>
      <c r="I438" s="155">
        <v>11448.67</v>
      </c>
      <c r="J438" s="155">
        <v>2007.8</v>
      </c>
    </row>
    <row r="439" spans="1:10" x14ac:dyDescent="0.2">
      <c r="A439" s="144">
        <v>92087</v>
      </c>
      <c r="B439" s="145" t="s">
        <v>489</v>
      </c>
      <c r="C439" s="156">
        <v>169</v>
      </c>
      <c r="D439" s="155">
        <v>5237.3085142637356</v>
      </c>
      <c r="E439" s="155">
        <v>8875099</v>
      </c>
      <c r="F439" s="156">
        <v>10281.5</v>
      </c>
      <c r="G439" s="155">
        <v>4349701</v>
      </c>
      <c r="H439" s="154">
        <v>2974</v>
      </c>
      <c r="I439" s="155">
        <v>15086.69</v>
      </c>
      <c r="J439" s="155">
        <v>9708.26</v>
      </c>
    </row>
    <row r="440" spans="1:10" x14ac:dyDescent="0.2">
      <c r="A440" s="144">
        <v>92088</v>
      </c>
      <c r="B440" s="145" t="s">
        <v>490</v>
      </c>
      <c r="C440" s="156">
        <v>167</v>
      </c>
      <c r="D440" s="155">
        <v>4244.8121585852805</v>
      </c>
      <c r="E440" s="155">
        <v>7850399</v>
      </c>
      <c r="F440" s="156">
        <v>10159.5</v>
      </c>
      <c r="G440" s="155">
        <v>4374237</v>
      </c>
      <c r="H440" s="154">
        <v>2512</v>
      </c>
      <c r="I440" s="155">
        <v>13132.58</v>
      </c>
      <c r="J440" s="155">
        <v>10103.65</v>
      </c>
    </row>
    <row r="441" spans="1:10" x14ac:dyDescent="0.2">
      <c r="A441" s="144">
        <v>92089</v>
      </c>
      <c r="B441" s="145" t="s">
        <v>491</v>
      </c>
      <c r="C441" s="156">
        <v>166</v>
      </c>
      <c r="D441" s="155">
        <v>6539.3031393530682</v>
      </c>
      <c r="E441" s="155">
        <v>6601095</v>
      </c>
      <c r="F441" s="156">
        <v>10217</v>
      </c>
      <c r="G441" s="155">
        <v>4693531</v>
      </c>
      <c r="H441" s="154">
        <v>2933</v>
      </c>
      <c r="I441" s="155">
        <v>14382.79</v>
      </c>
      <c r="J441" s="155">
        <v>9204.83</v>
      </c>
    </row>
    <row r="442" spans="1:10" x14ac:dyDescent="0.2">
      <c r="A442" s="144">
        <v>92090</v>
      </c>
      <c r="B442" s="145" t="s">
        <v>492</v>
      </c>
      <c r="C442" s="156">
        <v>167</v>
      </c>
      <c r="D442" s="155">
        <v>3814.7522233188361</v>
      </c>
      <c r="E442" s="155">
        <v>2203979</v>
      </c>
      <c r="F442" s="156">
        <v>1313.5</v>
      </c>
      <c r="G442" s="155">
        <v>1559392</v>
      </c>
      <c r="H442" s="154">
        <v>972</v>
      </c>
      <c r="I442" s="155">
        <v>19829.5</v>
      </c>
      <c r="J442" s="155">
        <v>15479.24</v>
      </c>
    </row>
    <row r="443" spans="1:10" x14ac:dyDescent="0.2">
      <c r="A443" s="144">
        <v>92091</v>
      </c>
      <c r="B443" s="145" t="s">
        <v>493</v>
      </c>
      <c r="C443" s="156">
        <v>169</v>
      </c>
      <c r="D443" s="155">
        <v>5308.5989169919203</v>
      </c>
      <c r="E443" s="155">
        <v>1358509</v>
      </c>
      <c r="F443" s="156">
        <v>1357.5</v>
      </c>
      <c r="G443" s="155">
        <v>474101</v>
      </c>
      <c r="H443" s="154">
        <v>484</v>
      </c>
      <c r="I443" s="155">
        <v>14934.69</v>
      </c>
      <c r="J443" s="155">
        <v>13979.93</v>
      </c>
    </row>
    <row r="444" spans="1:10" x14ac:dyDescent="0.2">
      <c r="A444" s="144">
        <v>93120</v>
      </c>
      <c r="B444" s="145" t="s">
        <v>494</v>
      </c>
      <c r="C444" s="156">
        <v>146</v>
      </c>
      <c r="D444" s="155">
        <v>6610.8529790063512</v>
      </c>
      <c r="E444" s="155">
        <v>108789</v>
      </c>
      <c r="F444" s="156">
        <v>98.5</v>
      </c>
      <c r="G444" s="155">
        <v>80515</v>
      </c>
      <c r="H444" s="154">
        <v>35</v>
      </c>
      <c r="I444" s="155">
        <v>16447.05</v>
      </c>
      <c r="J444" s="155">
        <v>5133.55</v>
      </c>
    </row>
    <row r="445" spans="1:10" x14ac:dyDescent="0.2">
      <c r="A445" s="144">
        <v>93121</v>
      </c>
      <c r="B445" s="145" t="s">
        <v>495</v>
      </c>
      <c r="C445" s="156">
        <v>141</v>
      </c>
      <c r="D445" s="155">
        <v>8196.7275153363062</v>
      </c>
      <c r="E445" s="155">
        <v>58870</v>
      </c>
      <c r="F445" s="156">
        <v>65</v>
      </c>
      <c r="G445" s="155">
        <v>17000</v>
      </c>
      <c r="H445" s="154">
        <v>3</v>
      </c>
      <c r="I445" s="155">
        <v>17318.59</v>
      </c>
      <c r="J445" s="155">
        <v>4844.2</v>
      </c>
    </row>
    <row r="446" spans="1:10" x14ac:dyDescent="0.2">
      <c r="A446" s="144">
        <v>93123</v>
      </c>
      <c r="B446" s="145" t="s">
        <v>496</v>
      </c>
      <c r="C446" s="156">
        <v>152</v>
      </c>
      <c r="D446" s="155">
        <v>6629.2168907112982</v>
      </c>
      <c r="E446" s="155">
        <v>166651</v>
      </c>
      <c r="F446" s="156">
        <v>343</v>
      </c>
      <c r="G446" s="155">
        <v>118918</v>
      </c>
      <c r="H446" s="154">
        <v>153</v>
      </c>
      <c r="I446" s="155">
        <v>15521.68</v>
      </c>
      <c r="J446" s="155">
        <v>4911.54</v>
      </c>
    </row>
    <row r="447" spans="1:10" x14ac:dyDescent="0.2">
      <c r="A447" s="144">
        <v>93124</v>
      </c>
      <c r="B447" s="145" t="s">
        <v>497</v>
      </c>
      <c r="C447" s="156">
        <v>148</v>
      </c>
      <c r="D447" s="155">
        <v>6199.2300955291139</v>
      </c>
      <c r="E447" s="155">
        <v>205539</v>
      </c>
      <c r="F447" s="156">
        <v>375.5</v>
      </c>
      <c r="G447" s="155">
        <v>131384</v>
      </c>
      <c r="H447" s="154">
        <v>96</v>
      </c>
      <c r="I447" s="155">
        <v>11595.41</v>
      </c>
      <c r="J447" s="155">
        <v>3503.82</v>
      </c>
    </row>
    <row r="448" spans="1:10" x14ac:dyDescent="0.2">
      <c r="A448" s="144">
        <v>94076</v>
      </c>
      <c r="B448" s="145" t="s">
        <v>498</v>
      </c>
      <c r="C448" s="156">
        <v>159</v>
      </c>
      <c r="D448" s="155">
        <v>7577.6655062719892</v>
      </c>
      <c r="E448" s="155">
        <v>144881</v>
      </c>
      <c r="F448" s="156">
        <v>222</v>
      </c>
      <c r="G448" s="155">
        <v>148575</v>
      </c>
      <c r="H448" s="154">
        <v>71</v>
      </c>
      <c r="I448" s="155">
        <v>14335.74</v>
      </c>
      <c r="J448" s="155">
        <v>3847.09</v>
      </c>
    </row>
    <row r="449" spans="1:10" x14ac:dyDescent="0.2">
      <c r="A449" s="144">
        <v>94078</v>
      </c>
      <c r="B449" s="145" t="s">
        <v>499</v>
      </c>
      <c r="C449" s="156">
        <v>164</v>
      </c>
      <c r="D449" s="155">
        <v>5736.0642213871652</v>
      </c>
      <c r="E449" s="155">
        <v>928603</v>
      </c>
      <c r="F449" s="156">
        <v>2348.5</v>
      </c>
      <c r="G449" s="155">
        <v>1086024</v>
      </c>
      <c r="H449" s="154">
        <v>395</v>
      </c>
      <c r="I449" s="155">
        <v>11872.72</v>
      </c>
      <c r="J449" s="155">
        <v>5614.57</v>
      </c>
    </row>
    <row r="450" spans="1:10" x14ac:dyDescent="0.2">
      <c r="A450" s="144">
        <v>94083</v>
      </c>
      <c r="B450" s="145" t="s">
        <v>500</v>
      </c>
      <c r="C450" s="156">
        <v>164</v>
      </c>
      <c r="D450" s="155">
        <v>6550.6365112042795</v>
      </c>
      <c r="E450" s="155">
        <v>873153</v>
      </c>
      <c r="F450" s="156">
        <v>1358.5</v>
      </c>
      <c r="G450" s="155">
        <v>746859</v>
      </c>
      <c r="H450" s="154">
        <v>305</v>
      </c>
      <c r="I450" s="155">
        <v>11662.09</v>
      </c>
      <c r="J450" s="155">
        <v>4787.01</v>
      </c>
    </row>
    <row r="451" spans="1:10" x14ac:dyDescent="0.2">
      <c r="A451" s="144">
        <v>94086</v>
      </c>
      <c r="B451" s="145" t="s">
        <v>501</v>
      </c>
      <c r="C451" s="156">
        <v>160</v>
      </c>
      <c r="D451" s="155">
        <v>7063.0470828090738</v>
      </c>
      <c r="E451" s="155">
        <v>437839</v>
      </c>
      <c r="F451" s="156">
        <v>1058</v>
      </c>
      <c r="G451" s="155">
        <v>532674</v>
      </c>
      <c r="H451" s="154">
        <v>333</v>
      </c>
      <c r="I451" s="155">
        <v>11888.28</v>
      </c>
      <c r="J451" s="155">
        <v>3423.94</v>
      </c>
    </row>
    <row r="452" spans="1:10" x14ac:dyDescent="0.2">
      <c r="A452" s="144">
        <v>94087</v>
      </c>
      <c r="B452" s="145" t="s">
        <v>502</v>
      </c>
      <c r="C452" s="156">
        <v>166</v>
      </c>
      <c r="D452" s="155">
        <v>7790.3680958292825</v>
      </c>
      <c r="E452" s="155">
        <v>302868</v>
      </c>
      <c r="F452" s="156">
        <v>749.5</v>
      </c>
      <c r="G452" s="155">
        <v>283505</v>
      </c>
      <c r="H452" s="154">
        <v>175</v>
      </c>
      <c r="I452" s="155">
        <v>11755.79</v>
      </c>
      <c r="J452" s="155">
        <v>3439.71</v>
      </c>
    </row>
    <row r="453" spans="1:10" x14ac:dyDescent="0.2">
      <c r="A453" s="144">
        <v>95059</v>
      </c>
      <c r="B453" s="145" t="s">
        <v>503</v>
      </c>
      <c r="C453" s="156">
        <v>170</v>
      </c>
      <c r="D453" s="155">
        <v>3366.0908036307287</v>
      </c>
      <c r="E453" s="155">
        <v>1147846</v>
      </c>
      <c r="F453" s="156">
        <v>1299.5</v>
      </c>
      <c r="G453" s="155">
        <v>549921</v>
      </c>
      <c r="H453" s="154">
        <v>356</v>
      </c>
      <c r="I453" s="155">
        <v>15500.15</v>
      </c>
      <c r="J453" s="155">
        <v>12078.57</v>
      </c>
    </row>
    <row r="454" spans="1:10" x14ac:dyDescent="0.2">
      <c r="A454" s="144">
        <v>96088</v>
      </c>
      <c r="B454" s="145" t="s">
        <v>504</v>
      </c>
      <c r="C454" s="156">
        <v>140</v>
      </c>
      <c r="D454" s="155">
        <v>5466.4713877478625</v>
      </c>
      <c r="E454" s="155">
        <v>6308011</v>
      </c>
      <c r="F454" s="156">
        <v>8123</v>
      </c>
      <c r="G454" s="155">
        <v>0</v>
      </c>
      <c r="H454" s="154">
        <v>2803</v>
      </c>
      <c r="I454" s="155">
        <v>16597.97</v>
      </c>
      <c r="J454" s="155">
        <v>10451.879999999999</v>
      </c>
    </row>
    <row r="455" spans="1:10" x14ac:dyDescent="0.2">
      <c r="A455" s="144">
        <v>96089</v>
      </c>
      <c r="B455" s="145" t="s">
        <v>505</v>
      </c>
      <c r="C455" s="156">
        <v>167</v>
      </c>
      <c r="D455" s="155">
        <v>6319.4457803403639</v>
      </c>
      <c r="E455" s="155">
        <v>3531113</v>
      </c>
      <c r="F455" s="156">
        <v>4975.5</v>
      </c>
      <c r="G455" s="155">
        <v>0</v>
      </c>
      <c r="H455" s="154">
        <v>1649</v>
      </c>
      <c r="I455" s="155">
        <v>17891.259999999998</v>
      </c>
      <c r="J455" s="155">
        <v>9723.67</v>
      </c>
    </row>
    <row r="456" spans="1:10" x14ac:dyDescent="0.2">
      <c r="A456" s="144">
        <v>96090</v>
      </c>
      <c r="B456" s="145" t="s">
        <v>506</v>
      </c>
      <c r="C456" s="156">
        <v>168</v>
      </c>
      <c r="D456" s="155">
        <v>2528.3451426359302</v>
      </c>
      <c r="E456" s="155">
        <v>2240155</v>
      </c>
      <c r="F456" s="156">
        <v>3403</v>
      </c>
      <c r="G456" s="155">
        <v>0</v>
      </c>
      <c r="H456" s="154">
        <v>1142</v>
      </c>
      <c r="I456" s="155">
        <v>17527.36</v>
      </c>
      <c r="J456" s="155">
        <v>16629.11</v>
      </c>
    </row>
    <row r="457" spans="1:10" x14ac:dyDescent="0.2">
      <c r="A457" s="144">
        <v>96091</v>
      </c>
      <c r="B457" s="145" t="s">
        <v>507</v>
      </c>
      <c r="C457" s="156">
        <v>173</v>
      </c>
      <c r="D457" s="155">
        <v>3409.6543957575727</v>
      </c>
      <c r="E457" s="155">
        <v>5099974</v>
      </c>
      <c r="F457" s="156">
        <v>9708</v>
      </c>
      <c r="G457" s="155">
        <v>0</v>
      </c>
      <c r="H457" s="154">
        <v>2980</v>
      </c>
      <c r="I457" s="155">
        <v>13195.55</v>
      </c>
      <c r="J457" s="155">
        <v>11557.8</v>
      </c>
    </row>
    <row r="458" spans="1:10" x14ac:dyDescent="0.2">
      <c r="A458" s="144">
        <v>96092</v>
      </c>
      <c r="B458" s="145" t="s">
        <v>508</v>
      </c>
      <c r="C458" s="156">
        <v>155</v>
      </c>
      <c r="D458" s="155">
        <v>2300.8668171840932</v>
      </c>
      <c r="E458" s="155">
        <v>669821</v>
      </c>
      <c r="F458" s="156">
        <v>1549</v>
      </c>
      <c r="G458" s="155">
        <v>0</v>
      </c>
      <c r="H458" s="154">
        <v>849</v>
      </c>
      <c r="I458" s="155">
        <v>15410.49</v>
      </c>
      <c r="J458" s="155">
        <v>14554.9</v>
      </c>
    </row>
    <row r="459" spans="1:10" x14ac:dyDescent="0.2">
      <c r="A459" s="144">
        <v>96093</v>
      </c>
      <c r="B459" s="145" t="s">
        <v>509</v>
      </c>
      <c r="C459" s="156">
        <v>168</v>
      </c>
      <c r="D459" s="155">
        <v>2904.784085361011</v>
      </c>
      <c r="E459" s="155">
        <v>1337027</v>
      </c>
      <c r="F459" s="156">
        <v>2615.5</v>
      </c>
      <c r="G459" s="155">
        <v>0</v>
      </c>
      <c r="H459" s="154">
        <v>1213</v>
      </c>
      <c r="I459" s="155">
        <v>12386.37</v>
      </c>
      <c r="J459" s="155">
        <v>10767.67</v>
      </c>
    </row>
    <row r="460" spans="1:10" x14ac:dyDescent="0.2">
      <c r="A460" s="144">
        <v>96094</v>
      </c>
      <c r="B460" s="145" t="s">
        <v>510</v>
      </c>
      <c r="C460" s="156">
        <v>174</v>
      </c>
      <c r="D460" s="155">
        <v>3266.4590911304522</v>
      </c>
      <c r="E460" s="155">
        <v>3200136</v>
      </c>
      <c r="F460" s="156">
        <v>6131</v>
      </c>
      <c r="G460" s="155">
        <v>0</v>
      </c>
      <c r="H460" s="154">
        <v>1635</v>
      </c>
      <c r="I460" s="155">
        <v>13388.92</v>
      </c>
      <c r="J460" s="155">
        <v>9652.07</v>
      </c>
    </row>
    <row r="461" spans="1:10" x14ac:dyDescent="0.2">
      <c r="A461" s="144">
        <v>96095</v>
      </c>
      <c r="B461" s="145" t="s">
        <v>511</v>
      </c>
      <c r="C461" s="156">
        <v>174</v>
      </c>
      <c r="D461" s="155">
        <v>1996.2214175125043</v>
      </c>
      <c r="E461" s="155">
        <v>4370880</v>
      </c>
      <c r="F461" s="156">
        <v>8189.5</v>
      </c>
      <c r="G461" s="155">
        <v>0</v>
      </c>
      <c r="H461" s="154">
        <v>2468</v>
      </c>
      <c r="I461" s="155">
        <v>15376.28</v>
      </c>
      <c r="J461" s="155">
        <v>15369.77</v>
      </c>
    </row>
    <row r="462" spans="1:10" x14ac:dyDescent="0.2">
      <c r="A462" s="144">
        <v>96098</v>
      </c>
      <c r="B462" s="145" t="s">
        <v>512</v>
      </c>
      <c r="C462" s="156">
        <v>175</v>
      </c>
      <c r="D462" s="155">
        <v>3688.2912946530432</v>
      </c>
      <c r="E462" s="155">
        <v>529339</v>
      </c>
      <c r="F462" s="156">
        <v>1006.5</v>
      </c>
      <c r="G462" s="155">
        <v>0</v>
      </c>
      <c r="H462" s="154">
        <v>434</v>
      </c>
      <c r="I462" s="155">
        <v>14637.14</v>
      </c>
      <c r="J462" s="155">
        <v>13049.81</v>
      </c>
    </row>
    <row r="463" spans="1:10" x14ac:dyDescent="0.2">
      <c r="A463" s="144">
        <v>96099</v>
      </c>
      <c r="B463" s="145" t="s">
        <v>513</v>
      </c>
      <c r="C463" s="156">
        <v>170</v>
      </c>
      <c r="D463" s="155">
        <v>6485.2505723749709</v>
      </c>
      <c r="E463" s="155">
        <v>283967</v>
      </c>
      <c r="F463" s="156">
        <v>555</v>
      </c>
      <c r="G463" s="155">
        <v>0</v>
      </c>
      <c r="H463" s="154">
        <v>247</v>
      </c>
      <c r="I463" s="155">
        <v>12485.72</v>
      </c>
      <c r="J463" s="155">
        <v>6216.9</v>
      </c>
    </row>
    <row r="464" spans="1:10" x14ac:dyDescent="0.2">
      <c r="A464" s="144">
        <v>96101</v>
      </c>
      <c r="B464" s="145" t="s">
        <v>514</v>
      </c>
      <c r="C464" s="156">
        <v>173</v>
      </c>
      <c r="D464" s="155">
        <v>1900.6201715154207</v>
      </c>
      <c r="E464" s="155">
        <v>0</v>
      </c>
      <c r="F464" s="156">
        <v>0</v>
      </c>
      <c r="G464" s="155">
        <v>0</v>
      </c>
      <c r="H464" s="154">
        <v>108</v>
      </c>
      <c r="I464" s="155">
        <v>24321.98</v>
      </c>
      <c r="J464" s="155">
        <v>30838.01</v>
      </c>
    </row>
    <row r="465" spans="1:10" x14ac:dyDescent="0.2">
      <c r="A465" s="144">
        <v>96102</v>
      </c>
      <c r="B465" s="145" t="s">
        <v>515</v>
      </c>
      <c r="C465" s="156">
        <v>171</v>
      </c>
      <c r="D465" s="155">
        <v>1922.2934194726381</v>
      </c>
      <c r="E465" s="155">
        <v>0</v>
      </c>
      <c r="F465" s="156">
        <v>0</v>
      </c>
      <c r="G465" s="155">
        <v>0</v>
      </c>
      <c r="H465" s="154">
        <v>290</v>
      </c>
      <c r="I465" s="155">
        <v>26097.93</v>
      </c>
      <c r="J465" s="155">
        <v>29344.959999999999</v>
      </c>
    </row>
    <row r="466" spans="1:10" x14ac:dyDescent="0.2">
      <c r="A466" s="144">
        <v>96103</v>
      </c>
      <c r="B466" s="145" t="s">
        <v>516</v>
      </c>
      <c r="C466" s="156">
        <v>174</v>
      </c>
      <c r="D466" s="155">
        <v>8627.8851656173938</v>
      </c>
      <c r="E466" s="155">
        <v>217504</v>
      </c>
      <c r="F466" s="156">
        <v>495</v>
      </c>
      <c r="G466" s="155">
        <v>0</v>
      </c>
      <c r="H466" s="154">
        <v>181</v>
      </c>
      <c r="I466" s="155">
        <v>18936.79</v>
      </c>
      <c r="J466" s="155">
        <v>9791.8700000000008</v>
      </c>
    </row>
    <row r="467" spans="1:10" x14ac:dyDescent="0.2">
      <c r="A467" s="144">
        <v>96104</v>
      </c>
      <c r="B467" s="145" t="s">
        <v>517</v>
      </c>
      <c r="C467" s="156">
        <v>164</v>
      </c>
      <c r="D467" s="155">
        <v>9654.0600569880735</v>
      </c>
      <c r="E467" s="155">
        <v>0</v>
      </c>
      <c r="F467" s="156">
        <v>0</v>
      </c>
      <c r="G467" s="155">
        <v>0</v>
      </c>
      <c r="H467" s="154">
        <v>356</v>
      </c>
      <c r="I467" s="155">
        <v>15771.86</v>
      </c>
      <c r="J467" s="155">
        <v>3907.69</v>
      </c>
    </row>
    <row r="468" spans="1:10" x14ac:dyDescent="0.2">
      <c r="A468" s="144">
        <v>96106</v>
      </c>
      <c r="B468" s="145" t="s">
        <v>518</v>
      </c>
      <c r="C468" s="156">
        <v>172</v>
      </c>
      <c r="D468" s="155">
        <v>2064.4667090180687</v>
      </c>
      <c r="E468" s="155">
        <v>1083730</v>
      </c>
      <c r="F468" s="156">
        <v>2096</v>
      </c>
      <c r="G468" s="155">
        <v>0</v>
      </c>
      <c r="H468" s="154">
        <v>524</v>
      </c>
      <c r="I468" s="155">
        <v>16601.21</v>
      </c>
      <c r="J468" s="155">
        <v>19638.5</v>
      </c>
    </row>
    <row r="469" spans="1:10" x14ac:dyDescent="0.2">
      <c r="A469" s="144">
        <v>96107</v>
      </c>
      <c r="B469" s="145" t="s">
        <v>519</v>
      </c>
      <c r="C469" s="156">
        <v>174</v>
      </c>
      <c r="D469" s="155">
        <v>3177.2678411338161</v>
      </c>
      <c r="E469" s="155">
        <v>239808</v>
      </c>
      <c r="F469" s="156">
        <v>265.5</v>
      </c>
      <c r="G469" s="155">
        <v>0</v>
      </c>
      <c r="H469" s="154">
        <v>242</v>
      </c>
      <c r="I469" s="155">
        <v>19435.009999999998</v>
      </c>
      <c r="J469" s="155">
        <v>19007.13</v>
      </c>
    </row>
    <row r="470" spans="1:10" x14ac:dyDescent="0.2">
      <c r="A470" s="144">
        <v>96109</v>
      </c>
      <c r="B470" s="145" t="s">
        <v>728</v>
      </c>
      <c r="C470" s="156">
        <v>161</v>
      </c>
      <c r="D470" s="155">
        <v>9900.1194524512848</v>
      </c>
      <c r="E470" s="155">
        <v>775242</v>
      </c>
      <c r="F470" s="156">
        <v>1362</v>
      </c>
      <c r="G470" s="155">
        <v>0</v>
      </c>
      <c r="H470" s="154">
        <v>438</v>
      </c>
      <c r="I470" s="155">
        <v>19417.71</v>
      </c>
      <c r="J470" s="155">
        <v>8793.35</v>
      </c>
    </row>
    <row r="471" spans="1:10" x14ac:dyDescent="0.2">
      <c r="A471" s="144">
        <v>96110</v>
      </c>
      <c r="B471" s="145" t="s">
        <v>520</v>
      </c>
      <c r="C471" s="156">
        <v>171</v>
      </c>
      <c r="D471" s="155">
        <v>7064.3782069617509</v>
      </c>
      <c r="E471" s="155">
        <v>1538405</v>
      </c>
      <c r="F471" s="156">
        <v>2933</v>
      </c>
      <c r="G471" s="155">
        <v>0</v>
      </c>
      <c r="H471" s="154">
        <v>1145</v>
      </c>
      <c r="I471" s="155">
        <v>15361.19</v>
      </c>
      <c r="J471" s="155">
        <v>7081.46</v>
      </c>
    </row>
    <row r="472" spans="1:10" x14ac:dyDescent="0.2">
      <c r="A472" s="144">
        <v>96111</v>
      </c>
      <c r="B472" s="145" t="s">
        <v>521</v>
      </c>
      <c r="C472" s="156">
        <v>170</v>
      </c>
      <c r="D472" s="155">
        <v>9749.2733831147962</v>
      </c>
      <c r="E472" s="155">
        <v>1413190</v>
      </c>
      <c r="F472" s="156">
        <v>2626.5</v>
      </c>
      <c r="G472" s="155">
        <v>0</v>
      </c>
      <c r="H472" s="154">
        <v>767</v>
      </c>
      <c r="I472" s="155">
        <v>14716.42</v>
      </c>
      <c r="J472" s="155">
        <v>4685.5200000000004</v>
      </c>
    </row>
    <row r="473" spans="1:10" x14ac:dyDescent="0.2">
      <c r="A473" s="144">
        <v>96112</v>
      </c>
      <c r="B473" s="145" t="s">
        <v>522</v>
      </c>
      <c r="C473" s="156">
        <v>167</v>
      </c>
      <c r="D473" s="155">
        <v>4009.244516429771</v>
      </c>
      <c r="E473" s="155">
        <v>683219</v>
      </c>
      <c r="F473" s="156">
        <v>867</v>
      </c>
      <c r="G473" s="155">
        <v>0</v>
      </c>
      <c r="H473" s="154">
        <v>458</v>
      </c>
      <c r="I473" s="155">
        <v>20979.91</v>
      </c>
      <c r="J473" s="155">
        <v>18257.27</v>
      </c>
    </row>
    <row r="474" spans="1:10" x14ac:dyDescent="0.2">
      <c r="A474" s="144">
        <v>96113</v>
      </c>
      <c r="B474" s="145" t="s">
        <v>523</v>
      </c>
      <c r="C474" s="156">
        <v>171</v>
      </c>
      <c r="D474" s="155">
        <v>2565.1361001144633</v>
      </c>
      <c r="E474" s="155">
        <v>161056</v>
      </c>
      <c r="F474" s="156">
        <v>343.5</v>
      </c>
      <c r="G474" s="155">
        <v>0</v>
      </c>
      <c r="H474" s="154">
        <v>119</v>
      </c>
      <c r="I474" s="155">
        <v>19739.990000000002</v>
      </c>
      <c r="J474" s="155">
        <v>19071.98</v>
      </c>
    </row>
    <row r="475" spans="1:10" x14ac:dyDescent="0.2">
      <c r="A475" s="144">
        <v>96114</v>
      </c>
      <c r="B475" s="145" t="s">
        <v>524</v>
      </c>
      <c r="C475" s="156">
        <v>172</v>
      </c>
      <c r="D475" s="155">
        <v>3804.7025493108667</v>
      </c>
      <c r="E475" s="155">
        <v>53257</v>
      </c>
      <c r="F475" s="156">
        <v>90</v>
      </c>
      <c r="G475" s="155">
        <v>0</v>
      </c>
      <c r="H475" s="154">
        <v>552</v>
      </c>
      <c r="I475" s="155">
        <v>15488.09</v>
      </c>
      <c r="J475" s="155">
        <v>13081.93</v>
      </c>
    </row>
    <row r="476" spans="1:10" x14ac:dyDescent="0.2">
      <c r="A476" s="144">
        <v>96119</v>
      </c>
      <c r="B476" s="145" t="s">
        <v>729</v>
      </c>
      <c r="C476" s="156">
        <v>169</v>
      </c>
      <c r="D476" s="155">
        <v>12069.910021774003</v>
      </c>
      <c r="E476" s="155">
        <v>20909229</v>
      </c>
      <c r="F476" s="156">
        <v>3521.5</v>
      </c>
      <c r="G476" s="155">
        <v>40987323</v>
      </c>
      <c r="H476" s="154">
        <v>23592</v>
      </c>
      <c r="I476" s="155">
        <v>20532.12</v>
      </c>
      <c r="J476" s="155">
        <v>12310.238479255355</v>
      </c>
    </row>
    <row r="477" spans="1:10" x14ac:dyDescent="0.2">
      <c r="A477" s="144">
        <v>96109</v>
      </c>
      <c r="B477" s="147" t="s">
        <v>730</v>
      </c>
      <c r="C477" s="153">
        <v>160</v>
      </c>
      <c r="D477" s="152">
        <v>9900.1194524512848</v>
      </c>
      <c r="E477" s="152">
        <v>0</v>
      </c>
      <c r="F477" s="152">
        <v>0</v>
      </c>
      <c r="G477" s="148">
        <v>0</v>
      </c>
      <c r="H477" s="151">
        <v>17</v>
      </c>
      <c r="I477" s="150">
        <v>20485.61</v>
      </c>
      <c r="J477" s="152">
        <v>0</v>
      </c>
    </row>
    <row r="478" spans="1:10" x14ac:dyDescent="0.2">
      <c r="A478" s="144">
        <v>96121</v>
      </c>
      <c r="B478" s="147" t="s">
        <v>737</v>
      </c>
      <c r="C478" s="153">
        <v>0</v>
      </c>
      <c r="D478" s="152">
        <v>0</v>
      </c>
      <c r="E478" s="152">
        <v>0</v>
      </c>
      <c r="F478" s="152">
        <v>0</v>
      </c>
      <c r="G478" s="148">
        <v>0</v>
      </c>
      <c r="H478" s="151">
        <v>0</v>
      </c>
      <c r="I478" s="150">
        <v>0</v>
      </c>
      <c r="J478" s="152">
        <v>0</v>
      </c>
    </row>
    <row r="479" spans="1:10" x14ac:dyDescent="0.2">
      <c r="A479" s="144">
        <v>97116</v>
      </c>
      <c r="B479" s="181" t="s">
        <v>105</v>
      </c>
      <c r="C479" s="176">
        <v>143</v>
      </c>
      <c r="D479" s="177">
        <v>6414.4380183999838</v>
      </c>
      <c r="E479" s="177">
        <v>49055</v>
      </c>
      <c r="F479" s="177">
        <v>50</v>
      </c>
      <c r="G479" s="178">
        <v>20752</v>
      </c>
      <c r="H479" s="179">
        <v>6</v>
      </c>
      <c r="I479" s="180">
        <v>18132.919999999998</v>
      </c>
      <c r="J479" s="177">
        <v>8013.64</v>
      </c>
    </row>
    <row r="480" spans="1:10" x14ac:dyDescent="0.2">
      <c r="A480" s="144">
        <v>97118</v>
      </c>
      <c r="B480" s="147" t="s">
        <v>525</v>
      </c>
      <c r="C480" s="176">
        <v>144</v>
      </c>
      <c r="D480" s="152">
        <v>7454.1131145987938</v>
      </c>
      <c r="E480" s="152">
        <v>49322</v>
      </c>
      <c r="F480" s="152">
        <v>58.5</v>
      </c>
      <c r="G480" s="148">
        <v>18676</v>
      </c>
      <c r="H480" s="151">
        <v>8</v>
      </c>
      <c r="I480" s="150">
        <v>18316.14</v>
      </c>
      <c r="J480" s="152">
        <v>8411.18</v>
      </c>
    </row>
    <row r="481" spans="1:10" x14ac:dyDescent="0.2">
      <c r="A481" s="144">
        <v>97119</v>
      </c>
      <c r="B481" s="145" t="s">
        <v>526</v>
      </c>
      <c r="C481" s="153">
        <v>144</v>
      </c>
      <c r="D481" s="155">
        <v>12412.929981798494</v>
      </c>
      <c r="E481" s="155">
        <v>21735</v>
      </c>
      <c r="F481" s="156">
        <v>12.5</v>
      </c>
      <c r="G481" s="155">
        <v>37863</v>
      </c>
      <c r="H481" s="154">
        <v>6</v>
      </c>
      <c r="I481" s="155">
        <v>30890.79</v>
      </c>
      <c r="J481" s="155">
        <v>13985.74</v>
      </c>
    </row>
    <row r="482" spans="1:10" x14ac:dyDescent="0.2">
      <c r="A482" s="144">
        <v>97122</v>
      </c>
      <c r="B482" s="145" t="s">
        <v>527</v>
      </c>
      <c r="C482" s="156">
        <v>143</v>
      </c>
      <c r="D482" s="155">
        <v>5365.1652936612754</v>
      </c>
      <c r="E482" s="155">
        <v>47833</v>
      </c>
      <c r="F482" s="156">
        <v>51</v>
      </c>
      <c r="G482" s="155">
        <v>26005</v>
      </c>
      <c r="H482" s="154">
        <v>8</v>
      </c>
      <c r="I482" s="155">
        <v>17897.060000000001</v>
      </c>
      <c r="J482" s="155">
        <v>7338.77</v>
      </c>
    </row>
    <row r="483" spans="1:10" x14ac:dyDescent="0.2">
      <c r="A483" s="144">
        <v>97127</v>
      </c>
      <c r="B483" s="145" t="s">
        <v>528</v>
      </c>
      <c r="C483" s="156">
        <v>150</v>
      </c>
      <c r="D483" s="155">
        <v>9446.8027899624394</v>
      </c>
      <c r="E483" s="155">
        <v>4256</v>
      </c>
      <c r="F483" s="156">
        <v>10.5</v>
      </c>
      <c r="G483" s="155">
        <v>10774</v>
      </c>
      <c r="H483" s="154">
        <v>1</v>
      </c>
      <c r="I483" s="155">
        <v>16513.46</v>
      </c>
      <c r="J483" s="155">
        <v>5800.54</v>
      </c>
    </row>
    <row r="484" spans="1:10" x14ac:dyDescent="0.2">
      <c r="A484" s="144">
        <v>97129</v>
      </c>
      <c r="B484" s="145" t="s">
        <v>529</v>
      </c>
      <c r="C484" s="156">
        <v>159</v>
      </c>
      <c r="D484" s="155">
        <v>7040.1704637533585</v>
      </c>
      <c r="E484" s="155">
        <v>503780</v>
      </c>
      <c r="F484" s="156">
        <v>818</v>
      </c>
      <c r="G484" s="155">
        <v>704559</v>
      </c>
      <c r="H484" s="154">
        <v>282</v>
      </c>
      <c r="I484" s="155">
        <v>12348.91</v>
      </c>
      <c r="J484" s="155">
        <v>4294.6099999999997</v>
      </c>
    </row>
    <row r="485" spans="1:10" x14ac:dyDescent="0.2">
      <c r="A485" s="144">
        <v>97130</v>
      </c>
      <c r="B485" s="145" t="s">
        <v>530</v>
      </c>
      <c r="C485" s="156">
        <v>164</v>
      </c>
      <c r="D485" s="155">
        <v>6832.1332373256519</v>
      </c>
      <c r="E485" s="155">
        <v>28202</v>
      </c>
      <c r="F485" s="156">
        <v>20.5</v>
      </c>
      <c r="G485" s="155">
        <v>113662</v>
      </c>
      <c r="H485" s="154">
        <v>39</v>
      </c>
      <c r="I485" s="155">
        <v>14117.65</v>
      </c>
      <c r="J485" s="155">
        <v>5758.44</v>
      </c>
    </row>
    <row r="486" spans="1:10" x14ac:dyDescent="0.2">
      <c r="A486" s="144">
        <v>97131</v>
      </c>
      <c r="B486" s="145" t="s">
        <v>531</v>
      </c>
      <c r="C486" s="156">
        <v>147</v>
      </c>
      <c r="D486" s="155">
        <v>6293.8660689356529</v>
      </c>
      <c r="E486" s="155">
        <v>140020</v>
      </c>
      <c r="F486" s="156">
        <v>182</v>
      </c>
      <c r="G486" s="155">
        <v>103352</v>
      </c>
      <c r="H486" s="154">
        <v>58</v>
      </c>
      <c r="I486" s="155">
        <v>14297.9</v>
      </c>
      <c r="J486" s="155">
        <v>7270.71</v>
      </c>
    </row>
    <row r="487" spans="1:10" x14ac:dyDescent="0.2">
      <c r="A487" s="144">
        <v>98080</v>
      </c>
      <c r="B487" s="145" t="s">
        <v>532</v>
      </c>
      <c r="C487" s="156">
        <v>146</v>
      </c>
      <c r="D487" s="155">
        <v>5712.401871862975</v>
      </c>
      <c r="E487" s="155">
        <v>303295</v>
      </c>
      <c r="F487" s="156">
        <v>385</v>
      </c>
      <c r="G487" s="155">
        <v>162782</v>
      </c>
      <c r="H487" s="154">
        <v>98</v>
      </c>
      <c r="I487" s="155">
        <v>13991.37</v>
      </c>
      <c r="J487" s="155">
        <v>10262.98</v>
      </c>
    </row>
    <row r="488" spans="1:10" x14ac:dyDescent="0.2">
      <c r="A488" s="144">
        <v>99082</v>
      </c>
      <c r="B488" s="145" t="s">
        <v>533</v>
      </c>
      <c r="C488" s="156">
        <v>148</v>
      </c>
      <c r="D488" s="155">
        <v>5259.805056206621</v>
      </c>
      <c r="E488" s="155">
        <v>267305</v>
      </c>
      <c r="F488" s="156">
        <v>345.5</v>
      </c>
      <c r="G488" s="155">
        <v>145580</v>
      </c>
      <c r="H488" s="154">
        <v>101</v>
      </c>
      <c r="I488" s="155">
        <v>15583.26</v>
      </c>
      <c r="J488" s="155">
        <v>7324.56</v>
      </c>
    </row>
    <row r="489" spans="1:10" x14ac:dyDescent="0.2">
      <c r="A489" s="144">
        <v>100059</v>
      </c>
      <c r="B489" s="145" t="s">
        <v>534</v>
      </c>
      <c r="C489" s="156">
        <v>162</v>
      </c>
      <c r="D489" s="155">
        <v>6393.9262642489939</v>
      </c>
      <c r="E489" s="155">
        <v>142967</v>
      </c>
      <c r="F489" s="156">
        <v>426.5</v>
      </c>
      <c r="G489" s="155">
        <v>190078</v>
      </c>
      <c r="H489" s="154">
        <v>101</v>
      </c>
      <c r="I489" s="155">
        <v>11876.15</v>
      </c>
      <c r="J489" s="155">
        <v>4418.41</v>
      </c>
    </row>
    <row r="490" spans="1:10" x14ac:dyDescent="0.2">
      <c r="A490" s="144">
        <v>100060</v>
      </c>
      <c r="B490" s="145" t="s">
        <v>535</v>
      </c>
      <c r="C490" s="156">
        <v>155</v>
      </c>
      <c r="D490" s="155">
        <v>7776.0797910806969</v>
      </c>
      <c r="E490" s="155">
        <v>90518</v>
      </c>
      <c r="F490" s="156">
        <v>368</v>
      </c>
      <c r="G490" s="155">
        <v>176116</v>
      </c>
      <c r="H490" s="154">
        <v>92</v>
      </c>
      <c r="I490" s="155">
        <v>11925.03</v>
      </c>
      <c r="J490" s="155">
        <v>2778.4</v>
      </c>
    </row>
    <row r="491" spans="1:10" x14ac:dyDescent="0.2">
      <c r="A491" s="144">
        <v>100061</v>
      </c>
      <c r="B491" s="145" t="s">
        <v>536</v>
      </c>
      <c r="C491" s="156">
        <v>160</v>
      </c>
      <c r="D491" s="155">
        <v>6858.0248520679988</v>
      </c>
      <c r="E491" s="155">
        <v>332997</v>
      </c>
      <c r="F491" s="156">
        <v>570</v>
      </c>
      <c r="G491" s="155">
        <v>250390</v>
      </c>
      <c r="H491" s="154">
        <v>144</v>
      </c>
      <c r="I491" s="155">
        <v>12444.9</v>
      </c>
      <c r="J491" s="155">
        <v>3964.75</v>
      </c>
    </row>
    <row r="492" spans="1:10" x14ac:dyDescent="0.2">
      <c r="A492" s="144">
        <v>100062</v>
      </c>
      <c r="B492" s="145" t="s">
        <v>537</v>
      </c>
      <c r="C492" s="156">
        <v>161</v>
      </c>
      <c r="D492" s="155">
        <v>9122.5473490514578</v>
      </c>
      <c r="E492" s="155">
        <v>79723</v>
      </c>
      <c r="F492" s="156">
        <v>192</v>
      </c>
      <c r="G492" s="155">
        <v>95949</v>
      </c>
      <c r="H492" s="154">
        <v>68</v>
      </c>
      <c r="I492" s="155">
        <v>18776.810000000001</v>
      </c>
      <c r="J492" s="155">
        <v>5830.03</v>
      </c>
    </row>
    <row r="493" spans="1:10" x14ac:dyDescent="0.2">
      <c r="A493" s="144">
        <v>100063</v>
      </c>
      <c r="B493" s="145" t="s">
        <v>538</v>
      </c>
      <c r="C493" s="156">
        <v>157</v>
      </c>
      <c r="D493" s="155">
        <v>6445.6405342189628</v>
      </c>
      <c r="E493" s="155">
        <v>899851</v>
      </c>
      <c r="F493" s="156">
        <v>1804</v>
      </c>
      <c r="G493" s="155">
        <v>854094</v>
      </c>
      <c r="H493" s="154">
        <v>399</v>
      </c>
      <c r="I493" s="155">
        <v>13718.01</v>
      </c>
      <c r="J493" s="155">
        <v>4986.5</v>
      </c>
    </row>
    <row r="494" spans="1:10" x14ac:dyDescent="0.2">
      <c r="A494" s="144">
        <v>100064</v>
      </c>
      <c r="B494" s="145" t="s">
        <v>539</v>
      </c>
      <c r="C494" s="156">
        <v>162</v>
      </c>
      <c r="D494" s="155">
        <v>4191.7987101871786</v>
      </c>
      <c r="E494" s="155">
        <v>74563</v>
      </c>
      <c r="F494" s="156">
        <v>102</v>
      </c>
      <c r="G494" s="155">
        <v>74795</v>
      </c>
      <c r="H494" s="154">
        <v>25</v>
      </c>
      <c r="I494" s="155">
        <v>9935.0499999999993</v>
      </c>
      <c r="J494" s="155">
        <v>7707.03</v>
      </c>
    </row>
    <row r="495" spans="1:10" x14ac:dyDescent="0.2">
      <c r="A495" s="144">
        <v>100065</v>
      </c>
      <c r="B495" s="145" t="s">
        <v>540</v>
      </c>
      <c r="C495" s="156">
        <v>161</v>
      </c>
      <c r="D495" s="155">
        <v>7240.796668795374</v>
      </c>
      <c r="E495" s="155">
        <v>68706</v>
      </c>
      <c r="F495" s="156">
        <v>136</v>
      </c>
      <c r="G495" s="155">
        <v>98433</v>
      </c>
      <c r="H495" s="154">
        <v>48</v>
      </c>
      <c r="I495" s="155">
        <v>11091.96</v>
      </c>
      <c r="J495" s="155">
        <v>4276.87</v>
      </c>
    </row>
    <row r="496" spans="1:10" x14ac:dyDescent="0.2">
      <c r="A496" s="144">
        <v>101105</v>
      </c>
      <c r="B496" s="145" t="s">
        <v>541</v>
      </c>
      <c r="C496" s="156">
        <v>146</v>
      </c>
      <c r="D496" s="155">
        <v>8174.2024753015239</v>
      </c>
      <c r="E496" s="155">
        <v>167337</v>
      </c>
      <c r="F496" s="156">
        <v>212</v>
      </c>
      <c r="G496" s="155">
        <v>148437</v>
      </c>
      <c r="H496" s="154">
        <v>64</v>
      </c>
      <c r="I496" s="155">
        <v>14888.03</v>
      </c>
      <c r="J496" s="155">
        <v>1726.78</v>
      </c>
    </row>
    <row r="497" spans="1:10" x14ac:dyDescent="0.2">
      <c r="A497" s="144">
        <v>101107</v>
      </c>
      <c r="B497" s="145" t="s">
        <v>542</v>
      </c>
      <c r="C497" s="156">
        <v>148</v>
      </c>
      <c r="D497" s="155">
        <v>7452.4372624656598</v>
      </c>
      <c r="E497" s="155">
        <v>108123</v>
      </c>
      <c r="F497" s="156">
        <v>178.5</v>
      </c>
      <c r="G497" s="155">
        <v>70253</v>
      </c>
      <c r="H497" s="154">
        <v>31</v>
      </c>
      <c r="I497" s="155">
        <v>16274.63</v>
      </c>
      <c r="J497" s="155">
        <v>4725.53</v>
      </c>
    </row>
    <row r="498" spans="1:10" x14ac:dyDescent="0.2">
      <c r="A498" s="144">
        <v>102081</v>
      </c>
      <c r="B498" s="145" t="s">
        <v>543</v>
      </c>
      <c r="C498" s="156">
        <v>158</v>
      </c>
      <c r="D498" s="155">
        <v>7130.7066348925728</v>
      </c>
      <c r="E498" s="155">
        <v>195239</v>
      </c>
      <c r="F498" s="156">
        <v>230.5</v>
      </c>
      <c r="G498" s="155">
        <v>80313</v>
      </c>
      <c r="H498" s="154">
        <v>31</v>
      </c>
      <c r="I498" s="155">
        <v>18265.22</v>
      </c>
      <c r="J498" s="155">
        <v>8080.35</v>
      </c>
    </row>
    <row r="499" spans="1:10" x14ac:dyDescent="0.2">
      <c r="A499" s="144">
        <v>102085</v>
      </c>
      <c r="B499" s="145" t="s">
        <v>544</v>
      </c>
      <c r="C499" s="156">
        <v>148</v>
      </c>
      <c r="D499" s="155">
        <v>5467.4604599520235</v>
      </c>
      <c r="E499" s="155">
        <v>421967</v>
      </c>
      <c r="F499" s="156">
        <v>547.5</v>
      </c>
      <c r="G499" s="155">
        <v>187324</v>
      </c>
      <c r="H499" s="154">
        <v>88</v>
      </c>
      <c r="I499" s="155">
        <v>14361.46</v>
      </c>
      <c r="J499" s="155">
        <v>7433.99</v>
      </c>
    </row>
    <row r="500" spans="1:10" x14ac:dyDescent="0.2">
      <c r="A500" s="144">
        <v>103127</v>
      </c>
      <c r="B500" s="145" t="s">
        <v>545</v>
      </c>
      <c r="C500" s="156">
        <v>164</v>
      </c>
      <c r="D500" s="155">
        <v>9008.4386412070307</v>
      </c>
      <c r="E500" s="155">
        <v>127781</v>
      </c>
      <c r="F500" s="156">
        <v>224</v>
      </c>
      <c r="G500" s="155">
        <v>72664</v>
      </c>
      <c r="H500" s="154">
        <v>20</v>
      </c>
      <c r="I500" s="155">
        <v>16860.759999999998</v>
      </c>
      <c r="J500" s="155">
        <v>5787.37</v>
      </c>
    </row>
    <row r="501" spans="1:10" x14ac:dyDescent="0.2">
      <c r="A501" s="144">
        <v>103128</v>
      </c>
      <c r="B501" s="145" t="s">
        <v>546</v>
      </c>
      <c r="C501" s="156">
        <v>161</v>
      </c>
      <c r="D501" s="155">
        <v>6207.5377228844191</v>
      </c>
      <c r="E501" s="155">
        <v>66388</v>
      </c>
      <c r="F501" s="156">
        <v>110</v>
      </c>
      <c r="G501" s="155">
        <v>59815</v>
      </c>
      <c r="H501" s="154">
        <v>22</v>
      </c>
      <c r="I501" s="155">
        <v>18449.169999999998</v>
      </c>
      <c r="J501" s="155">
        <v>12383.71</v>
      </c>
    </row>
    <row r="502" spans="1:10" x14ac:dyDescent="0.2">
      <c r="A502" s="144">
        <v>103129</v>
      </c>
      <c r="B502" s="145" t="s">
        <v>547</v>
      </c>
      <c r="C502" s="156">
        <v>162</v>
      </c>
      <c r="D502" s="155">
        <v>5795.1618145645016</v>
      </c>
      <c r="E502" s="155">
        <v>132805</v>
      </c>
      <c r="F502" s="156">
        <v>232.5</v>
      </c>
      <c r="G502" s="155">
        <v>113876</v>
      </c>
      <c r="H502" s="154">
        <v>43</v>
      </c>
      <c r="I502" s="155">
        <v>11537</v>
      </c>
      <c r="J502" s="155">
        <v>4201.88</v>
      </c>
    </row>
    <row r="503" spans="1:10" x14ac:dyDescent="0.2">
      <c r="A503" s="144">
        <v>103130</v>
      </c>
      <c r="B503" s="145" t="s">
        <v>548</v>
      </c>
      <c r="C503" s="156">
        <v>150</v>
      </c>
      <c r="D503" s="155">
        <v>6518.401902302593</v>
      </c>
      <c r="E503" s="155">
        <v>173592</v>
      </c>
      <c r="F503" s="156">
        <v>381</v>
      </c>
      <c r="G503" s="155">
        <v>201248</v>
      </c>
      <c r="H503" s="154">
        <v>80</v>
      </c>
      <c r="I503" s="155">
        <v>9908.89</v>
      </c>
      <c r="J503" s="155">
        <v>3348.87</v>
      </c>
    </row>
    <row r="504" spans="1:10" x14ac:dyDescent="0.2">
      <c r="A504" s="144">
        <v>103131</v>
      </c>
      <c r="B504" s="145" t="s">
        <v>549</v>
      </c>
      <c r="C504" s="156">
        <v>162</v>
      </c>
      <c r="D504" s="155">
        <v>5727.6104549995152</v>
      </c>
      <c r="E504" s="155">
        <v>155663</v>
      </c>
      <c r="F504" s="156">
        <v>179</v>
      </c>
      <c r="G504" s="155">
        <v>165803</v>
      </c>
      <c r="H504" s="154">
        <v>89</v>
      </c>
      <c r="I504" s="155">
        <v>11311.08</v>
      </c>
      <c r="J504" s="155">
        <v>3982.67</v>
      </c>
    </row>
    <row r="505" spans="1:10" x14ac:dyDescent="0.2">
      <c r="A505" s="144">
        <v>103132</v>
      </c>
      <c r="B505" s="145" t="s">
        <v>550</v>
      </c>
      <c r="C505" s="156">
        <v>163</v>
      </c>
      <c r="D505" s="155">
        <v>5640.5827534119053</v>
      </c>
      <c r="E505" s="155">
        <v>513404</v>
      </c>
      <c r="F505" s="156">
        <v>975.5</v>
      </c>
      <c r="G505" s="155">
        <v>516732</v>
      </c>
      <c r="H505" s="154">
        <v>365</v>
      </c>
      <c r="I505" s="155">
        <v>10133.92</v>
      </c>
      <c r="J505" s="155">
        <v>4796.93</v>
      </c>
    </row>
    <row r="506" spans="1:10" x14ac:dyDescent="0.2">
      <c r="A506" s="144">
        <v>103135</v>
      </c>
      <c r="B506" s="145" t="s">
        <v>551</v>
      </c>
      <c r="C506" s="156">
        <v>162</v>
      </c>
      <c r="D506" s="155">
        <v>6814.6862017821013</v>
      </c>
      <c r="E506" s="155">
        <v>148898</v>
      </c>
      <c r="F506" s="156">
        <v>167</v>
      </c>
      <c r="G506" s="155">
        <v>139461</v>
      </c>
      <c r="H506" s="154">
        <v>65</v>
      </c>
      <c r="I506" s="155">
        <v>11732.97</v>
      </c>
      <c r="J506" s="155">
        <v>3761.4</v>
      </c>
    </row>
    <row r="507" spans="1:10" x14ac:dyDescent="0.2">
      <c r="A507" s="144">
        <v>104041</v>
      </c>
      <c r="B507" s="145" t="s">
        <v>552</v>
      </c>
      <c r="C507" s="156">
        <v>145</v>
      </c>
      <c r="D507" s="155">
        <v>9124.6793287142718</v>
      </c>
      <c r="E507" s="155">
        <v>66045</v>
      </c>
      <c r="F507" s="156">
        <v>117.5</v>
      </c>
      <c r="G507" s="155">
        <v>51349</v>
      </c>
      <c r="H507" s="154">
        <v>35</v>
      </c>
      <c r="I507" s="155">
        <v>16668.59</v>
      </c>
      <c r="J507" s="155">
        <v>4614.6099999999997</v>
      </c>
    </row>
    <row r="508" spans="1:10" x14ac:dyDescent="0.2">
      <c r="A508" s="144">
        <v>104042</v>
      </c>
      <c r="B508" s="145" t="s">
        <v>553</v>
      </c>
      <c r="C508" s="156">
        <v>146</v>
      </c>
      <c r="D508" s="155">
        <v>7794.2146181808639</v>
      </c>
      <c r="E508" s="155">
        <v>306691</v>
      </c>
      <c r="F508" s="156">
        <v>300.5</v>
      </c>
      <c r="G508" s="155">
        <v>122160</v>
      </c>
      <c r="H508" s="154">
        <v>70</v>
      </c>
      <c r="I508" s="155">
        <v>15059.99</v>
      </c>
      <c r="J508" s="155">
        <v>5009.08</v>
      </c>
    </row>
    <row r="509" spans="1:10" x14ac:dyDescent="0.2">
      <c r="A509" s="144">
        <v>104043</v>
      </c>
      <c r="B509" s="145" t="s">
        <v>554</v>
      </c>
      <c r="C509" s="156">
        <v>147</v>
      </c>
      <c r="D509" s="155">
        <v>6544.7782045441918</v>
      </c>
      <c r="E509" s="155">
        <v>178588</v>
      </c>
      <c r="F509" s="156">
        <v>356</v>
      </c>
      <c r="G509" s="155">
        <v>150885</v>
      </c>
      <c r="H509" s="154">
        <v>85</v>
      </c>
      <c r="I509" s="155">
        <v>11154.11</v>
      </c>
      <c r="J509" s="155">
        <v>3127.8</v>
      </c>
    </row>
    <row r="510" spans="1:10" x14ac:dyDescent="0.2">
      <c r="A510" s="144">
        <v>104044</v>
      </c>
      <c r="B510" s="145" t="s">
        <v>555</v>
      </c>
      <c r="C510" s="156">
        <v>146</v>
      </c>
      <c r="D510" s="155">
        <v>3494.6094749956196</v>
      </c>
      <c r="E510" s="155">
        <v>672243</v>
      </c>
      <c r="F510" s="156">
        <v>1126.5</v>
      </c>
      <c r="G510" s="155">
        <v>510158</v>
      </c>
      <c r="H510" s="154">
        <v>291</v>
      </c>
      <c r="I510" s="155">
        <v>16350.88</v>
      </c>
      <c r="J510" s="155">
        <v>14198.8</v>
      </c>
    </row>
    <row r="511" spans="1:10" x14ac:dyDescent="0.2">
      <c r="A511" s="144">
        <v>104045</v>
      </c>
      <c r="B511" s="145" t="s">
        <v>556</v>
      </c>
      <c r="C511" s="156">
        <v>167</v>
      </c>
      <c r="D511" s="155">
        <v>4028.4424553458116</v>
      </c>
      <c r="E511" s="155">
        <v>302483</v>
      </c>
      <c r="F511" s="156">
        <v>337.5</v>
      </c>
      <c r="G511" s="155">
        <v>148302</v>
      </c>
      <c r="H511" s="154">
        <v>108</v>
      </c>
      <c r="I511" s="155">
        <v>17958.47</v>
      </c>
      <c r="J511" s="155">
        <v>14349.64</v>
      </c>
    </row>
    <row r="512" spans="1:10" x14ac:dyDescent="0.2">
      <c r="A512" s="144">
        <v>105123</v>
      </c>
      <c r="B512" s="145" t="s">
        <v>557</v>
      </c>
      <c r="C512" s="156">
        <v>155</v>
      </c>
      <c r="D512" s="155">
        <v>8175.9127229726428</v>
      </c>
      <c r="E512" s="155">
        <v>149371</v>
      </c>
      <c r="F512" s="156">
        <v>126</v>
      </c>
      <c r="G512" s="155">
        <v>65334</v>
      </c>
      <c r="H512" s="154">
        <v>23</v>
      </c>
      <c r="I512" s="155">
        <v>15971.2</v>
      </c>
      <c r="J512" s="155">
        <v>6646.79</v>
      </c>
    </row>
    <row r="513" spans="1:10" x14ac:dyDescent="0.2">
      <c r="A513" s="144">
        <v>105124</v>
      </c>
      <c r="B513" s="145" t="s">
        <v>558</v>
      </c>
      <c r="C513" s="156">
        <v>143</v>
      </c>
      <c r="D513" s="155">
        <v>8252.3320714908168</v>
      </c>
      <c r="E513" s="155">
        <v>150369</v>
      </c>
      <c r="F513" s="156">
        <v>188.5</v>
      </c>
      <c r="G513" s="155">
        <v>164877</v>
      </c>
      <c r="H513" s="154">
        <v>56</v>
      </c>
      <c r="I513" s="155">
        <v>13170.56</v>
      </c>
      <c r="J513" s="155">
        <v>4195.21</v>
      </c>
    </row>
    <row r="514" spans="1:10" x14ac:dyDescent="0.2">
      <c r="A514" s="144">
        <v>105125</v>
      </c>
      <c r="B514" s="145" t="s">
        <v>559</v>
      </c>
      <c r="C514" s="156">
        <v>144</v>
      </c>
      <c r="D514" s="155">
        <v>9112.9270900330612</v>
      </c>
      <c r="E514" s="155">
        <v>39560</v>
      </c>
      <c r="F514" s="156">
        <v>43.5</v>
      </c>
      <c r="G514" s="155">
        <v>28671</v>
      </c>
      <c r="H514" s="154">
        <v>13</v>
      </c>
      <c r="I514" s="155">
        <v>26736.240000000002</v>
      </c>
      <c r="J514" s="155">
        <v>10305.32</v>
      </c>
    </row>
    <row r="515" spans="1:10" x14ac:dyDescent="0.2">
      <c r="A515" s="144">
        <v>106001</v>
      </c>
      <c r="B515" s="145" t="s">
        <v>560</v>
      </c>
      <c r="C515" s="156">
        <v>146</v>
      </c>
      <c r="D515" s="155">
        <v>9280.6095942203992</v>
      </c>
      <c r="E515" s="155">
        <v>92841</v>
      </c>
      <c r="F515" s="156">
        <v>148.5</v>
      </c>
      <c r="G515" s="155">
        <v>47506</v>
      </c>
      <c r="H515" s="154">
        <v>30</v>
      </c>
      <c r="I515" s="155">
        <v>17301.11</v>
      </c>
      <c r="J515" s="155">
        <v>3265.33</v>
      </c>
    </row>
    <row r="516" spans="1:10" x14ac:dyDescent="0.2">
      <c r="A516" s="144">
        <v>106002</v>
      </c>
      <c r="B516" s="145" t="s">
        <v>561</v>
      </c>
      <c r="C516" s="156">
        <v>148</v>
      </c>
      <c r="D516" s="155">
        <v>9239.5464393218008</v>
      </c>
      <c r="E516" s="155">
        <v>57122</v>
      </c>
      <c r="F516" s="156">
        <v>57.5</v>
      </c>
      <c r="G516" s="155">
        <v>55625</v>
      </c>
      <c r="H516" s="154">
        <v>31</v>
      </c>
      <c r="I516" s="155">
        <v>14667.43</v>
      </c>
      <c r="J516" s="155">
        <v>3809.9</v>
      </c>
    </row>
    <row r="517" spans="1:10" x14ac:dyDescent="0.2">
      <c r="A517" s="144">
        <v>106003</v>
      </c>
      <c r="B517" s="145" t="s">
        <v>562</v>
      </c>
      <c r="C517" s="156">
        <v>150</v>
      </c>
      <c r="D517" s="155">
        <v>6627.7074279670569</v>
      </c>
      <c r="E517" s="155">
        <v>361685</v>
      </c>
      <c r="F517" s="156">
        <v>733</v>
      </c>
      <c r="G517" s="155">
        <v>324362</v>
      </c>
      <c r="H517" s="154">
        <v>305</v>
      </c>
      <c r="I517" s="155">
        <v>14369.9</v>
      </c>
      <c r="J517" s="155">
        <v>4022.43</v>
      </c>
    </row>
    <row r="518" spans="1:10" x14ac:dyDescent="0.2">
      <c r="A518" s="144">
        <v>106004</v>
      </c>
      <c r="B518" s="145" t="s">
        <v>563</v>
      </c>
      <c r="C518" s="156">
        <v>165</v>
      </c>
      <c r="D518" s="155">
        <v>4876.3236440506053</v>
      </c>
      <c r="E518" s="155">
        <v>2256745</v>
      </c>
      <c r="F518" s="156">
        <v>3163</v>
      </c>
      <c r="G518" s="155">
        <v>982423</v>
      </c>
      <c r="H518" s="154">
        <v>678</v>
      </c>
      <c r="I518" s="155">
        <v>13267.85</v>
      </c>
      <c r="J518" s="155">
        <v>8111.06</v>
      </c>
    </row>
    <row r="519" spans="1:10" x14ac:dyDescent="0.2">
      <c r="A519" s="144">
        <v>106005</v>
      </c>
      <c r="B519" s="145" t="s">
        <v>564</v>
      </c>
      <c r="C519" s="156">
        <v>160</v>
      </c>
      <c r="D519" s="155">
        <v>5692.2414428139209</v>
      </c>
      <c r="E519" s="155">
        <v>433955</v>
      </c>
      <c r="F519" s="156">
        <v>751</v>
      </c>
      <c r="G519" s="155">
        <v>321435</v>
      </c>
      <c r="H519" s="154">
        <v>180</v>
      </c>
      <c r="I519" s="155">
        <v>14800.06</v>
      </c>
      <c r="J519" s="155">
        <v>10128.82</v>
      </c>
    </row>
    <row r="520" spans="1:10" x14ac:dyDescent="0.2">
      <c r="A520" s="144">
        <v>106006</v>
      </c>
      <c r="B520" s="145" t="s">
        <v>565</v>
      </c>
      <c r="C520" s="156">
        <v>190</v>
      </c>
      <c r="D520" s="155">
        <v>7535.7673007256753</v>
      </c>
      <c r="E520" s="155">
        <v>135457</v>
      </c>
      <c r="F520" s="156">
        <v>198</v>
      </c>
      <c r="G520" s="155">
        <v>78065</v>
      </c>
      <c r="H520" s="154">
        <v>41</v>
      </c>
      <c r="I520" s="155">
        <v>14571.93</v>
      </c>
      <c r="J520" s="155">
        <v>6744.18</v>
      </c>
    </row>
    <row r="521" spans="1:10" x14ac:dyDescent="0.2">
      <c r="A521" s="144">
        <v>106008</v>
      </c>
      <c r="B521" s="145" t="s">
        <v>566</v>
      </c>
      <c r="C521" s="156">
        <v>149</v>
      </c>
      <c r="D521" s="155">
        <v>5068.8735644858925</v>
      </c>
      <c r="E521" s="155">
        <v>49601</v>
      </c>
      <c r="F521" s="156">
        <v>91</v>
      </c>
      <c r="G521" s="155">
        <v>18808</v>
      </c>
      <c r="H521" s="154">
        <v>16</v>
      </c>
      <c r="I521" s="155">
        <v>12529.21</v>
      </c>
      <c r="J521" s="155">
        <v>5739.93</v>
      </c>
    </row>
    <row r="522" spans="1:10" x14ac:dyDescent="0.2">
      <c r="A522" s="144">
        <v>107151</v>
      </c>
      <c r="B522" s="145" t="s">
        <v>567</v>
      </c>
      <c r="C522" s="156">
        <v>154</v>
      </c>
      <c r="D522" s="155">
        <v>7130.2968465134745</v>
      </c>
      <c r="E522" s="155">
        <v>100632</v>
      </c>
      <c r="F522" s="156">
        <v>83.5</v>
      </c>
      <c r="G522" s="155">
        <v>37796</v>
      </c>
      <c r="H522" s="154">
        <v>16</v>
      </c>
      <c r="I522" s="155">
        <v>21384.81</v>
      </c>
      <c r="J522" s="155">
        <v>2835.31</v>
      </c>
    </row>
    <row r="523" spans="1:10" x14ac:dyDescent="0.2">
      <c r="A523" s="144">
        <v>107152</v>
      </c>
      <c r="B523" s="145" t="s">
        <v>568</v>
      </c>
      <c r="C523" s="156">
        <v>157</v>
      </c>
      <c r="D523" s="155">
        <v>6715.000468120089</v>
      </c>
      <c r="E523" s="155">
        <v>278171</v>
      </c>
      <c r="F523" s="156">
        <v>443.5</v>
      </c>
      <c r="G523" s="155">
        <v>255281</v>
      </c>
      <c r="H523" s="154">
        <v>213</v>
      </c>
      <c r="I523" s="155">
        <v>13691.27</v>
      </c>
      <c r="J523" s="155">
        <v>3317.99</v>
      </c>
    </row>
    <row r="524" spans="1:10" x14ac:dyDescent="0.2">
      <c r="A524" s="144">
        <v>107153</v>
      </c>
      <c r="B524" s="145" t="s">
        <v>569</v>
      </c>
      <c r="C524" s="156">
        <v>143</v>
      </c>
      <c r="D524" s="155">
        <v>6189.001001587787</v>
      </c>
      <c r="E524" s="155">
        <v>82330</v>
      </c>
      <c r="F524" s="156">
        <v>215.5</v>
      </c>
      <c r="G524" s="155">
        <v>119327</v>
      </c>
      <c r="H524" s="154">
        <v>65</v>
      </c>
      <c r="I524" s="155">
        <v>12004.43</v>
      </c>
      <c r="J524" s="155">
        <v>3046.25</v>
      </c>
    </row>
    <row r="525" spans="1:10" x14ac:dyDescent="0.2">
      <c r="A525" s="144">
        <v>107154</v>
      </c>
      <c r="B525" s="145" t="s">
        <v>570</v>
      </c>
      <c r="C525" s="156">
        <v>157</v>
      </c>
      <c r="D525" s="155">
        <v>7260.4850567167878</v>
      </c>
      <c r="E525" s="155">
        <v>268809</v>
      </c>
      <c r="F525" s="156">
        <v>412</v>
      </c>
      <c r="G525" s="155">
        <v>207386</v>
      </c>
      <c r="H525" s="154">
        <v>92</v>
      </c>
      <c r="I525" s="155">
        <v>12375.16</v>
      </c>
      <c r="J525" s="155">
        <v>2189.9299999999998</v>
      </c>
    </row>
    <row r="526" spans="1:10" x14ac:dyDescent="0.2">
      <c r="A526" s="144">
        <v>107155</v>
      </c>
      <c r="B526" s="145" t="s">
        <v>571</v>
      </c>
      <c r="C526" s="156">
        <v>141</v>
      </c>
      <c r="D526" s="155">
        <v>7309.2835228275917</v>
      </c>
      <c r="E526" s="155">
        <v>321337</v>
      </c>
      <c r="F526" s="156">
        <v>495</v>
      </c>
      <c r="G526" s="155">
        <v>225857</v>
      </c>
      <c r="H526" s="154">
        <v>141</v>
      </c>
      <c r="I526" s="155">
        <v>14634.95</v>
      </c>
      <c r="J526" s="155">
        <v>3247.66</v>
      </c>
    </row>
    <row r="527" spans="1:10" x14ac:dyDescent="0.2">
      <c r="A527" s="144">
        <v>107156</v>
      </c>
      <c r="B527" s="145" t="s">
        <v>572</v>
      </c>
      <c r="C527" s="156">
        <v>146</v>
      </c>
      <c r="D527" s="155">
        <v>6040.5030210806653</v>
      </c>
      <c r="E527" s="155">
        <v>333786</v>
      </c>
      <c r="F527" s="156">
        <v>426.5</v>
      </c>
      <c r="G527" s="155">
        <v>121385</v>
      </c>
      <c r="H527" s="154">
        <v>72</v>
      </c>
      <c r="I527" s="155">
        <v>11627.34</v>
      </c>
      <c r="J527" s="155">
        <v>2781.24</v>
      </c>
    </row>
    <row r="528" spans="1:10" x14ac:dyDescent="0.2">
      <c r="A528" s="144">
        <v>107158</v>
      </c>
      <c r="B528" s="145" t="s">
        <v>573</v>
      </c>
      <c r="C528" s="156">
        <v>139</v>
      </c>
      <c r="D528" s="155">
        <v>9323.4282252033063</v>
      </c>
      <c r="E528" s="155">
        <v>74173</v>
      </c>
      <c r="F528" s="156">
        <v>153.5</v>
      </c>
      <c r="G528" s="155">
        <v>45149</v>
      </c>
      <c r="H528" s="154">
        <v>35</v>
      </c>
      <c r="I528" s="155">
        <v>14660.05</v>
      </c>
      <c r="J528" s="155">
        <v>2880.87</v>
      </c>
    </row>
    <row r="529" spans="1:10" x14ac:dyDescent="0.2">
      <c r="A529" s="144">
        <v>108142</v>
      </c>
      <c r="B529" s="145" t="s">
        <v>574</v>
      </c>
      <c r="C529" s="156">
        <v>167</v>
      </c>
      <c r="D529" s="155">
        <v>5931.8441904377896</v>
      </c>
      <c r="E529" s="155">
        <v>553902</v>
      </c>
      <c r="F529" s="156">
        <v>1226.5</v>
      </c>
      <c r="G529" s="155">
        <v>642819</v>
      </c>
      <c r="H529" s="154">
        <v>385</v>
      </c>
      <c r="I529" s="155">
        <v>11827.52</v>
      </c>
      <c r="J529" s="155">
        <v>5065.88</v>
      </c>
    </row>
    <row r="530" spans="1:10" x14ac:dyDescent="0.2">
      <c r="A530" s="144">
        <v>108143</v>
      </c>
      <c r="B530" s="145" t="s">
        <v>575</v>
      </c>
      <c r="C530" s="156">
        <v>150</v>
      </c>
      <c r="D530" s="155">
        <v>7446.6324470911977</v>
      </c>
      <c r="E530" s="155">
        <v>75352</v>
      </c>
      <c r="F530" s="156">
        <v>64</v>
      </c>
      <c r="G530" s="155">
        <v>50915</v>
      </c>
      <c r="H530" s="154">
        <v>31</v>
      </c>
      <c r="I530" s="155">
        <v>13814.15</v>
      </c>
      <c r="J530" s="155">
        <v>4954.33</v>
      </c>
    </row>
    <row r="531" spans="1:10" x14ac:dyDescent="0.2">
      <c r="A531" s="144">
        <v>108144</v>
      </c>
      <c r="B531" s="145" t="s">
        <v>576</v>
      </c>
      <c r="C531" s="156">
        <v>158</v>
      </c>
      <c r="D531" s="155">
        <v>6882.2369469522064</v>
      </c>
      <c r="E531" s="155">
        <v>48958</v>
      </c>
      <c r="F531" s="156">
        <v>48.5</v>
      </c>
      <c r="G531" s="155">
        <v>50495</v>
      </c>
      <c r="H531" s="154">
        <v>38</v>
      </c>
      <c r="I531" s="155">
        <v>13255.18</v>
      </c>
      <c r="J531" s="155">
        <v>4334.4399999999996</v>
      </c>
    </row>
    <row r="532" spans="1:10" x14ac:dyDescent="0.2">
      <c r="A532" s="144">
        <v>108147</v>
      </c>
      <c r="B532" s="145" t="s">
        <v>577</v>
      </c>
      <c r="C532" s="156">
        <v>148</v>
      </c>
      <c r="D532" s="155">
        <v>6433.5064275049372</v>
      </c>
      <c r="E532" s="155">
        <v>90287</v>
      </c>
      <c r="F532" s="156">
        <v>136</v>
      </c>
      <c r="G532" s="155">
        <v>53689</v>
      </c>
      <c r="H532" s="154">
        <v>25</v>
      </c>
      <c r="I532" s="155">
        <v>238.7</v>
      </c>
      <c r="J532" s="155">
        <v>5632.11</v>
      </c>
    </row>
    <row r="533" spans="1:10" x14ac:dyDescent="0.2">
      <c r="A533" s="144">
        <v>109002</v>
      </c>
      <c r="B533" s="145" t="s">
        <v>731</v>
      </c>
      <c r="C533" s="156">
        <v>171</v>
      </c>
      <c r="D533" s="155">
        <v>6025.4296692738653</v>
      </c>
      <c r="E533" s="155">
        <v>1058769</v>
      </c>
      <c r="F533" s="156">
        <v>1011</v>
      </c>
      <c r="G533" s="155">
        <v>429956</v>
      </c>
      <c r="H533" s="154">
        <v>319</v>
      </c>
      <c r="I533" s="155">
        <v>13905.99</v>
      </c>
      <c r="J533" s="155">
        <v>8354.83</v>
      </c>
    </row>
    <row r="534" spans="1:10" x14ac:dyDescent="0.2">
      <c r="A534" s="144">
        <v>109003</v>
      </c>
      <c r="B534" s="145" t="s">
        <v>578</v>
      </c>
      <c r="C534" s="156">
        <v>147</v>
      </c>
      <c r="D534" s="155">
        <v>6823.8880295425188</v>
      </c>
      <c r="E534" s="155">
        <v>1075615</v>
      </c>
      <c r="F534" s="156">
        <v>1074</v>
      </c>
      <c r="G534" s="155">
        <v>726649</v>
      </c>
      <c r="H534" s="154">
        <v>581</v>
      </c>
      <c r="I534" s="155">
        <v>12878.45</v>
      </c>
      <c r="J534" s="155">
        <v>6025.54</v>
      </c>
    </row>
    <row r="535" spans="1:10" x14ac:dyDescent="0.2">
      <c r="A535" s="144">
        <v>110014</v>
      </c>
      <c r="B535" s="145" t="s">
        <v>579</v>
      </c>
      <c r="C535" s="156">
        <v>159</v>
      </c>
      <c r="D535" s="155">
        <v>8355.3824256611151</v>
      </c>
      <c r="E535" s="155">
        <v>296253</v>
      </c>
      <c r="F535" s="156">
        <v>673</v>
      </c>
      <c r="G535" s="155">
        <v>207515</v>
      </c>
      <c r="H535" s="154">
        <v>125</v>
      </c>
      <c r="I535" s="155">
        <v>13071.04</v>
      </c>
      <c r="J535" s="155">
        <v>3326.81</v>
      </c>
    </row>
    <row r="536" spans="1:10" x14ac:dyDescent="0.2">
      <c r="A536" s="144">
        <v>110029</v>
      </c>
      <c r="B536" s="145" t="s">
        <v>580</v>
      </c>
      <c r="C536" s="156">
        <v>163</v>
      </c>
      <c r="D536" s="155">
        <v>7753.5063063668604</v>
      </c>
      <c r="E536" s="155">
        <v>842913</v>
      </c>
      <c r="F536" s="156">
        <v>1344</v>
      </c>
      <c r="G536" s="155">
        <v>582929</v>
      </c>
      <c r="H536" s="154">
        <v>353</v>
      </c>
      <c r="I536" s="155">
        <v>11429.89</v>
      </c>
      <c r="J536" s="155">
        <v>2973.94</v>
      </c>
    </row>
    <row r="537" spans="1:10" x14ac:dyDescent="0.2">
      <c r="A537" s="144">
        <v>110030</v>
      </c>
      <c r="B537" s="145" t="s">
        <v>581</v>
      </c>
      <c r="C537" s="156">
        <v>152</v>
      </c>
      <c r="D537" s="155">
        <v>11016.77891505301</v>
      </c>
      <c r="E537" s="155">
        <v>161876</v>
      </c>
      <c r="F537" s="156">
        <v>135.5</v>
      </c>
      <c r="G537" s="155">
        <v>70606</v>
      </c>
      <c r="H537" s="154">
        <v>24</v>
      </c>
      <c r="I537" s="155">
        <v>20136.810000000001</v>
      </c>
      <c r="J537" s="155">
        <v>4425.66</v>
      </c>
    </row>
    <row r="538" spans="1:10" x14ac:dyDescent="0.2">
      <c r="A538" s="144">
        <v>110031</v>
      </c>
      <c r="B538" s="145" t="s">
        <v>582</v>
      </c>
      <c r="C538" s="156">
        <v>158</v>
      </c>
      <c r="D538" s="155">
        <v>9889.6310421114486</v>
      </c>
      <c r="E538" s="155">
        <v>209679</v>
      </c>
      <c r="F538" s="156">
        <v>224</v>
      </c>
      <c r="G538" s="155">
        <v>96140</v>
      </c>
      <c r="H538" s="154">
        <v>52</v>
      </c>
      <c r="I538" s="155">
        <v>17149.349999999999</v>
      </c>
      <c r="J538" s="155">
        <v>4796.2299999999996</v>
      </c>
    </row>
    <row r="539" spans="1:10" x14ac:dyDescent="0.2">
      <c r="A539" s="144">
        <v>111086</v>
      </c>
      <c r="B539" s="145" t="s">
        <v>583</v>
      </c>
      <c r="C539" s="156">
        <v>158</v>
      </c>
      <c r="D539" s="155">
        <v>6939.422307328924</v>
      </c>
      <c r="E539" s="155">
        <v>325096</v>
      </c>
      <c r="F539" s="156">
        <v>407.5</v>
      </c>
      <c r="G539" s="155">
        <v>221783</v>
      </c>
      <c r="H539" s="154">
        <v>111</v>
      </c>
      <c r="I539" s="155">
        <v>12610.69</v>
      </c>
      <c r="J539" s="155">
        <v>3478.25</v>
      </c>
    </row>
    <row r="540" spans="1:10" x14ac:dyDescent="0.2">
      <c r="A540" s="144">
        <v>111087</v>
      </c>
      <c r="B540" s="145" t="s">
        <v>584</v>
      </c>
      <c r="C540" s="156">
        <v>163</v>
      </c>
      <c r="D540" s="155">
        <v>6736.4453078968327</v>
      </c>
      <c r="E540" s="155">
        <v>223585</v>
      </c>
      <c r="F540" s="156">
        <v>480</v>
      </c>
      <c r="G540" s="155">
        <v>279327</v>
      </c>
      <c r="H540" s="154">
        <v>103</v>
      </c>
      <c r="I540" s="155">
        <v>12326.88</v>
      </c>
      <c r="J540" s="155">
        <v>3309.86</v>
      </c>
    </row>
    <row r="541" spans="1:10" x14ac:dyDescent="0.2">
      <c r="A541" s="144">
        <v>112099</v>
      </c>
      <c r="B541" s="145" t="s">
        <v>585</v>
      </c>
      <c r="C541" s="156">
        <v>144</v>
      </c>
      <c r="D541" s="155">
        <v>9452.2547877445704</v>
      </c>
      <c r="E541" s="155">
        <v>97626</v>
      </c>
      <c r="F541" s="156">
        <v>138</v>
      </c>
      <c r="G541" s="155">
        <v>86029</v>
      </c>
      <c r="H541" s="154">
        <v>60</v>
      </c>
      <c r="I541" s="155">
        <v>16099.76</v>
      </c>
      <c r="J541" s="155">
        <v>2873.42</v>
      </c>
    </row>
    <row r="542" spans="1:10" x14ac:dyDescent="0.2">
      <c r="A542" s="144">
        <v>112101</v>
      </c>
      <c r="B542" s="145" t="s">
        <v>586</v>
      </c>
      <c r="C542" s="156">
        <v>151</v>
      </c>
      <c r="D542" s="155">
        <v>6122.0186079315354</v>
      </c>
      <c r="E542" s="155">
        <v>194126</v>
      </c>
      <c r="F542" s="156">
        <v>265.5</v>
      </c>
      <c r="G542" s="155">
        <v>158460</v>
      </c>
      <c r="H542" s="154">
        <v>72</v>
      </c>
      <c r="I542" s="155">
        <v>7919.9</v>
      </c>
      <c r="J542" s="155">
        <v>3781.46</v>
      </c>
    </row>
    <row r="543" spans="1:10" x14ac:dyDescent="0.2">
      <c r="A543" s="144">
        <v>112102</v>
      </c>
      <c r="B543" s="145" t="s">
        <v>587</v>
      </c>
      <c r="C543" s="156">
        <v>149</v>
      </c>
      <c r="D543" s="155">
        <v>6650.2779842137179</v>
      </c>
      <c r="E543" s="155">
        <v>907348</v>
      </c>
      <c r="F543" s="156">
        <v>2038.5</v>
      </c>
      <c r="G543" s="155">
        <v>729046</v>
      </c>
      <c r="H543" s="154">
        <v>410</v>
      </c>
      <c r="I543" s="155">
        <v>10856.52</v>
      </c>
      <c r="J543" s="155">
        <v>3955.27</v>
      </c>
    </row>
    <row r="544" spans="1:10" x14ac:dyDescent="0.2">
      <c r="A544" s="144">
        <v>112103</v>
      </c>
      <c r="B544" s="145" t="s">
        <v>588</v>
      </c>
      <c r="C544" s="156">
        <v>147</v>
      </c>
      <c r="D544" s="155">
        <v>6377.9707161482775</v>
      </c>
      <c r="E544" s="155">
        <v>275655</v>
      </c>
      <c r="F544" s="156">
        <v>495</v>
      </c>
      <c r="G544" s="155">
        <v>200652</v>
      </c>
      <c r="H544" s="154">
        <v>124</v>
      </c>
      <c r="I544" s="155">
        <v>11993.92</v>
      </c>
      <c r="J544" s="155">
        <v>4015.31</v>
      </c>
    </row>
    <row r="545" spans="1:10" x14ac:dyDescent="0.2">
      <c r="A545" s="144">
        <v>113001</v>
      </c>
      <c r="B545" s="145" t="s">
        <v>589</v>
      </c>
      <c r="C545" s="156">
        <v>164</v>
      </c>
      <c r="D545" s="155">
        <v>7066.2521032621953</v>
      </c>
      <c r="E545" s="155">
        <v>160428</v>
      </c>
      <c r="F545" s="156">
        <v>174</v>
      </c>
      <c r="G545" s="155">
        <v>73330</v>
      </c>
      <c r="H545" s="154">
        <v>39</v>
      </c>
      <c r="I545" s="155">
        <v>13993.23</v>
      </c>
      <c r="J545" s="155">
        <v>5754.49</v>
      </c>
    </row>
    <row r="546" spans="1:10" x14ac:dyDescent="0.2">
      <c r="A546" s="144">
        <v>114112</v>
      </c>
      <c r="B546" s="145" t="s">
        <v>590</v>
      </c>
      <c r="C546" s="156">
        <v>148</v>
      </c>
      <c r="D546" s="155">
        <v>9875.586515152414</v>
      </c>
      <c r="E546" s="155">
        <v>131521</v>
      </c>
      <c r="F546" s="156">
        <v>200</v>
      </c>
      <c r="G546" s="155">
        <v>93872</v>
      </c>
      <c r="H546" s="154">
        <v>39</v>
      </c>
      <c r="I546" s="155">
        <v>17387.91</v>
      </c>
      <c r="J546" s="155">
        <v>3067.64</v>
      </c>
    </row>
    <row r="547" spans="1:10" x14ac:dyDescent="0.2">
      <c r="A547" s="144">
        <v>114113</v>
      </c>
      <c r="B547" s="145" t="s">
        <v>591</v>
      </c>
      <c r="C547" s="156">
        <v>145</v>
      </c>
      <c r="D547" s="155">
        <v>6970.6766584506986</v>
      </c>
      <c r="E547" s="155">
        <v>291692</v>
      </c>
      <c r="F547" s="156">
        <v>404</v>
      </c>
      <c r="G547" s="155">
        <v>211307</v>
      </c>
      <c r="H547" s="154">
        <v>96</v>
      </c>
      <c r="I547" s="155">
        <v>11360.18</v>
      </c>
      <c r="J547" s="155">
        <v>2698.76</v>
      </c>
    </row>
    <row r="548" spans="1:10" x14ac:dyDescent="0.2">
      <c r="A548" s="144">
        <v>114114</v>
      </c>
      <c r="B548" s="145" t="s">
        <v>592</v>
      </c>
      <c r="C548" s="156">
        <v>151</v>
      </c>
      <c r="D548" s="155">
        <v>6404.1446598385228</v>
      </c>
      <c r="E548" s="155">
        <v>560475</v>
      </c>
      <c r="F548" s="156">
        <v>838.5</v>
      </c>
      <c r="G548" s="155">
        <v>436529</v>
      </c>
      <c r="H548" s="154">
        <v>223</v>
      </c>
      <c r="I548" s="155">
        <v>10997.51</v>
      </c>
      <c r="J548" s="155">
        <v>2625.3</v>
      </c>
    </row>
    <row r="549" spans="1:10" x14ac:dyDescent="0.2">
      <c r="A549" s="144">
        <v>114115</v>
      </c>
      <c r="B549" s="145" t="s">
        <v>593</v>
      </c>
      <c r="C549" s="156">
        <v>146</v>
      </c>
      <c r="D549" s="155">
        <v>6735.851986496843</v>
      </c>
      <c r="E549" s="155">
        <v>214392</v>
      </c>
      <c r="F549" s="156">
        <v>435</v>
      </c>
      <c r="G549" s="155">
        <v>165399</v>
      </c>
      <c r="H549" s="154">
        <v>120</v>
      </c>
      <c r="I549" s="155">
        <v>12287.82</v>
      </c>
      <c r="J549" s="155">
        <v>3216.64</v>
      </c>
    </row>
    <row r="550" spans="1:10" x14ac:dyDescent="0.2">
      <c r="A550" s="144">
        <v>114116</v>
      </c>
      <c r="B550" s="145" t="s">
        <v>594</v>
      </c>
      <c r="C550" s="156">
        <v>151</v>
      </c>
      <c r="D550" s="155">
        <v>11126.335121233949</v>
      </c>
      <c r="E550" s="155">
        <v>51667</v>
      </c>
      <c r="F550" s="156">
        <v>40</v>
      </c>
      <c r="G550" s="155">
        <v>18896</v>
      </c>
      <c r="H550" s="154">
        <v>7</v>
      </c>
      <c r="I550" s="155">
        <v>24150.1</v>
      </c>
      <c r="J550" s="155">
        <v>5067.49</v>
      </c>
    </row>
    <row r="551" spans="1:10" x14ac:dyDescent="0.2">
      <c r="A551" s="144">
        <v>115115</v>
      </c>
      <c r="B551" s="145" t="s">
        <v>595</v>
      </c>
      <c r="C551" s="156">
        <v>168</v>
      </c>
      <c r="D551" s="155">
        <v>2602.5866547012479</v>
      </c>
      <c r="E551" s="155">
        <v>13052951</v>
      </c>
      <c r="F551" s="156">
        <v>5834</v>
      </c>
      <c r="G551" s="155">
        <v>6076753</v>
      </c>
      <c r="H551" s="154">
        <v>2558</v>
      </c>
      <c r="I551" s="155">
        <v>25424.560000000001</v>
      </c>
      <c r="J551" s="155">
        <v>12139.8</v>
      </c>
    </row>
    <row r="552" spans="1:10" x14ac:dyDescent="0.2">
      <c r="A552" s="144">
        <v>115902</v>
      </c>
      <c r="B552" s="145" t="s">
        <v>596</v>
      </c>
      <c r="C552" s="156">
        <v>160</v>
      </c>
      <c r="D552" s="155">
        <v>15132.843158906981</v>
      </c>
      <c r="E552" s="155">
        <v>913254</v>
      </c>
      <c r="F552" s="156">
        <v>673</v>
      </c>
      <c r="G552" s="155">
        <v>216865</v>
      </c>
      <c r="H552" s="154">
        <v>82</v>
      </c>
      <c r="I552" s="155">
        <v>21020.61</v>
      </c>
      <c r="J552" s="155">
        <v>0</v>
      </c>
    </row>
    <row r="553" spans="1:10" x14ac:dyDescent="0.2">
      <c r="A553" s="144">
        <v>115903</v>
      </c>
      <c r="B553" s="145" t="s">
        <v>698</v>
      </c>
      <c r="C553" s="156">
        <v>163</v>
      </c>
      <c r="D553" s="155">
        <v>15831.57702360574</v>
      </c>
      <c r="E553" s="155">
        <v>0</v>
      </c>
      <c r="F553" s="156">
        <v>0.5</v>
      </c>
      <c r="G553" s="155">
        <v>250868</v>
      </c>
      <c r="H553" s="154">
        <v>144</v>
      </c>
      <c r="I553" s="155">
        <v>17767.060000000001</v>
      </c>
      <c r="J553" s="155">
        <v>0</v>
      </c>
    </row>
    <row r="554" spans="1:10" x14ac:dyDescent="0.2">
      <c r="A554" s="144">
        <v>115906</v>
      </c>
      <c r="B554" s="145" t="s">
        <v>597</v>
      </c>
      <c r="C554" s="156">
        <v>174</v>
      </c>
      <c r="D554" s="155">
        <v>16650.77054501836</v>
      </c>
      <c r="E554" s="155">
        <v>1350358</v>
      </c>
      <c r="F554" s="156">
        <v>1047</v>
      </c>
      <c r="G554" s="155">
        <v>549197</v>
      </c>
      <c r="H554" s="154">
        <v>223</v>
      </c>
      <c r="I554" s="155">
        <v>27370.31</v>
      </c>
      <c r="J554" s="155">
        <v>0</v>
      </c>
    </row>
    <row r="555" spans="1:10" x14ac:dyDescent="0.2">
      <c r="A555" s="144">
        <v>115911</v>
      </c>
      <c r="B555" s="145" t="s">
        <v>598</v>
      </c>
      <c r="C555" s="156">
        <v>162</v>
      </c>
      <c r="D555" s="155">
        <v>13794.301316696592</v>
      </c>
      <c r="E555" s="155">
        <v>0</v>
      </c>
      <c r="F555" s="156">
        <v>0</v>
      </c>
      <c r="G555" s="155">
        <v>130746</v>
      </c>
      <c r="H555" s="154">
        <v>57</v>
      </c>
      <c r="I555" s="155">
        <v>18708.939999999999</v>
      </c>
      <c r="J555" s="155">
        <v>0</v>
      </c>
    </row>
    <row r="556" spans="1:10" x14ac:dyDescent="0.2">
      <c r="A556" s="144">
        <v>115912</v>
      </c>
      <c r="B556" s="145" t="s">
        <v>732</v>
      </c>
      <c r="C556" s="156">
        <v>163</v>
      </c>
      <c r="D556" s="155">
        <v>15153.413201183279</v>
      </c>
      <c r="E556" s="155">
        <v>290759</v>
      </c>
      <c r="F556" s="156">
        <v>242</v>
      </c>
      <c r="G556" s="155">
        <v>96827</v>
      </c>
      <c r="H556" s="154">
        <v>39</v>
      </c>
      <c r="I556" s="155">
        <v>21961.49</v>
      </c>
      <c r="J556" s="155">
        <v>0</v>
      </c>
    </row>
    <row r="557" spans="1:10" x14ac:dyDescent="0.2">
      <c r="A557" s="144">
        <v>115913</v>
      </c>
      <c r="B557" s="145" t="s">
        <v>599</v>
      </c>
      <c r="C557" s="156">
        <v>168</v>
      </c>
      <c r="D557" s="155">
        <v>18705.586217516389</v>
      </c>
      <c r="E557" s="155">
        <v>316986</v>
      </c>
      <c r="F557" s="156">
        <v>357</v>
      </c>
      <c r="G557" s="155">
        <v>140570</v>
      </c>
      <c r="H557" s="154">
        <v>41</v>
      </c>
      <c r="I557" s="155">
        <v>29623.67</v>
      </c>
      <c r="J557" s="155">
        <v>0</v>
      </c>
    </row>
    <row r="558" spans="1:10" x14ac:dyDescent="0.2">
      <c r="A558" s="144">
        <v>115914</v>
      </c>
      <c r="B558" s="145" t="s">
        <v>733</v>
      </c>
      <c r="C558" s="156">
        <v>169</v>
      </c>
      <c r="D558" s="155">
        <v>17498.368194674178</v>
      </c>
      <c r="E558" s="155">
        <v>2192511</v>
      </c>
      <c r="F558" s="156">
        <v>1271.5</v>
      </c>
      <c r="G558" s="155">
        <v>702411</v>
      </c>
      <c r="H558" s="154">
        <v>340</v>
      </c>
      <c r="I558" s="155">
        <v>17267.88</v>
      </c>
      <c r="J558" s="155">
        <v>0</v>
      </c>
    </row>
    <row r="559" spans="1:10" x14ac:dyDescent="0.2">
      <c r="A559" s="144">
        <v>115916</v>
      </c>
      <c r="B559" s="145" t="s">
        <v>600</v>
      </c>
      <c r="C559" s="156">
        <v>176</v>
      </c>
      <c r="D559" s="155">
        <v>15691.899614805634</v>
      </c>
      <c r="E559" s="155">
        <v>0</v>
      </c>
      <c r="F559" s="156">
        <v>0</v>
      </c>
      <c r="G559" s="155">
        <v>322266</v>
      </c>
      <c r="H559" s="154">
        <v>116</v>
      </c>
      <c r="I559" s="155">
        <v>17851.62</v>
      </c>
      <c r="J559" s="155">
        <v>0</v>
      </c>
    </row>
    <row r="560" spans="1:10" x14ac:dyDescent="0.2">
      <c r="A560" s="144">
        <v>115923</v>
      </c>
      <c r="B560" s="145" t="s">
        <v>644</v>
      </c>
      <c r="C560" s="156">
        <v>168</v>
      </c>
      <c r="D560" s="155">
        <v>18433.810904051876</v>
      </c>
      <c r="E560" s="155">
        <v>169908</v>
      </c>
      <c r="F560" s="156">
        <v>49</v>
      </c>
      <c r="G560" s="155">
        <v>194857</v>
      </c>
      <c r="H560" s="154">
        <v>67</v>
      </c>
      <c r="I560" s="155">
        <v>23823.82</v>
      </c>
      <c r="J560" s="155">
        <v>0</v>
      </c>
    </row>
    <row r="561" spans="1:10" x14ac:dyDescent="0.2">
      <c r="A561" s="144">
        <v>115924</v>
      </c>
      <c r="B561" s="145" t="s">
        <v>734</v>
      </c>
      <c r="C561" s="156">
        <v>164</v>
      </c>
      <c r="D561" s="155">
        <v>13043.496407554499</v>
      </c>
      <c r="E561" s="155">
        <v>0</v>
      </c>
      <c r="F561" s="156">
        <v>0</v>
      </c>
      <c r="G561" s="155">
        <v>91290</v>
      </c>
      <c r="H561" s="154">
        <v>60</v>
      </c>
      <c r="I561" s="155">
        <v>13393.05</v>
      </c>
      <c r="J561" s="155">
        <v>0</v>
      </c>
    </row>
    <row r="562" spans="1:10" x14ac:dyDescent="0.2">
      <c r="A562" s="144">
        <v>115926</v>
      </c>
      <c r="B562" s="146" t="s">
        <v>649</v>
      </c>
      <c r="C562" s="156">
        <v>167</v>
      </c>
      <c r="D562" s="155">
        <v>16488.877072141004</v>
      </c>
      <c r="E562" s="155">
        <v>0</v>
      </c>
      <c r="F562" s="156">
        <v>0</v>
      </c>
      <c r="G562" s="155">
        <v>44559</v>
      </c>
      <c r="H562" s="154">
        <v>19</v>
      </c>
      <c r="I562" s="155">
        <v>26726.33</v>
      </c>
      <c r="J562" s="155">
        <v>0</v>
      </c>
    </row>
    <row r="563" spans="1:10" x14ac:dyDescent="0.2">
      <c r="A563" s="144">
        <v>115931</v>
      </c>
      <c r="B563" s="145" t="s">
        <v>701</v>
      </c>
      <c r="C563" s="156">
        <v>152</v>
      </c>
      <c r="D563" s="155">
        <v>15573.42087977928</v>
      </c>
      <c r="E563" s="155">
        <v>0</v>
      </c>
      <c r="F563" s="156">
        <v>0</v>
      </c>
      <c r="G563" s="155">
        <v>140009</v>
      </c>
      <c r="H563" s="154">
        <v>92</v>
      </c>
      <c r="I563" s="155">
        <v>23747.15</v>
      </c>
      <c r="J563" s="155">
        <v>0</v>
      </c>
    </row>
    <row r="564" spans="1:10" x14ac:dyDescent="0.2">
      <c r="A564" s="144">
        <v>115932</v>
      </c>
      <c r="B564" s="139" t="s">
        <v>702</v>
      </c>
      <c r="C564" s="156">
        <v>167</v>
      </c>
      <c r="D564" s="155">
        <v>12549.614474253207</v>
      </c>
      <c r="E564" s="155">
        <v>0</v>
      </c>
      <c r="F564" s="156">
        <v>0</v>
      </c>
      <c r="G564" s="155">
        <v>28667</v>
      </c>
      <c r="H564" s="154">
        <v>12</v>
      </c>
      <c r="I564" s="155">
        <v>15108.95</v>
      </c>
      <c r="J564" s="155">
        <v>0</v>
      </c>
    </row>
    <row r="565" spans="1:10" x14ac:dyDescent="0.2">
      <c r="A565" s="144">
        <v>115933</v>
      </c>
      <c r="B565" s="175" t="s">
        <v>735</v>
      </c>
      <c r="C565" s="156">
        <v>153</v>
      </c>
      <c r="D565" s="177">
        <v>15711.915835003556</v>
      </c>
      <c r="E565" s="177">
        <v>0</v>
      </c>
      <c r="F565" s="177">
        <v>0</v>
      </c>
      <c r="G565" s="178">
        <v>77296</v>
      </c>
      <c r="H565" s="179">
        <v>24</v>
      </c>
      <c r="I565" s="180">
        <v>19617.11</v>
      </c>
      <c r="J565" s="177">
        <v>0</v>
      </c>
    </row>
    <row r="566" spans="1:10" x14ac:dyDescent="0.2">
      <c r="A566" s="144">
        <v>115934</v>
      </c>
      <c r="B566" s="193" t="s">
        <v>736</v>
      </c>
      <c r="C566" s="189">
        <v>162</v>
      </c>
      <c r="D566" s="190">
        <v>14287.545760278177</v>
      </c>
      <c r="E566" s="190">
        <v>64529</v>
      </c>
      <c r="F566" s="190">
        <v>92</v>
      </c>
      <c r="G566" s="185">
        <v>30184</v>
      </c>
      <c r="H566" s="191">
        <v>5</v>
      </c>
      <c r="I566" s="192">
        <v>30920.13</v>
      </c>
      <c r="J566" s="190">
        <v>0</v>
      </c>
    </row>
    <row r="567" spans="1:10" hidden="1" x14ac:dyDescent="0.2">
      <c r="A567" s="138"/>
      <c r="B567" s="183"/>
      <c r="C567" s="153"/>
      <c r="D567" s="152"/>
      <c r="E567" s="152"/>
      <c r="F567" s="152">
        <v>0</v>
      </c>
      <c r="G567" s="148"/>
      <c r="H567" s="151"/>
      <c r="I567" s="150"/>
      <c r="J567" s="152"/>
    </row>
    <row r="568" spans="1:10" hidden="1" x14ac:dyDescent="0.2">
      <c r="A568" s="138"/>
      <c r="B568" s="183"/>
      <c r="C568" s="176"/>
      <c r="D568" s="177"/>
      <c r="E568" s="177"/>
      <c r="F568" s="177"/>
      <c r="G568" s="178"/>
      <c r="H568" s="179"/>
      <c r="I568" s="180"/>
      <c r="J568" s="177"/>
    </row>
    <row r="569" spans="1:10" hidden="1" x14ac:dyDescent="0.2">
      <c r="A569" s="182"/>
      <c r="B569" s="183"/>
      <c r="C569" s="183"/>
      <c r="D569" s="184"/>
      <c r="E569" s="184"/>
      <c r="F569" s="184"/>
      <c r="G569" s="185"/>
      <c r="H569" s="186"/>
      <c r="I569" s="187"/>
      <c r="J569" s="184"/>
    </row>
    <row r="570" spans="1:10" hidden="1" x14ac:dyDescent="0.2">
      <c r="A570" s="182"/>
      <c r="B570" s="183"/>
      <c r="C570" s="183"/>
      <c r="D570" s="184"/>
      <c r="E570" s="184"/>
      <c r="F570" s="184"/>
      <c r="G570" s="185"/>
      <c r="H570" s="186"/>
      <c r="I570" s="187"/>
      <c r="J570" s="184"/>
    </row>
    <row r="590" x14ac:dyDescent="0.2"/>
  </sheetData>
  <sheetProtection algorithmName="SHA-512" hashValue="U4/Slbualr1KsJdjmu7C44Ud+bMh6AyCxEF+NjCdxx6Bi6i2pZcLeiWv8NNtwEmfDB2qX5YEjuwR28qYMwn01Q==" saltValue="/8xps3HLq+U+fS/KAsY/ZA==" spinCount="100000" sheet="1" selectLockedCells="1"/>
  <mergeCells count="1">
    <mergeCell ref="A1:J2"/>
  </mergeCells>
  <phoneticPr fontId="63" type="noConversion"/>
  <pageMargins left="0.75" right="0.75" top="0.65" bottom="0.65" header="0.25" footer="0"/>
  <pageSetup scale="68" orientation="portrait" r:id="rId1"/>
  <headerFooter scaleWithDoc="0">
    <oddFooter>&amp;L&amp;6MO 500-2042 (Rev 09/24)&amp;R&amp;6FY25 PPF Application
Supporting Documentation Section
Page &amp;P of &amp;N</oddFooter>
  </headerFooter>
  <colBreaks count="1" manualBreakCount="1">
    <brk id="10" max="567" man="1"/>
  </colBreaks>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FC27"/>
  <sheetViews>
    <sheetView showRowColHeaders="0" zoomScaleNormal="100" workbookViewId="0">
      <selection activeCell="A14" sqref="A14:B15"/>
    </sheetView>
  </sheetViews>
  <sheetFormatPr defaultColWidth="0" defaultRowHeight="12.75" zeroHeight="1" x14ac:dyDescent="0.2"/>
  <cols>
    <col min="1" max="1" width="32.5703125" style="172" customWidth="1"/>
    <col min="2" max="2" width="25.42578125" style="173" customWidth="1"/>
    <col min="3" max="4" width="0" hidden="1" customWidth="1"/>
    <col min="5" max="16383" width="9.140625" hidden="1"/>
    <col min="16384" max="16384" width="19.7109375" hidden="1" customWidth="1"/>
  </cols>
  <sheetData>
    <row r="1" spans="1:2" ht="15.75" x14ac:dyDescent="0.25">
      <c r="A1" s="378" t="s">
        <v>686</v>
      </c>
      <c r="B1" s="378"/>
    </row>
    <row r="2" spans="1:2" ht="15.75" x14ac:dyDescent="0.25">
      <c r="A2" s="166" t="s">
        <v>21</v>
      </c>
      <c r="B2" s="167">
        <f>'Revenue and Costs'!I68</f>
        <v>0</v>
      </c>
    </row>
    <row r="3" spans="1:2" ht="15.75" x14ac:dyDescent="0.25">
      <c r="A3" s="166" t="s">
        <v>11</v>
      </c>
      <c r="B3" s="167">
        <f>'Revenue and Costs'!I63</f>
        <v>0</v>
      </c>
    </row>
    <row r="4" spans="1:2" ht="15.75" x14ac:dyDescent="0.25">
      <c r="A4" s="166" t="s">
        <v>672</v>
      </c>
      <c r="B4" s="167">
        <f>'PPF Application'!H32</f>
        <v>0</v>
      </c>
    </row>
    <row r="5" spans="1:2" ht="15.75" x14ac:dyDescent="0.25">
      <c r="A5" s="166" t="s">
        <v>673</v>
      </c>
      <c r="B5" s="168">
        <f>'Student Information'!I4+'Student Information'!J4+'Student Information'!K4</f>
        <v>0</v>
      </c>
    </row>
    <row r="6" spans="1:2" ht="15.75" x14ac:dyDescent="0.25">
      <c r="A6" s="166" t="s">
        <v>674</v>
      </c>
      <c r="B6" s="169">
        <f>'Student Information'!V4</f>
        <v>0</v>
      </c>
    </row>
    <row r="7" spans="1:2" ht="15.75" x14ac:dyDescent="0.25">
      <c r="A7" s="166" t="s">
        <v>675</v>
      </c>
      <c r="B7" s="168">
        <f>'Student Information'!A4-'Student Information'!V4</f>
        <v>0</v>
      </c>
    </row>
    <row r="8" spans="1:2" ht="15.75" x14ac:dyDescent="0.25">
      <c r="A8" s="166" t="s">
        <v>676</v>
      </c>
      <c r="B8" s="169">
        <f>'Student Information'!W4</f>
        <v>0</v>
      </c>
    </row>
    <row r="9" spans="1:2" ht="15.75" x14ac:dyDescent="0.25">
      <c r="A9" s="166" t="s">
        <v>677</v>
      </c>
      <c r="B9" s="168">
        <f>'Student Information'!C4-'Student Information'!W4</f>
        <v>0</v>
      </c>
    </row>
    <row r="10" spans="1:2" ht="15.75" x14ac:dyDescent="0.25">
      <c r="A10" s="166" t="s">
        <v>678</v>
      </c>
      <c r="B10" s="169">
        <f>'Student Information'!X4</f>
        <v>0</v>
      </c>
    </row>
    <row r="11" spans="1:2" ht="15.75" x14ac:dyDescent="0.25">
      <c r="A11" s="166" t="s">
        <v>679</v>
      </c>
      <c r="B11" s="168">
        <f>'Student Information'!D4-'Student Information'!X4</f>
        <v>0</v>
      </c>
    </row>
    <row r="12" spans="1:2" ht="15.75" x14ac:dyDescent="0.25">
      <c r="A12" s="166" t="s">
        <v>680</v>
      </c>
      <c r="B12" s="169">
        <f>'Student Information'!Y4</f>
        <v>0</v>
      </c>
    </row>
    <row r="13" spans="1:2" ht="15.75" x14ac:dyDescent="0.25">
      <c r="A13" s="166" t="s">
        <v>681</v>
      </c>
      <c r="B13" s="168">
        <f>'Student Information'!E4-'Student Information'!Y4</f>
        <v>0</v>
      </c>
    </row>
    <row r="14" spans="1:2" ht="15.75" x14ac:dyDescent="0.25">
      <c r="A14" s="166" t="s">
        <v>713</v>
      </c>
      <c r="B14" s="169">
        <f>'Student Information'!Z4</f>
        <v>0</v>
      </c>
    </row>
    <row r="15" spans="1:2" ht="15.75" x14ac:dyDescent="0.25">
      <c r="A15" s="166" t="s">
        <v>714</v>
      </c>
      <c r="B15" s="168">
        <f>'Student Information'!F4-'Student Information'!Z4</f>
        <v>0</v>
      </c>
    </row>
    <row r="16" spans="1:2" ht="15.75" x14ac:dyDescent="0.25">
      <c r="A16" s="166" t="s">
        <v>682</v>
      </c>
      <c r="B16" s="169">
        <f>'Student Information'!AA4</f>
        <v>0</v>
      </c>
    </row>
    <row r="17" spans="1:2" ht="15.75" x14ac:dyDescent="0.25">
      <c r="A17" s="166" t="s">
        <v>683</v>
      </c>
      <c r="B17" s="168">
        <f>B5-B16</f>
        <v>0</v>
      </c>
    </row>
    <row r="18" spans="1:2" ht="15.75" x14ac:dyDescent="0.25">
      <c r="A18" s="166" t="s">
        <v>684</v>
      </c>
      <c r="B18" s="167">
        <f>ROUND('Student Information'!S4,2)</f>
        <v>0</v>
      </c>
    </row>
    <row r="19" spans="1:2" ht="15.75" x14ac:dyDescent="0.25">
      <c r="A19" s="166" t="s">
        <v>685</v>
      </c>
      <c r="B19" s="169">
        <f>ROUND('Student Information'!R4,2)</f>
        <v>0</v>
      </c>
    </row>
    <row r="20" spans="1:2" ht="15.75" x14ac:dyDescent="0.25">
      <c r="A20" s="166" t="s">
        <v>699</v>
      </c>
      <c r="B20" s="167">
        <f>IFERROR(0,ROUND(B4/B19,2))+IFERROR(B4/B19,0)</f>
        <v>0</v>
      </c>
    </row>
    <row r="21" spans="1:2" ht="15.75" x14ac:dyDescent="0.25">
      <c r="A21" s="170" t="s">
        <v>687</v>
      </c>
      <c r="B21" s="171">
        <f>'Revenue and Costs'!I65</f>
        <v>0</v>
      </c>
    </row>
    <row r="22" spans="1:2" ht="15.75" x14ac:dyDescent="0.25">
      <c r="A22" s="170" t="s">
        <v>688</v>
      </c>
      <c r="B22" s="168">
        <f>'Student Information'!I4</f>
        <v>0</v>
      </c>
    </row>
    <row r="23" spans="1:2" ht="15.75" x14ac:dyDescent="0.25">
      <c r="A23" s="170" t="s">
        <v>690</v>
      </c>
      <c r="B23" s="171">
        <f>'Revenue and Costs'!I66</f>
        <v>0</v>
      </c>
    </row>
    <row r="24" spans="1:2" ht="15.75" x14ac:dyDescent="0.25">
      <c r="A24" s="170" t="s">
        <v>689</v>
      </c>
      <c r="B24" s="168">
        <f>'Student Information'!J4</f>
        <v>0</v>
      </c>
    </row>
    <row r="25" spans="1:2" ht="15.75" x14ac:dyDescent="0.25">
      <c r="A25" s="170" t="s">
        <v>692</v>
      </c>
      <c r="B25" s="171">
        <f>'Revenue and Costs'!I67</f>
        <v>0</v>
      </c>
    </row>
    <row r="26" spans="1:2" ht="15.75" x14ac:dyDescent="0.25">
      <c r="A26" s="170" t="s">
        <v>691</v>
      </c>
      <c r="B26" s="168">
        <f>'Student Information'!K4</f>
        <v>0</v>
      </c>
    </row>
    <row r="27" spans="1:2" ht="38.25" customHeight="1" x14ac:dyDescent="0.25">
      <c r="A27" s="170" t="s">
        <v>694</v>
      </c>
      <c r="B27" s="194">
        <f>'Revenue and Costs'!E47</f>
        <v>0</v>
      </c>
    </row>
  </sheetData>
  <sheetProtection algorithmName="SHA-512" hashValue="WjRpPN2DRCRbP86iWQmH71Nz0axjpS5pJykV0qjosFZ44V1nBX49MfDin6OW8ruwbGzqmWVULF/W+IQN20ipJw==" saltValue="w/7zT2R8fpjNcP8tz/MxNQ==" spinCount="100000" sheet="1" selectLockedCells="1"/>
  <mergeCells count="1">
    <mergeCell ref="A1:B1"/>
  </mergeCells>
  <pageMargins left="0.7" right="0.7" top="0.75" bottom="0.75" header="0.3" footer="0.3"/>
  <pageSetup orientation="portrait" verticalDpi="597" r:id="rId1"/>
  <headerFooter>
    <oddHeader>&amp;LFY25 PPF Application</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workbookViewId="0">
      <selection activeCell="C7" sqref="C7"/>
    </sheetView>
  </sheetViews>
  <sheetFormatPr defaultRowHeight="12.75" x14ac:dyDescent="0.2"/>
  <cols>
    <col min="1" max="1" width="8.140625" customWidth="1"/>
  </cols>
  <sheetData>
    <row r="1" spans="1:1" ht="45" x14ac:dyDescent="0.2">
      <c r="A1" s="142" t="s">
        <v>647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PPF Application</vt:lpstr>
      <vt:lpstr>Revenue and Costs</vt:lpstr>
      <vt:lpstr>Student Information</vt:lpstr>
      <vt:lpstr>Supporting Documentation</vt:lpstr>
      <vt:lpstr>DESE USE Summary</vt:lpstr>
      <vt:lpstr>Sheet1</vt:lpstr>
      <vt:lpstr>'PPF Application'!Print_Area</vt:lpstr>
      <vt:lpstr>'Student Information'!Print_Area</vt:lpstr>
      <vt:lpstr>'Supporting Documentation'!Print_Area</vt:lpstr>
    </vt:vector>
  </TitlesOfParts>
  <Company>DESE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FY19 PPF Application</dc:title>
  <dc:creator>Missouri Department of Elementary and Secondary Education</dc:creator>
  <cp:lastModifiedBy>Dierking, Michael</cp:lastModifiedBy>
  <cp:lastPrinted>2024-09-03T13:53:21Z</cp:lastPrinted>
  <dcterms:created xsi:type="dcterms:W3CDTF">2004-06-17T19:11:53Z</dcterms:created>
  <dcterms:modified xsi:type="dcterms:W3CDTF">2024-09-23T19:20:58Z</dcterms:modified>
</cp:coreProperties>
</file>