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ccr\CTE documents\Agricultural Education\FFA\"/>
    </mc:Choice>
  </mc:AlternateContent>
  <bookViews>
    <workbookView xWindow="0" yWindow="0" windowWidth="10740" windowHeight="4830" activeTab="1"/>
  </bookViews>
  <sheets>
    <sheet name="Instructions" sheetId="7" r:id="rId1"/>
    <sheet name="VA-2 Form" sheetId="1" r:id="rId2"/>
    <sheet name="Career Pathways" sheetId="5" r:id="rId3"/>
    <sheet name="School Report" sheetId="6" r:id="rId4"/>
  </sheets>
  <definedNames>
    <definedName name="_xlnm.Print_Area" localSheetId="2">'Career Pathways'!$A$2:$J$56</definedName>
    <definedName name="_xlnm.Print_Area" localSheetId="3">'School Report'!$A$2:$I$96</definedName>
    <definedName name="_xlnm.Print_Area" localSheetId="1">'VA-2 Form'!$A$1:$Q$100</definedName>
  </definedNames>
  <calcPr calcId="162913"/>
</workbook>
</file>

<file path=xl/calcChain.xml><?xml version="1.0" encoding="utf-8"?>
<calcChain xmlns="http://schemas.openxmlformats.org/spreadsheetml/2006/main">
  <c r="O53" i="1" l="1"/>
  <c r="F53" i="1"/>
  <c r="G10" i="1"/>
  <c r="F51" i="1" s="1"/>
  <c r="AE202" i="1" l="1"/>
  <c r="AD202" i="1"/>
  <c r="AE3" i="1"/>
  <c r="AB200" i="1" l="1"/>
  <c r="A49" i="1" l="1"/>
  <c r="G51" i="1" l="1"/>
  <c r="Q6" i="1"/>
  <c r="I34" i="1"/>
  <c r="AH214" i="6" s="1"/>
  <c r="AC230" i="6" s="1"/>
  <c r="J34" i="1"/>
  <c r="AI214" i="6" s="1"/>
  <c r="AC231" i="6" s="1"/>
  <c r="K34" i="1"/>
  <c r="AJ214" i="6" s="1"/>
  <c r="AD230" i="6" s="1"/>
  <c r="L34" i="1"/>
  <c r="AK214" i="6" s="1"/>
  <c r="AD231" i="6" s="1"/>
  <c r="P34" i="1"/>
  <c r="AM214" i="6" s="1"/>
  <c r="AE231" i="6" s="1"/>
  <c r="O34" i="1"/>
  <c r="AL214" i="6" s="1"/>
  <c r="AE230" i="6" s="1"/>
  <c r="G34" i="1"/>
  <c r="AF214" i="6" s="1"/>
  <c r="H34" i="1"/>
  <c r="AG214" i="6" s="1"/>
  <c r="AE237" i="6"/>
  <c r="AD237" i="6"/>
  <c r="AC237" i="6"/>
  <c r="AB237" i="6"/>
  <c r="Q32" i="1"/>
  <c r="AN212" i="6" s="1"/>
  <c r="AB227" i="6" s="1"/>
  <c r="Q30" i="1"/>
  <c r="AN210" i="6" s="1"/>
  <c r="AB226" i="6" s="1"/>
  <c r="Q28" i="1"/>
  <c r="AN208" i="6" s="1"/>
  <c r="AC225" i="6" s="1"/>
  <c r="Q26" i="1"/>
  <c r="AN206" i="6" s="1"/>
  <c r="AC224" i="6" s="1"/>
  <c r="Q24" i="1"/>
  <c r="AN204" i="6" s="1"/>
  <c r="Q22" i="1"/>
  <c r="AN202" i="6" s="1"/>
  <c r="AA198" i="6"/>
  <c r="AB198" i="6"/>
  <c r="AC198" i="6"/>
  <c r="AD198" i="6"/>
  <c r="AE198" i="6"/>
  <c r="AF198" i="6"/>
  <c r="AG198" i="6"/>
  <c r="AH198" i="6"/>
  <c r="AI198" i="6"/>
  <c r="AJ198" i="6"/>
  <c r="AK198" i="6"/>
  <c r="AL198" i="6"/>
  <c r="AM198" i="6"/>
  <c r="AN198" i="6"/>
  <c r="AA199" i="6"/>
  <c r="AB199" i="6"/>
  <c r="AC199" i="6"/>
  <c r="AD199" i="6"/>
  <c r="AE199" i="6"/>
  <c r="AF199" i="6"/>
  <c r="AG199" i="6"/>
  <c r="AH199" i="6"/>
  <c r="AI199" i="6"/>
  <c r="AJ199" i="6"/>
  <c r="AK199" i="6"/>
  <c r="AL199" i="6"/>
  <c r="AM199" i="6"/>
  <c r="AN199" i="6"/>
  <c r="AA200" i="6"/>
  <c r="AB200" i="6"/>
  <c r="AC200" i="6"/>
  <c r="AD200" i="6"/>
  <c r="AE200" i="6"/>
  <c r="AF200" i="6"/>
  <c r="AG200" i="6"/>
  <c r="AH200" i="6"/>
  <c r="AI200" i="6"/>
  <c r="AJ200" i="6"/>
  <c r="AK200" i="6"/>
  <c r="AL200" i="6"/>
  <c r="AM200" i="6"/>
  <c r="AN200" i="6"/>
  <c r="AA201" i="6"/>
  <c r="AB201" i="6"/>
  <c r="AC201" i="6"/>
  <c r="AD201" i="6"/>
  <c r="AE201" i="6"/>
  <c r="AF201" i="6"/>
  <c r="AG201" i="6"/>
  <c r="AH201" i="6"/>
  <c r="AI201" i="6"/>
  <c r="AJ201" i="6"/>
  <c r="AK201" i="6"/>
  <c r="AL201" i="6"/>
  <c r="AM201" i="6"/>
  <c r="AN201" i="6"/>
  <c r="AA202" i="6"/>
  <c r="AB202" i="6"/>
  <c r="AC202" i="6"/>
  <c r="AD202" i="6"/>
  <c r="AE202" i="6"/>
  <c r="AF202" i="6"/>
  <c r="AG202" i="6"/>
  <c r="AH202" i="6"/>
  <c r="AI202" i="6"/>
  <c r="AJ202" i="6"/>
  <c r="AK202" i="6"/>
  <c r="AL202" i="6"/>
  <c r="AM202" i="6"/>
  <c r="AA203" i="6"/>
  <c r="AB203" i="6"/>
  <c r="AC203" i="6"/>
  <c r="AD203" i="6"/>
  <c r="AE203" i="6"/>
  <c r="AF203" i="6"/>
  <c r="AG203" i="6"/>
  <c r="AH203" i="6"/>
  <c r="AI203" i="6"/>
  <c r="AJ203" i="6"/>
  <c r="AK203" i="6"/>
  <c r="AL203" i="6"/>
  <c r="AM203" i="6"/>
  <c r="AN203" i="6"/>
  <c r="AA204" i="6"/>
  <c r="AB204" i="6"/>
  <c r="AC204" i="6"/>
  <c r="AD204" i="6"/>
  <c r="AE204" i="6"/>
  <c r="AF204" i="6"/>
  <c r="AG204" i="6"/>
  <c r="AH204" i="6"/>
  <c r="AI204" i="6"/>
  <c r="AJ204" i="6"/>
  <c r="AK204" i="6"/>
  <c r="AL204" i="6"/>
  <c r="AM204" i="6"/>
  <c r="AA205" i="6"/>
  <c r="AB205" i="6"/>
  <c r="AC205" i="6"/>
  <c r="AD205" i="6"/>
  <c r="AE205" i="6"/>
  <c r="AF205" i="6"/>
  <c r="AG205" i="6"/>
  <c r="AH205" i="6"/>
  <c r="AI205" i="6"/>
  <c r="AJ205" i="6"/>
  <c r="AK205" i="6"/>
  <c r="AL205" i="6"/>
  <c r="AM205" i="6"/>
  <c r="AN205" i="6"/>
  <c r="AA206" i="6"/>
  <c r="AB206" i="6"/>
  <c r="AC206" i="6"/>
  <c r="AD206" i="6"/>
  <c r="AE206" i="6"/>
  <c r="AF206" i="6"/>
  <c r="AG206" i="6"/>
  <c r="AH206" i="6"/>
  <c r="AI206" i="6"/>
  <c r="AJ206" i="6"/>
  <c r="AK206" i="6"/>
  <c r="AL206" i="6"/>
  <c r="AM206" i="6"/>
  <c r="AA207" i="6"/>
  <c r="AB207" i="6"/>
  <c r="AC207" i="6"/>
  <c r="AD207" i="6"/>
  <c r="AE207" i="6"/>
  <c r="AF207" i="6"/>
  <c r="AG207" i="6"/>
  <c r="AH207" i="6"/>
  <c r="AI207" i="6"/>
  <c r="AJ207" i="6"/>
  <c r="AK207" i="6"/>
  <c r="AL207" i="6"/>
  <c r="AM207" i="6"/>
  <c r="AN207" i="6"/>
  <c r="AA208" i="6"/>
  <c r="AB208" i="6"/>
  <c r="AC208" i="6"/>
  <c r="AD208" i="6"/>
  <c r="AE208" i="6"/>
  <c r="AF208" i="6"/>
  <c r="AG208" i="6"/>
  <c r="AH208" i="6"/>
  <c r="AI208" i="6"/>
  <c r="AJ208" i="6"/>
  <c r="AK208" i="6"/>
  <c r="AL208" i="6"/>
  <c r="AM208" i="6"/>
  <c r="AA209" i="6"/>
  <c r="AB209" i="6"/>
  <c r="AC209" i="6"/>
  <c r="AD209" i="6"/>
  <c r="AE209" i="6"/>
  <c r="AF209" i="6"/>
  <c r="AG209" i="6"/>
  <c r="AH209" i="6"/>
  <c r="AI209" i="6"/>
  <c r="AJ209" i="6"/>
  <c r="AK209" i="6"/>
  <c r="AL209" i="6"/>
  <c r="AM209" i="6"/>
  <c r="AN209" i="6"/>
  <c r="AA210" i="6"/>
  <c r="AB210" i="6"/>
  <c r="AC210" i="6"/>
  <c r="AD210" i="6"/>
  <c r="AE210" i="6"/>
  <c r="AF210" i="6"/>
  <c r="AG210" i="6"/>
  <c r="AH210" i="6"/>
  <c r="AI210" i="6"/>
  <c r="AJ210" i="6"/>
  <c r="AK210" i="6"/>
  <c r="AL210" i="6"/>
  <c r="AM210" i="6"/>
  <c r="AA211" i="6"/>
  <c r="AB211" i="6"/>
  <c r="AC211" i="6"/>
  <c r="AD211" i="6"/>
  <c r="AE211" i="6"/>
  <c r="AF211" i="6"/>
  <c r="AG211" i="6"/>
  <c r="AH211" i="6"/>
  <c r="AI211" i="6"/>
  <c r="AJ211" i="6"/>
  <c r="AK211" i="6"/>
  <c r="AL211" i="6"/>
  <c r="AM211" i="6"/>
  <c r="AN211" i="6"/>
  <c r="AA212" i="6"/>
  <c r="AB212" i="6"/>
  <c r="AC212" i="6"/>
  <c r="AD212" i="6"/>
  <c r="AE212" i="6"/>
  <c r="AF212" i="6"/>
  <c r="AG212" i="6"/>
  <c r="AH212" i="6"/>
  <c r="AI212" i="6"/>
  <c r="AJ212" i="6"/>
  <c r="AK212" i="6"/>
  <c r="AL212" i="6"/>
  <c r="AM212" i="6"/>
  <c r="AA213" i="6"/>
  <c r="AB213" i="6"/>
  <c r="AC213" i="6"/>
  <c r="AD213" i="6"/>
  <c r="AE213" i="6"/>
  <c r="AF213" i="6"/>
  <c r="AG213" i="6"/>
  <c r="AH213" i="6"/>
  <c r="AI213" i="6"/>
  <c r="AJ213" i="6"/>
  <c r="AK213" i="6"/>
  <c r="AL213" i="6"/>
  <c r="AM213" i="6"/>
  <c r="AN213" i="6"/>
  <c r="AA214" i="6"/>
  <c r="AB214" i="6"/>
  <c r="AC214" i="6"/>
  <c r="AD214" i="6"/>
  <c r="AE214" i="6"/>
  <c r="AA215" i="6"/>
  <c r="AB215" i="6"/>
  <c r="AC215" i="6"/>
  <c r="AD215" i="6"/>
  <c r="AE215" i="6"/>
  <c r="AF215" i="6"/>
  <c r="AG215" i="6"/>
  <c r="AH215" i="6"/>
  <c r="AI215" i="6"/>
  <c r="AJ215" i="6"/>
  <c r="AK215" i="6"/>
  <c r="AL215" i="6"/>
  <c r="AM215" i="6"/>
  <c r="AN215" i="6"/>
  <c r="AA216" i="6"/>
  <c r="AB216" i="6"/>
  <c r="AC216" i="6"/>
  <c r="AD216" i="6"/>
  <c r="AE216" i="6"/>
  <c r="AG216" i="6"/>
  <c r="AI216" i="6"/>
  <c r="AK216" i="6"/>
  <c r="AM216" i="6"/>
  <c r="AA217" i="6"/>
  <c r="AB217" i="6"/>
  <c r="AC217" i="6"/>
  <c r="AD217" i="6"/>
  <c r="AE217" i="6"/>
  <c r="AF217" i="6"/>
  <c r="AG217" i="6"/>
  <c r="AH217" i="6"/>
  <c r="AI217" i="6"/>
  <c r="AJ217" i="6"/>
  <c r="AK217" i="6"/>
  <c r="AL217" i="6"/>
  <c r="AM217" i="6"/>
  <c r="AN217" i="6"/>
  <c r="N34" i="1"/>
  <c r="M34" i="1"/>
  <c r="A44" i="1"/>
  <c r="A56" i="6"/>
  <c r="A3" i="6"/>
  <c r="K36" i="1" l="1"/>
  <c r="AJ216" i="6" s="1"/>
  <c r="G36" i="1"/>
  <c r="AF216" i="6" s="1"/>
  <c r="O36" i="1"/>
  <c r="AL216" i="6" s="1"/>
  <c r="AE232" i="6"/>
  <c r="AE236" i="6" s="1"/>
  <c r="AC227" i="6"/>
  <c r="AD232" i="6"/>
  <c r="AD236" i="6" s="1"/>
  <c r="AB225" i="6"/>
  <c r="I36" i="1"/>
  <c r="AH216" i="6" s="1"/>
  <c r="AC226" i="6"/>
  <c r="AB222" i="6"/>
  <c r="AC222" i="6"/>
  <c r="AB223" i="6"/>
  <c r="AC223" i="6"/>
  <c r="AB219" i="6"/>
  <c r="A10" i="6" s="1"/>
  <c r="AB231" i="6"/>
  <c r="AF231" i="6" s="1"/>
  <c r="AB218" i="6"/>
  <c r="A9" i="6" s="1"/>
  <c r="AB230" i="6"/>
  <c r="AC232" i="6"/>
  <c r="AC236" i="6" s="1"/>
  <c r="AB224" i="6"/>
  <c r="Q34" i="1"/>
  <c r="AN214" i="6" s="1"/>
  <c r="Q36" i="1" l="1"/>
  <c r="AN216" i="6" s="1"/>
  <c r="A11" i="6"/>
  <c r="A16" i="6" s="1"/>
  <c r="AB232" i="6"/>
  <c r="AF230" i="6"/>
  <c r="AF232" i="6" l="1"/>
  <c r="AB236" i="6"/>
</calcChain>
</file>

<file path=xl/sharedStrings.xml><?xml version="1.0" encoding="utf-8"?>
<sst xmlns="http://schemas.openxmlformats.org/spreadsheetml/2006/main" count="1638" uniqueCount="1558">
  <si>
    <t>STATE OF MISSOURI</t>
  </si>
  <si>
    <t>DEPARTMENT OF ELEMENTARY AND SECONDARY EDUCATION</t>
  </si>
  <si>
    <t>AGRICULTURAL EDUCATION</t>
  </si>
  <si>
    <t>VA-2</t>
  </si>
  <si>
    <t>P.O. BOX 480, JEFFERSON CITY, MISSOURI  65102-0480</t>
  </si>
  <si>
    <t>PRELIMINARY REPORT OF AGRICULTURE EDUCATION PROGRAM</t>
  </si>
  <si>
    <t>SCHOOL DISTRICT NAME</t>
  </si>
  <si>
    <t>DISTRICT CODE</t>
  </si>
  <si>
    <t>SECTION I:</t>
  </si>
  <si>
    <t>Seventh and Eighth Grade Students</t>
  </si>
  <si>
    <t>Secondary Students</t>
  </si>
  <si>
    <t>Number With Each Interest</t>
  </si>
  <si>
    <t>FRESHMAN</t>
  </si>
  <si>
    <t>SOPHOMORE</t>
  </si>
  <si>
    <t>JUNIOR</t>
  </si>
  <si>
    <t>SENIOR</t>
  </si>
  <si>
    <t>TOTAL</t>
  </si>
  <si>
    <t>SUPERINTENDENT/CHIEF ADMINISTRATOR</t>
  </si>
  <si>
    <t>INSTRUCTOR OF AGRICULTURE</t>
  </si>
  <si>
    <t>SCHOOL</t>
  </si>
  <si>
    <t>DATE</t>
  </si>
  <si>
    <t xml:space="preserve"> </t>
  </si>
  <si>
    <t>Planned Curriculum</t>
  </si>
  <si>
    <t>Courses Offered</t>
  </si>
  <si>
    <t>Semester</t>
  </si>
  <si>
    <t>Indicate Year(s) Offered</t>
  </si>
  <si>
    <t>Offered</t>
  </si>
  <si>
    <t>20__ - 20__</t>
  </si>
  <si>
    <t>Yes or No</t>
  </si>
  <si>
    <t>Total Number</t>
  </si>
  <si>
    <t>Visits</t>
  </si>
  <si>
    <t>Days</t>
  </si>
  <si>
    <t>Meetings</t>
  </si>
  <si>
    <t>Officers</t>
  </si>
  <si>
    <t>Students</t>
  </si>
  <si>
    <t>Male</t>
  </si>
  <si>
    <t>Female</t>
  </si>
  <si>
    <t>Grades 9-12</t>
  </si>
  <si>
    <t>20__- 20__</t>
  </si>
  <si>
    <t>Estimated Total Number of Individual Students Receiving Instruction</t>
  </si>
  <si>
    <t>during the Entire School Year</t>
  </si>
  <si>
    <t>The Information on both sides of this form was derived from records on file in the department and is correct to the best of our knowledge.</t>
  </si>
  <si>
    <r>
      <t xml:space="preserve">SECTION II: </t>
    </r>
    <r>
      <rPr>
        <sz val="10"/>
        <rFont val="Arial"/>
        <family val="2"/>
      </rPr>
      <t/>
    </r>
  </si>
  <si>
    <t>Career Interest for the secondary students in your agriculture department must be summarized</t>
  </si>
  <si>
    <t>TOTAL ENROLLMENT                             FOR GRADES 9-12</t>
  </si>
  <si>
    <t>of Credit</t>
  </si>
  <si>
    <t>Units</t>
  </si>
  <si>
    <t>(Listed courses in order, starting with this year.)</t>
  </si>
  <si>
    <t>(Refer to June, July, and August Monthly Reports and Summer Calendar)</t>
  </si>
  <si>
    <t>001-090</t>
  </si>
  <si>
    <t>Adrian Jr-Sr High School</t>
  </si>
  <si>
    <t>007-123</t>
  </si>
  <si>
    <t>Advance High School</t>
  </si>
  <si>
    <t>103-129</t>
  </si>
  <si>
    <t>038-046</t>
  </si>
  <si>
    <t>Alton High School</t>
  </si>
  <si>
    <t>075-087</t>
  </si>
  <si>
    <t>Appleton City High School</t>
  </si>
  <si>
    <t>093-120</t>
  </si>
  <si>
    <t>Archie High School</t>
  </si>
  <si>
    <t>019-139</t>
  </si>
  <si>
    <t>039-135</t>
  </si>
  <si>
    <t>010-087</t>
  </si>
  <si>
    <t>Atlanta High School</t>
  </si>
  <si>
    <t>061-150</t>
  </si>
  <si>
    <t>004-106</t>
  </si>
  <si>
    <t>055-110</t>
  </si>
  <si>
    <t>034-124</t>
  </si>
  <si>
    <t>077-101</t>
  </si>
  <si>
    <t>Belle High School</t>
  </si>
  <si>
    <t>063-067</t>
  </si>
  <si>
    <t>Bernie High School</t>
  </si>
  <si>
    <t>103-135</t>
  </si>
  <si>
    <t>022-091</t>
  </si>
  <si>
    <t>103-131</t>
  </si>
  <si>
    <t>Blue Springs R-IV</t>
  </si>
  <si>
    <t>048-068</t>
  </si>
  <si>
    <t>084-001</t>
  </si>
  <si>
    <t>Boonslick Technical Educ Center</t>
  </si>
  <si>
    <t>027-061</t>
  </si>
  <si>
    <t>Bourbon High School</t>
  </si>
  <si>
    <t>028-101</t>
  </si>
  <si>
    <t>082-100</t>
  </si>
  <si>
    <t>Bradleyville High School</t>
  </si>
  <si>
    <t>106-001</t>
  </si>
  <si>
    <t>Branson High School</t>
  </si>
  <si>
    <t>106-004</t>
  </si>
  <si>
    <t>013-061</t>
  </si>
  <si>
    <t>108-143</t>
  </si>
  <si>
    <t>058-112</t>
  </si>
  <si>
    <t>021-149</t>
  </si>
  <si>
    <t>058-107</t>
  </si>
  <si>
    <t>Buffalo High School</t>
  </si>
  <si>
    <t>030-093</t>
  </si>
  <si>
    <t>Butler High School</t>
  </si>
  <si>
    <t>007-129</t>
  </si>
  <si>
    <t>107-155</t>
  </si>
  <si>
    <t>Cainsville High School</t>
  </si>
  <si>
    <t>041-001</t>
  </si>
  <si>
    <t>California High School</t>
  </si>
  <si>
    <t>068-070</t>
  </si>
  <si>
    <t>025-001</t>
  </si>
  <si>
    <t>035-093</t>
  </si>
  <si>
    <t>016-096</t>
  </si>
  <si>
    <t>Carl Junction High School</t>
  </si>
  <si>
    <t>049-132</t>
  </si>
  <si>
    <t>Carrollton Area Career Center</t>
  </si>
  <si>
    <t>017-125</t>
  </si>
  <si>
    <t>Carthage Technical Center</t>
  </si>
  <si>
    <t>049-142</t>
  </si>
  <si>
    <t>Cass Career Center</t>
  </si>
  <si>
    <t>019-149</t>
  </si>
  <si>
    <t>005-123</t>
  </si>
  <si>
    <t>010-091</t>
  </si>
  <si>
    <t>022-088</t>
  </si>
  <si>
    <t>Chamois High School</t>
  </si>
  <si>
    <t>076-081</t>
  </si>
  <si>
    <t>067-061</t>
  </si>
  <si>
    <t>Grand River Tech School</t>
  </si>
  <si>
    <t>059-117</t>
  </si>
  <si>
    <t>023-101</t>
  </si>
  <si>
    <t>022-092</t>
  </si>
  <si>
    <t>042-124</t>
  </si>
  <si>
    <t>082-101</t>
  </si>
  <si>
    <t>Cole Camp High School</t>
  </si>
  <si>
    <t>008-111</t>
  </si>
  <si>
    <t>Concordia High School</t>
  </si>
  <si>
    <t>054-037</t>
  </si>
  <si>
    <t>Conway High School</t>
  </si>
  <si>
    <t>053-111</t>
  </si>
  <si>
    <t>Couch High School</t>
  </si>
  <si>
    <t>075-084</t>
  </si>
  <si>
    <t>Craig High School</t>
  </si>
  <si>
    <t>044-078</t>
  </si>
  <si>
    <t>104-043</t>
  </si>
  <si>
    <t>Crest Ridge High School</t>
  </si>
  <si>
    <t>051-154</t>
  </si>
  <si>
    <t>Crocker R-II High School</t>
  </si>
  <si>
    <t>085-049</t>
  </si>
  <si>
    <t>029-002</t>
  </si>
  <si>
    <t>DeKalb Jr-Sr High School</t>
  </si>
  <si>
    <t>011-079</t>
  </si>
  <si>
    <t>016-092</t>
  </si>
  <si>
    <t>Dexter High School</t>
  </si>
  <si>
    <t>103-132</t>
  </si>
  <si>
    <t>Diamond High School</t>
  </si>
  <si>
    <t>073-102</t>
  </si>
  <si>
    <t>091-092</t>
  </si>
  <si>
    <t>077-103</t>
  </si>
  <si>
    <t>011-076</t>
  </si>
  <si>
    <t>073-099</t>
  </si>
  <si>
    <t>East Prairie High School</t>
  </si>
  <si>
    <t>067-055</t>
  </si>
  <si>
    <t>020-002</t>
  </si>
  <si>
    <t>Eldon Career Center</t>
  </si>
  <si>
    <t>066-102</t>
  </si>
  <si>
    <t>057-002</t>
  </si>
  <si>
    <t>Cole Co R-V High School</t>
  </si>
  <si>
    <t>026-005</t>
  </si>
  <si>
    <t>029-003</t>
  </si>
  <si>
    <t>Exeter High School</t>
  </si>
  <si>
    <t>005-122</t>
  </si>
  <si>
    <t>039-142</t>
  </si>
  <si>
    <t>Fair Play High School</t>
  </si>
  <si>
    <t>084-002</t>
  </si>
  <si>
    <t>003-033</t>
  </si>
  <si>
    <t>Farmington Sr High School</t>
  </si>
  <si>
    <t>094-078</t>
  </si>
  <si>
    <t>Fatima High School</t>
  </si>
  <si>
    <t>076-083</t>
  </si>
  <si>
    <t>045-077</t>
  </si>
  <si>
    <t>Fordland High School</t>
  </si>
  <si>
    <t>112-101</t>
  </si>
  <si>
    <t>Forsyth High School</t>
  </si>
  <si>
    <t>106-003</t>
  </si>
  <si>
    <t>CTC at Ft Osage</t>
  </si>
  <si>
    <t>048-066</t>
  </si>
  <si>
    <t>062-072</t>
  </si>
  <si>
    <t>014-129</t>
  </si>
  <si>
    <t>Gainesville High School</t>
  </si>
  <si>
    <t>077-102</t>
  </si>
  <si>
    <t>Galena High School</t>
  </si>
  <si>
    <t>104-042</t>
  </si>
  <si>
    <t>031-121</t>
  </si>
  <si>
    <t>Gilman City High School</t>
  </si>
  <si>
    <t>041-004</t>
  </si>
  <si>
    <t>Glasgow High School</t>
  </si>
  <si>
    <t>045-078</t>
  </si>
  <si>
    <t>Golden City High School</t>
  </si>
  <si>
    <t>006-103</t>
  </si>
  <si>
    <t>105-123</t>
  </si>
  <si>
    <t>Green Ridge  High School</t>
  </si>
  <si>
    <t>080-121</t>
  </si>
  <si>
    <t>029-004</t>
  </si>
  <si>
    <t>040-100</t>
  </si>
  <si>
    <t>084-003</t>
  </si>
  <si>
    <t>010-089</t>
  </si>
  <si>
    <t>Penney High School</t>
  </si>
  <si>
    <t>013-055</t>
  </si>
  <si>
    <t>Hannibal Career &amp; Technical Center</t>
  </si>
  <si>
    <t>064-075</t>
  </si>
  <si>
    <t>Hardin-Central High School</t>
  </si>
  <si>
    <t>089-088</t>
  </si>
  <si>
    <t>Hartville High School</t>
  </si>
  <si>
    <t>114-113</t>
  </si>
  <si>
    <t>Hermann High School</t>
  </si>
  <si>
    <t>037-039</t>
  </si>
  <si>
    <t>Lafayette Co High School</t>
  </si>
  <si>
    <t>054-039</t>
  </si>
  <si>
    <t>035-094</t>
  </si>
  <si>
    <t>Holden High School</t>
  </si>
  <si>
    <t>051-152</t>
  </si>
  <si>
    <t>Houston High School</t>
  </si>
  <si>
    <t>107-152</t>
  </si>
  <si>
    <t>Humansville High School</t>
  </si>
  <si>
    <t>084-004</t>
  </si>
  <si>
    <t>Hurley R-I High School</t>
  </si>
  <si>
    <t>104-041</t>
  </si>
  <si>
    <t>016-090</t>
  </si>
  <si>
    <t>031-122</t>
  </si>
  <si>
    <t>Moniteau Co High School</t>
  </si>
  <si>
    <t>068-074</t>
  </si>
  <si>
    <t>049-137</t>
  </si>
  <si>
    <t>Franklin Technology Center</t>
  </si>
  <si>
    <t>049-148</t>
  </si>
  <si>
    <t>Thomas W Kelly High School</t>
  </si>
  <si>
    <t>100-061</t>
  </si>
  <si>
    <t>021-150</t>
  </si>
  <si>
    <t>038-044</t>
  </si>
  <si>
    <t>001-091</t>
  </si>
  <si>
    <t>Knob Noster High School</t>
  </si>
  <si>
    <t>051-155</t>
  </si>
  <si>
    <t>052-096</t>
  </si>
  <si>
    <t>Koshkonong High School</t>
  </si>
  <si>
    <t>075-086</t>
  </si>
  <si>
    <t>Lake Career &amp; Technical Center</t>
  </si>
  <si>
    <t>015-002</t>
  </si>
  <si>
    <t>Lakeland High School</t>
  </si>
  <si>
    <t>093-123</t>
  </si>
  <si>
    <t>006-104</t>
  </si>
  <si>
    <t>025-002</t>
  </si>
  <si>
    <t>053-113</t>
  </si>
  <si>
    <t>Leeton High School</t>
  </si>
  <si>
    <t>051-156</t>
  </si>
  <si>
    <t>056-017</t>
  </si>
  <si>
    <t>Lex-La-Ray Technical Center</t>
  </si>
  <si>
    <t>054-045</t>
  </si>
  <si>
    <t>006-101</t>
  </si>
  <si>
    <t>Licking High School</t>
  </si>
  <si>
    <t>107-154</t>
  </si>
  <si>
    <t>Linn High School</t>
  </si>
  <si>
    <t>076-082</t>
  </si>
  <si>
    <t>058-106</t>
  </si>
  <si>
    <t>029-001</t>
  </si>
  <si>
    <t>039-139</t>
  </si>
  <si>
    <t>Lone Jack C-6 High School</t>
  </si>
  <si>
    <t>048-075</t>
  </si>
  <si>
    <t>082-108</t>
  </si>
  <si>
    <t>Lutie High School</t>
  </si>
  <si>
    <t>077-104</t>
  </si>
  <si>
    <t>015-004</t>
  </si>
  <si>
    <t>061-156</t>
  </si>
  <si>
    <t>Macon Co. R-IV High School</t>
  </si>
  <si>
    <t>061-158</t>
  </si>
  <si>
    <t>069-108</t>
  </si>
  <si>
    <t>Malta Bend High School</t>
  </si>
  <si>
    <t>097-119</t>
  </si>
  <si>
    <t>114-115</t>
  </si>
  <si>
    <t>064-072</t>
  </si>
  <si>
    <t>Marionville High School</t>
  </si>
  <si>
    <t>055-106</t>
  </si>
  <si>
    <t>Mark Twain Sr High School</t>
  </si>
  <si>
    <t>087-083</t>
  </si>
  <si>
    <t>Saline County Career Center</t>
  </si>
  <si>
    <t>097-129</t>
  </si>
  <si>
    <t>Marshfield High School</t>
  </si>
  <si>
    <t>112-102</t>
  </si>
  <si>
    <t>032-055</t>
  </si>
  <si>
    <t>060-077</t>
  </si>
  <si>
    <t>Meadow Heights High School</t>
  </si>
  <si>
    <t>009-077</t>
  </si>
  <si>
    <t>Meadville High School</t>
  </si>
  <si>
    <t>058-108</t>
  </si>
  <si>
    <t>Scotland Co  R-I High School</t>
  </si>
  <si>
    <t>099-082</t>
  </si>
  <si>
    <t>Miami High School</t>
  </si>
  <si>
    <t>007-121</t>
  </si>
  <si>
    <t>011-078</t>
  </si>
  <si>
    <t>105-124</t>
  </si>
  <si>
    <t>Miller High School</t>
  </si>
  <si>
    <t>055-104</t>
  </si>
  <si>
    <t>Moberly Area Technical Center</t>
  </si>
  <si>
    <t>088-081</t>
  </si>
  <si>
    <t>005-128</t>
  </si>
  <si>
    <t>Monroe City R-I High School</t>
  </si>
  <si>
    <t>069-106</t>
  </si>
  <si>
    <t>070-093</t>
  </si>
  <si>
    <t>084-005</t>
  </si>
  <si>
    <t>Mound City High School</t>
  </si>
  <si>
    <t>044-083</t>
  </si>
  <si>
    <t>055-108</t>
  </si>
  <si>
    <t>Ozark Mtn Tech Center</t>
  </si>
  <si>
    <t>114-114</t>
  </si>
  <si>
    <t>046-130</t>
  </si>
  <si>
    <t>091-091</t>
  </si>
  <si>
    <t>Neelyville High School</t>
  </si>
  <si>
    <t>012-108</t>
  </si>
  <si>
    <t>073-108</t>
  </si>
  <si>
    <t>Nevada Regional Technical Center</t>
  </si>
  <si>
    <t>108-142</t>
  </si>
  <si>
    <t>014-127</t>
  </si>
  <si>
    <t>072-074</t>
  </si>
  <si>
    <t>105-125</t>
  </si>
  <si>
    <t>Nichols Career Center</t>
  </si>
  <si>
    <t>074-187</t>
  </si>
  <si>
    <t>017-126</t>
  </si>
  <si>
    <t>002-089</t>
  </si>
  <si>
    <t>014-126</t>
  </si>
  <si>
    <t>041-002</t>
  </si>
  <si>
    <t>031-118</t>
  </si>
  <si>
    <t>041-003</t>
  </si>
  <si>
    <t>074-197</t>
  </si>
  <si>
    <t>North Platte High School</t>
  </si>
  <si>
    <t>083-001</t>
  </si>
  <si>
    <t>North Shelby High School</t>
  </si>
  <si>
    <t>102-081</t>
  </si>
  <si>
    <t>074-194</t>
  </si>
  <si>
    <t>108-147</t>
  </si>
  <si>
    <t>Northwest Technical School</t>
  </si>
  <si>
    <t>074-201</t>
  </si>
  <si>
    <t>021-148</t>
  </si>
  <si>
    <t>Norwood High School</t>
  </si>
  <si>
    <t>114-112</t>
  </si>
  <si>
    <t>Odessa High School</t>
  </si>
  <si>
    <t>054-041</t>
  </si>
  <si>
    <t>Oran High School</t>
  </si>
  <si>
    <t>100-065</t>
  </si>
  <si>
    <t>Orrick High School</t>
  </si>
  <si>
    <t>089-087</t>
  </si>
  <si>
    <t>Osceola Jr-Sr High School</t>
  </si>
  <si>
    <t>093-124</t>
  </si>
  <si>
    <t>Otterville High School</t>
  </si>
  <si>
    <t>027-058</t>
  </si>
  <si>
    <t>Owensville High School</t>
  </si>
  <si>
    <t>037-037</t>
  </si>
  <si>
    <t>022-093</t>
  </si>
  <si>
    <t>064-074</t>
  </si>
  <si>
    <t>069-109</t>
  </si>
  <si>
    <t>Pattonsburg High School</t>
  </si>
  <si>
    <t>031-116</t>
  </si>
  <si>
    <t>078-013</t>
  </si>
  <si>
    <t>079-077</t>
  </si>
  <si>
    <t>055-105</t>
  </si>
  <si>
    <t>Pilot Grove High School</t>
  </si>
  <si>
    <t>027-059</t>
  </si>
  <si>
    <t>107-156</t>
  </si>
  <si>
    <t>025-003</t>
  </si>
  <si>
    <t>Pleasant Hill High School</t>
  </si>
  <si>
    <t>019-148</t>
  </si>
  <si>
    <t>Pleasant Hope High School</t>
  </si>
  <si>
    <t>084-006</t>
  </si>
  <si>
    <t>013-059</t>
  </si>
  <si>
    <t>012-109</t>
  </si>
  <si>
    <t>Potosi High School</t>
  </si>
  <si>
    <t>110-029</t>
  </si>
  <si>
    <t>065-098</t>
  </si>
  <si>
    <t>005-124</t>
  </si>
  <si>
    <t>086-100</t>
  </si>
  <si>
    <t>103-130</t>
  </si>
  <si>
    <t>039-134</t>
  </si>
  <si>
    <t>Bryant High School</t>
  </si>
  <si>
    <t>007-124</t>
  </si>
  <si>
    <t>Richland High School</t>
  </si>
  <si>
    <t>085-044</t>
  </si>
  <si>
    <t>Richland R-I High School</t>
  </si>
  <si>
    <t>103-127</t>
  </si>
  <si>
    <t>Richmond High School</t>
  </si>
  <si>
    <t>089-089</t>
  </si>
  <si>
    <t>003-032</t>
  </si>
  <si>
    <t>Rolla Technical Institute</t>
  </si>
  <si>
    <t>081-096</t>
  </si>
  <si>
    <t>Russellville High School</t>
  </si>
  <si>
    <t>026-001</t>
  </si>
  <si>
    <t>Salem Sr High School</t>
  </si>
  <si>
    <t>033-090</t>
  </si>
  <si>
    <t>021-151</t>
  </si>
  <si>
    <t>Santa Fe High School</t>
  </si>
  <si>
    <t>054-042</t>
  </si>
  <si>
    <t>049-140</t>
  </si>
  <si>
    <t>002-097</t>
  </si>
  <si>
    <t>098-080</t>
  </si>
  <si>
    <t>Senath-Hornersville C-8 High School</t>
  </si>
  <si>
    <t>035-098</t>
  </si>
  <si>
    <t>073-106</t>
  </si>
  <si>
    <t>112-103</t>
  </si>
  <si>
    <t>108-144</t>
  </si>
  <si>
    <t>Sherwood High School</t>
  </si>
  <si>
    <t>019-144</t>
  </si>
  <si>
    <t>100-063</t>
  </si>
  <si>
    <t>057-001</t>
  </si>
  <si>
    <t>Skyline High School</t>
  </si>
  <si>
    <t>043-001</t>
  </si>
  <si>
    <t>Slater High School</t>
  </si>
  <si>
    <t>097-130</t>
  </si>
  <si>
    <t>024-087</t>
  </si>
  <si>
    <t>014-130</t>
  </si>
  <si>
    <t>South County Technical</t>
  </si>
  <si>
    <t>044-084</t>
  </si>
  <si>
    <t>South Nodaway Co. R-IV High School</t>
  </si>
  <si>
    <t>074-202</t>
  </si>
  <si>
    <t>South Shelby High School</t>
  </si>
  <si>
    <t>102-085</t>
  </si>
  <si>
    <t>Southland High School</t>
  </si>
  <si>
    <t>035-099</t>
  </si>
  <si>
    <t>005-121</t>
  </si>
  <si>
    <t>022-090</t>
  </si>
  <si>
    <t>Hillyard Technical Center</t>
  </si>
  <si>
    <t>011-082</t>
  </si>
  <si>
    <t>St Clair High School</t>
  </si>
  <si>
    <t>036-136</t>
  </si>
  <si>
    <t>081-094</t>
  </si>
  <si>
    <t>038-045</t>
  </si>
  <si>
    <t>095-059</t>
  </si>
  <si>
    <t>Steelville High School</t>
  </si>
  <si>
    <t>028-103</t>
  </si>
  <si>
    <t>032-058</t>
  </si>
  <si>
    <t>020-001</t>
  </si>
  <si>
    <t>Stoutland High School</t>
  </si>
  <si>
    <t>015-001</t>
  </si>
  <si>
    <t>Strafford High School</t>
  </si>
  <si>
    <t>039-137</t>
  </si>
  <si>
    <t>Sullivan Sr High School</t>
  </si>
  <si>
    <t>036-137</t>
  </si>
  <si>
    <t>Summersville High School</t>
  </si>
  <si>
    <t>107-153</t>
  </si>
  <si>
    <t>Sweet Springs High School</t>
  </si>
  <si>
    <t>097-131</t>
  </si>
  <si>
    <t>003-031</t>
  </si>
  <si>
    <t>Thayer Sr High School</t>
  </si>
  <si>
    <t>075-085</t>
  </si>
  <si>
    <t>Tina-Avalon High School</t>
  </si>
  <si>
    <t>017-122</t>
  </si>
  <si>
    <t>Tipton High School</t>
  </si>
  <si>
    <t>068-073</t>
  </si>
  <si>
    <t>040-107</t>
  </si>
  <si>
    <t>Troy Buchanan High School</t>
  </si>
  <si>
    <t>057-003</t>
  </si>
  <si>
    <t>Miller Co. R-III</t>
  </si>
  <si>
    <t>066-103</t>
  </si>
  <si>
    <t>012-110</t>
  </si>
  <si>
    <t>Union High School</t>
  </si>
  <si>
    <t>036-131</t>
  </si>
  <si>
    <t>032-056</t>
  </si>
  <si>
    <t>004-109</t>
  </si>
  <si>
    <t>055-111</t>
  </si>
  <si>
    <t>071-092</t>
  </si>
  <si>
    <t>Vienna High School</t>
  </si>
  <si>
    <t>063-066</t>
  </si>
  <si>
    <t>Walnut Grove High School</t>
  </si>
  <si>
    <t>039-136</t>
  </si>
  <si>
    <t>Warrensburg Area Career Cntr</t>
  </si>
  <si>
    <t>051-159</t>
  </si>
  <si>
    <t>109-003</t>
  </si>
  <si>
    <t>036-139</t>
  </si>
  <si>
    <t>085-046</t>
  </si>
  <si>
    <t>Wellington-Napoleon High School</t>
  </si>
  <si>
    <t>054-043</t>
  </si>
  <si>
    <t>Wellsville High School</t>
  </si>
  <si>
    <t>070-092</t>
  </si>
  <si>
    <t>074-190</t>
  </si>
  <si>
    <t>West Plains Sr High School</t>
  </si>
  <si>
    <t>046-134</t>
  </si>
  <si>
    <t>088-080</t>
  </si>
  <si>
    <t>Wheatland High School</t>
  </si>
  <si>
    <t>043-002</t>
  </si>
  <si>
    <t>005-120</t>
  </si>
  <si>
    <t>039-133</t>
  </si>
  <si>
    <t>Willow Springs High School</t>
  </si>
  <si>
    <t>046-131</t>
  </si>
  <si>
    <t>Windsor High School</t>
  </si>
  <si>
    <t>042-111</t>
  </si>
  <si>
    <t>057-004</t>
  </si>
  <si>
    <t>031-117</t>
  </si>
  <si>
    <t>009-080</t>
  </si>
  <si>
    <t>113-001</t>
  </si>
  <si>
    <t>109-002</t>
  </si>
  <si>
    <t xml:space="preserve"> SELECT SCHOOL</t>
  </si>
  <si>
    <t>Adair Co. R-I High School</t>
  </si>
  <si>
    <t>Adrian R-III High School</t>
  </si>
  <si>
    <t>Albany R-III High School</t>
  </si>
  <si>
    <t>Alton R-IV High School</t>
  </si>
  <si>
    <t>Appleton City R-II High School</t>
  </si>
  <si>
    <t>Archie R-V High School</t>
  </si>
  <si>
    <t>Ash Grove R-IV High School</t>
  </si>
  <si>
    <t>Aurora R-VIII High School</t>
  </si>
  <si>
    <t>Ava R-I High School</t>
  </si>
  <si>
    <t>Bakersfield R-IV High School</t>
  </si>
  <si>
    <t>Billings R-IV High School</t>
  </si>
  <si>
    <t>Bloomfield R-XIV High School</t>
  </si>
  <si>
    <t>Blue Springs High School</t>
  </si>
  <si>
    <t>Bolivar R-I High School</t>
  </si>
  <si>
    <t>Boonslick Tech Ed Ctr</t>
  </si>
  <si>
    <t>Bowling Green R-I High School</t>
  </si>
  <si>
    <t>Braymer C-4 High School</t>
  </si>
  <si>
    <t>Bronaugh R-VII High School</t>
  </si>
  <si>
    <t>Brunswick R-II High School</t>
  </si>
  <si>
    <t>Bucklin R-II High School</t>
  </si>
  <si>
    <t>Butler R-V High School</t>
  </si>
  <si>
    <t>Cabool R-IV High School</t>
  </si>
  <si>
    <t>California R-I High School</t>
  </si>
  <si>
    <t>Cameron R-I High School</t>
  </si>
  <si>
    <t>Campbell R-II High School</t>
  </si>
  <si>
    <t>Cape Girardeau Career &amp; Tech. Center</t>
  </si>
  <si>
    <t>Cassville R-IV High School</t>
  </si>
  <si>
    <t>Centralia R-VI High School</t>
  </si>
  <si>
    <t>Charleston R-I High School</t>
  </si>
  <si>
    <t>Clark Co R-I High School</t>
  </si>
  <si>
    <t>Clever R-V High School</t>
  </si>
  <si>
    <t>Clopton R-III High School</t>
  </si>
  <si>
    <t>Community R-VI High School</t>
  </si>
  <si>
    <t>Concordia R-II High School</t>
  </si>
  <si>
    <t>Crane R-III High School</t>
  </si>
  <si>
    <t>Crawford Co. R-I High School (Bourbon)</t>
  </si>
  <si>
    <t>Dadeville High School</t>
  </si>
  <si>
    <t>Delta R-V High School</t>
  </si>
  <si>
    <t>Doniphan R-I High School</t>
  </si>
  <si>
    <t>Dora R-III High School</t>
  </si>
  <si>
    <t>East Buchanan C-1 High School</t>
  </si>
  <si>
    <t>East Newton R-VI High School</t>
  </si>
  <si>
    <t>El Dorado Springs R-II High School</t>
  </si>
  <si>
    <t>Elsberry R-II High School</t>
  </si>
  <si>
    <t>Everton R-III High School</t>
  </si>
  <si>
    <t>Fair Grove R-X High School</t>
  </si>
  <si>
    <t>Fairfax R-III High School</t>
  </si>
  <si>
    <t>Fayette R-III High School</t>
  </si>
  <si>
    <t>Fredericktown R-I High School</t>
  </si>
  <si>
    <t>Gallatin R-V High School</t>
  </si>
  <si>
    <t>Gasconade Co R-I High School</t>
  </si>
  <si>
    <t>Green City R-I High School</t>
  </si>
  <si>
    <t>Green Ridge R-VIII High School</t>
  </si>
  <si>
    <t>Greenfield R-IV High School</t>
  </si>
  <si>
    <t>Grundy Co  R-V High School</t>
  </si>
  <si>
    <t>Halfway R-III High School</t>
  </si>
  <si>
    <t>Highland High School</t>
  </si>
  <si>
    <t>Holcomb R-III High School</t>
  </si>
  <si>
    <t>Holden R-III High School</t>
  </si>
  <si>
    <t>Jamestown High School</t>
  </si>
  <si>
    <t>Jasper R-V High School</t>
  </si>
  <si>
    <t>Keytesville R-III High School</t>
  </si>
  <si>
    <t>King City R-I High School</t>
  </si>
  <si>
    <t>Knob Noster R-VIII High School</t>
  </si>
  <si>
    <t>Knox Co R-I High School</t>
  </si>
  <si>
    <t>Lafayette Co  C-I High School</t>
  </si>
  <si>
    <t>Lakeland R-III High School</t>
  </si>
  <si>
    <t>Lamar R-I High School</t>
  </si>
  <si>
    <t>Lathrop R-II High School</t>
  </si>
  <si>
    <t>Lebanon Technology &amp; Career Cntr.</t>
  </si>
  <si>
    <t>Leeton R-X High School</t>
  </si>
  <si>
    <t>Liberal R-II High School</t>
  </si>
  <si>
    <t>Linn Co  R-I High School</t>
  </si>
  <si>
    <t>Linn R-II High School</t>
  </si>
  <si>
    <t>Lockwood R-I High School</t>
  </si>
  <si>
    <t>Logan Rogersville High School</t>
  </si>
  <si>
    <t>Louisiana R-II High School</t>
  </si>
  <si>
    <t>Macks Creek R-V High School</t>
  </si>
  <si>
    <t>Malta Bend R-V High School</t>
  </si>
  <si>
    <t>Mansfield R-IV High School</t>
  </si>
  <si>
    <t>Marion C  Early High School</t>
  </si>
  <si>
    <t>Marion Co R-II High School</t>
  </si>
  <si>
    <t>Maysville R-I High School</t>
  </si>
  <si>
    <t>McDonald Co  R-I High School</t>
  </si>
  <si>
    <t>Milan C-II High School</t>
  </si>
  <si>
    <t>Montgomery Co R-II High School</t>
  </si>
  <si>
    <t>Mount Vernon R-V High School</t>
  </si>
  <si>
    <t>Naylor R-II High School</t>
  </si>
  <si>
    <t>Neosho R-V High School</t>
  </si>
  <si>
    <t>New Bloomfield R-3 High School</t>
  </si>
  <si>
    <t>Newtown Harris R-III High School</t>
  </si>
  <si>
    <t>Nodaway-Holt High School</t>
  </si>
  <si>
    <t>Norborne R-VIII High School</t>
  </si>
  <si>
    <t>North Andrew R-VI High School</t>
  </si>
  <si>
    <t>North Callaway R-I High School</t>
  </si>
  <si>
    <t>North Daviess R-III High School</t>
  </si>
  <si>
    <t>North Nodaway R-VI High School</t>
  </si>
  <si>
    <t>Northwestern R-I High School</t>
  </si>
  <si>
    <t>Norwood R-I High School</t>
  </si>
  <si>
    <t>Odessa R-VII High School</t>
  </si>
  <si>
    <t>Osceola High School</t>
  </si>
  <si>
    <t>Otterville R-VI High School</t>
  </si>
  <si>
    <t>Ozark High School</t>
  </si>
  <si>
    <t>Palmyra R-I High School</t>
  </si>
  <si>
    <t>Paris R-II High School</t>
  </si>
  <si>
    <t>Pierce City R-VI High School</t>
  </si>
  <si>
    <t>Plato R-V High School</t>
  </si>
  <si>
    <t>Pleasant Hill R-III High School</t>
  </si>
  <si>
    <t>Poplar Bluff Technical Career Center</t>
  </si>
  <si>
    <t>Potosi R-III High School</t>
  </si>
  <si>
    <t>Princeton R-V High School</t>
  </si>
  <si>
    <t>Purdy R-II High School</t>
  </si>
  <si>
    <t>Putnam Co  R-I High School</t>
  </si>
  <si>
    <t>Puxico R-VIII High School</t>
  </si>
  <si>
    <t>Republic R-III High School</t>
  </si>
  <si>
    <t>Rich Hill High School</t>
  </si>
  <si>
    <t>Richland R-IV High School</t>
  </si>
  <si>
    <t>Richmond R-XVI High School</t>
  </si>
  <si>
    <t>Rock Port R-II High School</t>
  </si>
  <si>
    <t>Salem R-80 High School</t>
  </si>
  <si>
    <t>Salisbury R-IV High School</t>
  </si>
  <si>
    <t>Santa Fe R-X High School</t>
  </si>
  <si>
    <t>Sarcoxie R-II High School</t>
  </si>
  <si>
    <t>Savannah R-III High School</t>
  </si>
  <si>
    <t>Schuyler R-I High School</t>
  </si>
  <si>
    <t>Seneca R-VII High School</t>
  </si>
  <si>
    <t>Seymour R-II High School</t>
  </si>
  <si>
    <t>Sikeston Career and Technical Center</t>
  </si>
  <si>
    <t>Silex R-I High School</t>
  </si>
  <si>
    <t>Smithville R-II High School</t>
  </si>
  <si>
    <t>South Callaway R-II High School</t>
  </si>
  <si>
    <t>South Tech</t>
  </si>
  <si>
    <t>Southern Boone Co. High School</t>
  </si>
  <si>
    <t>Southwest R-V High School</t>
  </si>
  <si>
    <t>Sparta R-III High School</t>
  </si>
  <si>
    <t>St Clair R-XIII High School</t>
  </si>
  <si>
    <t>St James R-I High School</t>
  </si>
  <si>
    <t>Stanberry R-II High School</t>
  </si>
  <si>
    <t>Stewartsville C-II High School</t>
  </si>
  <si>
    <t>Stockton R-I High School</t>
  </si>
  <si>
    <t>Stoutland R-II High School</t>
  </si>
  <si>
    <t>Sullivan High School</t>
  </si>
  <si>
    <t>Sweet Springs R-VII High School</t>
  </si>
  <si>
    <t>Tarkio R-I High School</t>
  </si>
  <si>
    <t>Thayer R-II High School</t>
  </si>
  <si>
    <t>Trenton R-IX High School</t>
  </si>
  <si>
    <t>Tri-County R-VII High School</t>
  </si>
  <si>
    <t>Tuscumbia High School</t>
  </si>
  <si>
    <t>Twin Rivers R-X High School</t>
  </si>
  <si>
    <t>Union Star R-II High School</t>
  </si>
  <si>
    <t>Van-Far R-I High School</t>
  </si>
  <si>
    <t>Verona R-7 High School</t>
  </si>
  <si>
    <t>Warrensburg ACC</t>
  </si>
  <si>
    <t>West Plains R-VII High School</t>
  </si>
  <si>
    <t>Westran R-I High School</t>
  </si>
  <si>
    <t>Wheaton R-III High School</t>
  </si>
  <si>
    <t>Willard R-II High School</t>
  </si>
  <si>
    <t>Willow Springs R-IV High School</t>
  </si>
  <si>
    <t>Winfield R-IV High School</t>
  </si>
  <si>
    <t>Winston R-VI High School</t>
  </si>
  <si>
    <t>Woodland R-IV High School</t>
  </si>
  <si>
    <t>Worth Co  R-III High School</t>
  </si>
  <si>
    <t>Wright City R-II High School</t>
  </si>
  <si>
    <t>Novinger</t>
  </si>
  <si>
    <t>Adrian</t>
  </si>
  <si>
    <t>Advance</t>
  </si>
  <si>
    <t>Albany</t>
  </si>
  <si>
    <t>Alton</t>
  </si>
  <si>
    <t>Appleton City</t>
  </si>
  <si>
    <t>Archie</t>
  </si>
  <si>
    <t>Ash Grove</t>
  </si>
  <si>
    <t>Atlanta</t>
  </si>
  <si>
    <t>Aurora</t>
  </si>
  <si>
    <t>Ava</t>
  </si>
  <si>
    <t>Bakersfield</t>
  </si>
  <si>
    <t>Bernie</t>
  </si>
  <si>
    <t>Billings</t>
  </si>
  <si>
    <t>Bloomfield</t>
  </si>
  <si>
    <t>Blue Springs</t>
  </si>
  <si>
    <t>Bolivar</t>
  </si>
  <si>
    <t>Boonville</t>
  </si>
  <si>
    <t>Bowling Green</t>
  </si>
  <si>
    <t>Bradleyville</t>
  </si>
  <si>
    <t>Branson</t>
  </si>
  <si>
    <t>Braymer</t>
  </si>
  <si>
    <t>Bronaugh</t>
  </si>
  <si>
    <t>Brookfield</t>
  </si>
  <si>
    <t>Brunswick</t>
  </si>
  <si>
    <t>Bucklin</t>
  </si>
  <si>
    <t>Buffalo</t>
  </si>
  <si>
    <t>Butler</t>
  </si>
  <si>
    <t>Cabool</t>
  </si>
  <si>
    <t>Cainsville</t>
  </si>
  <si>
    <t>California</t>
  </si>
  <si>
    <t>Cameron</t>
  </si>
  <si>
    <t>Campbell</t>
  </si>
  <si>
    <t>Cape Girardeau</t>
  </si>
  <si>
    <t>Carl Junction</t>
  </si>
  <si>
    <t>Carrollton</t>
  </si>
  <si>
    <t>Carthage</t>
  </si>
  <si>
    <t>Harrisonville</t>
  </si>
  <si>
    <t>Cassville</t>
  </si>
  <si>
    <t>Centralia</t>
  </si>
  <si>
    <t>Chadwick</t>
  </si>
  <si>
    <t>Charleston</t>
  </si>
  <si>
    <t>Kahoka</t>
  </si>
  <si>
    <t>Clever</t>
  </si>
  <si>
    <t>Clinton</t>
  </si>
  <si>
    <t>Clarksville</t>
  </si>
  <si>
    <t>Cole Camp</t>
  </si>
  <si>
    <t>Russellville</t>
  </si>
  <si>
    <t>Eugene</t>
  </si>
  <si>
    <t>Columbia</t>
  </si>
  <si>
    <t>Laddonia</t>
  </si>
  <si>
    <t>Concordia</t>
  </si>
  <si>
    <t>Conway</t>
  </si>
  <si>
    <t>Myrtle</t>
  </si>
  <si>
    <t>Craig</t>
  </si>
  <si>
    <t>Crane</t>
  </si>
  <si>
    <t>Bourbon</t>
  </si>
  <si>
    <t>Centerview</t>
  </si>
  <si>
    <t>Crocker</t>
  </si>
  <si>
    <t>Independence</t>
  </si>
  <si>
    <t>Dadeville</t>
  </si>
  <si>
    <t>DeKalb</t>
  </si>
  <si>
    <t>Delta</t>
  </si>
  <si>
    <t>Dexter</t>
  </si>
  <si>
    <t>Diamond</t>
  </si>
  <si>
    <t>Doniphan</t>
  </si>
  <si>
    <t>Dora</t>
  </si>
  <si>
    <t>Gower</t>
  </si>
  <si>
    <t>Granby</t>
  </si>
  <si>
    <t>East Prairie</t>
  </si>
  <si>
    <t>El Dorado Springs</t>
  </si>
  <si>
    <t>Eldon</t>
  </si>
  <si>
    <t>Elsberry</t>
  </si>
  <si>
    <t>Everton</t>
  </si>
  <si>
    <t>Exeter</t>
  </si>
  <si>
    <t>Fair Grove</t>
  </si>
  <si>
    <t>Fair Play</t>
  </si>
  <si>
    <t>Fairfax</t>
  </si>
  <si>
    <t>Farmington</t>
  </si>
  <si>
    <t>Westphalia</t>
  </si>
  <si>
    <t>Fayette</t>
  </si>
  <si>
    <t>Fordland</t>
  </si>
  <si>
    <t>Forsyth</t>
  </si>
  <si>
    <t>Washington</t>
  </si>
  <si>
    <t>Joplin</t>
  </si>
  <si>
    <t>Fredericktown</t>
  </si>
  <si>
    <t>Fulton</t>
  </si>
  <si>
    <t>Gainesville</t>
  </si>
  <si>
    <t>Galena</t>
  </si>
  <si>
    <t>Gallatin</t>
  </si>
  <si>
    <t>Hermann</t>
  </si>
  <si>
    <t>St  Louis</t>
  </si>
  <si>
    <t>Gilman City</t>
  </si>
  <si>
    <t>Golden City</t>
  </si>
  <si>
    <t>Chillicothe</t>
  </si>
  <si>
    <t>Green City</t>
  </si>
  <si>
    <t>Green Ridge</t>
  </si>
  <si>
    <t>Greenfield</t>
  </si>
  <si>
    <t>Galt</t>
  </si>
  <si>
    <t>Halfway</t>
  </si>
  <si>
    <t>Hallsville</t>
  </si>
  <si>
    <t>Hamilton</t>
  </si>
  <si>
    <t>Hannibal</t>
  </si>
  <si>
    <t>Hardin</t>
  </si>
  <si>
    <t>Hartville</t>
  </si>
  <si>
    <t>Urbana</t>
  </si>
  <si>
    <t>Ewing</t>
  </si>
  <si>
    <t>St. Joseph</t>
  </si>
  <si>
    <t>Holcomb</t>
  </si>
  <si>
    <t>Holden</t>
  </si>
  <si>
    <t>Houston</t>
  </si>
  <si>
    <t>Glasgow</t>
  </si>
  <si>
    <t>Humansville</t>
  </si>
  <si>
    <t>Hurley</t>
  </si>
  <si>
    <t>Jackson</t>
  </si>
  <si>
    <t>Jamestown</t>
  </si>
  <si>
    <t>Jasper</t>
  </si>
  <si>
    <t>Keytesville</t>
  </si>
  <si>
    <t>King City</t>
  </si>
  <si>
    <t>Kirksville</t>
  </si>
  <si>
    <t>Edina</t>
  </si>
  <si>
    <t>Higginsville</t>
  </si>
  <si>
    <t>Camdenton</t>
  </si>
  <si>
    <t>Deepwater</t>
  </si>
  <si>
    <t>Lamar</t>
  </si>
  <si>
    <t>Lathrop</t>
  </si>
  <si>
    <t>Lebanon</t>
  </si>
  <si>
    <t>Leeton</t>
  </si>
  <si>
    <t>Lexington</t>
  </si>
  <si>
    <t>Liberal</t>
  </si>
  <si>
    <t>Licking</t>
  </si>
  <si>
    <t>Purdin</t>
  </si>
  <si>
    <t>Linn</t>
  </si>
  <si>
    <t>Lockwood</t>
  </si>
  <si>
    <t>Rogersville</t>
  </si>
  <si>
    <t>Lone Jack</t>
  </si>
  <si>
    <t>Louisiana</t>
  </si>
  <si>
    <t>Theodosia</t>
  </si>
  <si>
    <t>Macks Creek</t>
  </si>
  <si>
    <t>Macon</t>
  </si>
  <si>
    <t>New Cambria</t>
  </si>
  <si>
    <t>Madison</t>
  </si>
  <si>
    <t>Malta Bend</t>
  </si>
  <si>
    <t>Mansfield</t>
  </si>
  <si>
    <t>Vienna</t>
  </si>
  <si>
    <t>Belle</t>
  </si>
  <si>
    <t>Morrisville</t>
  </si>
  <si>
    <t>Philadelphia</t>
  </si>
  <si>
    <t>Marionville</t>
  </si>
  <si>
    <t>Marshfield</t>
  </si>
  <si>
    <t>Maysville</t>
  </si>
  <si>
    <t>Anderson</t>
  </si>
  <si>
    <t>Patton</t>
  </si>
  <si>
    <t>Meadville</t>
  </si>
  <si>
    <t>Mexico</t>
  </si>
  <si>
    <t>Amorett</t>
  </si>
  <si>
    <t>Faucett</t>
  </si>
  <si>
    <t>Milan</t>
  </si>
  <si>
    <t>Miller</t>
  </si>
  <si>
    <t>Moberly</t>
  </si>
  <si>
    <t>Monett</t>
  </si>
  <si>
    <t>Monroe City</t>
  </si>
  <si>
    <t>Montgomery City</t>
  </si>
  <si>
    <t>Versailles</t>
  </si>
  <si>
    <t>Mound City</t>
  </si>
  <si>
    <t>Mt Vernon</t>
  </si>
  <si>
    <t>Mountain View</t>
  </si>
  <si>
    <t>Naylor</t>
  </si>
  <si>
    <t>Neelyville</t>
  </si>
  <si>
    <t>Neosho</t>
  </si>
  <si>
    <t>Nevada</t>
  </si>
  <si>
    <t>New Bloomfield</t>
  </si>
  <si>
    <t>New Madrid</t>
  </si>
  <si>
    <t>Newtown</t>
  </si>
  <si>
    <t>Jefferson City</t>
  </si>
  <si>
    <t>Graham</t>
  </si>
  <si>
    <t>Norborne</t>
  </si>
  <si>
    <t>Rosendale</t>
  </si>
  <si>
    <t>Kingdom City</t>
  </si>
  <si>
    <t>Bethany</t>
  </si>
  <si>
    <t>Florissant</t>
  </si>
  <si>
    <t>Jameson</t>
  </si>
  <si>
    <t>Eagleville</t>
  </si>
  <si>
    <t>Hopkins</t>
  </si>
  <si>
    <t>Dearborn</t>
  </si>
  <si>
    <t>Shelbyville</t>
  </si>
  <si>
    <t>Ravenwood</t>
  </si>
  <si>
    <t>Walker</t>
  </si>
  <si>
    <t>Maryville</t>
  </si>
  <si>
    <t>Mendon</t>
  </si>
  <si>
    <t>Norwood</t>
  </si>
  <si>
    <t>Odessa</t>
  </si>
  <si>
    <t>Oran</t>
  </si>
  <si>
    <t>Koshkonong</t>
  </si>
  <si>
    <t>Orrick</t>
  </si>
  <si>
    <t>Chamois</t>
  </si>
  <si>
    <t>Osceola</t>
  </si>
  <si>
    <t>Otterville</t>
  </si>
  <si>
    <t>Owensville</t>
  </si>
  <si>
    <t>Ozark</t>
  </si>
  <si>
    <t>Mountain Grove</t>
  </si>
  <si>
    <t>Palmyra</t>
  </si>
  <si>
    <t>Paris</t>
  </si>
  <si>
    <t>Pattonsburg</t>
  </si>
  <si>
    <t>Hayti</t>
  </si>
  <si>
    <t>Perryville</t>
  </si>
  <si>
    <t>Pierce City</t>
  </si>
  <si>
    <t>Pilot Grove</t>
  </si>
  <si>
    <t>Plato</t>
  </si>
  <si>
    <t>Plattsburg</t>
  </si>
  <si>
    <t>Pleasant Hill</t>
  </si>
  <si>
    <t>Pleasant Hope</t>
  </si>
  <si>
    <t>Polo</t>
  </si>
  <si>
    <t>Poplar Bluff</t>
  </si>
  <si>
    <t>Potosi</t>
  </si>
  <si>
    <t>Princeton</t>
  </si>
  <si>
    <t>Purdy</t>
  </si>
  <si>
    <t>Unionville</t>
  </si>
  <si>
    <t>Puxico</t>
  </si>
  <si>
    <t>Center</t>
  </si>
  <si>
    <t>Republic</t>
  </si>
  <si>
    <t>Rich Hill</t>
  </si>
  <si>
    <t>Essex</t>
  </si>
  <si>
    <t>Richland</t>
  </si>
  <si>
    <t>Richmond</t>
  </si>
  <si>
    <t>Rock Port</t>
  </si>
  <si>
    <t>Rolla</t>
  </si>
  <si>
    <t>Salem</t>
  </si>
  <si>
    <t>Marshall</t>
  </si>
  <si>
    <t>Salisbury</t>
  </si>
  <si>
    <t>Alma</t>
  </si>
  <si>
    <t>Sarcoxie</t>
  </si>
  <si>
    <t>Savannah</t>
  </si>
  <si>
    <t>Queen City</t>
  </si>
  <si>
    <t>Memphis</t>
  </si>
  <si>
    <t>Benton</t>
  </si>
  <si>
    <t>Senath</t>
  </si>
  <si>
    <t>Seneca</t>
  </si>
  <si>
    <t>Seymour</t>
  </si>
  <si>
    <t>Sheldon</t>
  </si>
  <si>
    <t>Creighton</t>
  </si>
  <si>
    <t>Sikeston</t>
  </si>
  <si>
    <t>Silex</t>
  </si>
  <si>
    <t>Slater</t>
  </si>
  <si>
    <t>Smithville</t>
  </si>
  <si>
    <t>Mokane</t>
  </si>
  <si>
    <t>Oregon</t>
  </si>
  <si>
    <t>Barnard</t>
  </si>
  <si>
    <t>Shelbina</t>
  </si>
  <si>
    <t>Sunset Hills</t>
  </si>
  <si>
    <t>Ashland</t>
  </si>
  <si>
    <t>Cardwell</t>
  </si>
  <si>
    <t>Washburn</t>
  </si>
  <si>
    <t>Sparta</t>
  </si>
  <si>
    <t>St  Clair</t>
  </si>
  <si>
    <t>St  James</t>
  </si>
  <si>
    <t>Stanberry</t>
  </si>
  <si>
    <t>Ste. Genevieve</t>
  </si>
  <si>
    <t>Steelville</t>
  </si>
  <si>
    <t>Stewartsville</t>
  </si>
  <si>
    <t>Stockton</t>
  </si>
  <si>
    <t>Stoutland</t>
  </si>
  <si>
    <t>Strafford</t>
  </si>
  <si>
    <t>Sullivan</t>
  </si>
  <si>
    <t>Summersville</t>
  </si>
  <si>
    <t>Sweet Springs</t>
  </si>
  <si>
    <t>Tarkio</t>
  </si>
  <si>
    <t>Thayer</t>
  </si>
  <si>
    <t>Tina</t>
  </si>
  <si>
    <t>Tipton</t>
  </si>
  <si>
    <t>Trenton</t>
  </si>
  <si>
    <t>Jamesport</t>
  </si>
  <si>
    <t>Troy</t>
  </si>
  <si>
    <t>Tuscumbia</t>
  </si>
  <si>
    <t>Broseley</t>
  </si>
  <si>
    <t>Union</t>
  </si>
  <si>
    <t>Union Star</t>
  </si>
  <si>
    <t>Vandalia</t>
  </si>
  <si>
    <t>Verona</t>
  </si>
  <si>
    <t>Walnut Grove</t>
  </si>
  <si>
    <t>Warrenton</t>
  </si>
  <si>
    <t>Warrensburg</t>
  </si>
  <si>
    <t>Waynesville</t>
  </si>
  <si>
    <t>Wellington</t>
  </si>
  <si>
    <t>Wellsville</t>
  </si>
  <si>
    <t>Burlington Junction</t>
  </si>
  <si>
    <t>West Plains</t>
  </si>
  <si>
    <t>Huntsville</t>
  </si>
  <si>
    <t>Wheatland</t>
  </si>
  <si>
    <t>Wheaton</t>
  </si>
  <si>
    <t>Willard</t>
  </si>
  <si>
    <t>Willow Springs</t>
  </si>
  <si>
    <t>Windsor</t>
  </si>
  <si>
    <t>Winfield</t>
  </si>
  <si>
    <t>Winston</t>
  </si>
  <si>
    <t>Marble Hill</t>
  </si>
  <si>
    <t>Grant City</t>
  </si>
  <si>
    <t>Wright City</t>
  </si>
  <si>
    <r>
      <t xml:space="preserve">THIS REPORT IS DUE IN THE OFFICE OF THE SECTION ADDRESS ABOVE BY </t>
    </r>
    <r>
      <rPr>
        <b/>
        <sz val="12"/>
        <color indexed="10"/>
        <rFont val="Arial"/>
        <family val="2"/>
      </rPr>
      <t>SEPTEMBER 30</t>
    </r>
  </si>
  <si>
    <r>
      <t xml:space="preserve">and reported on this form.  Include all enrollees on one form. </t>
    </r>
    <r>
      <rPr>
        <sz val="10"/>
        <color indexed="12"/>
        <rFont val="Arial"/>
        <family val="2"/>
      </rPr>
      <t xml:space="preserve"> </t>
    </r>
    <r>
      <rPr>
        <b/>
        <sz val="10"/>
        <color indexed="12"/>
        <rFont val="Arial"/>
        <family val="2"/>
      </rPr>
      <t>Include each student only once.</t>
    </r>
  </si>
  <si>
    <t>Career Pathways Descriptions</t>
  </si>
  <si>
    <t>Page 2</t>
  </si>
  <si>
    <t>9th</t>
  </si>
  <si>
    <t>10th</t>
  </si>
  <si>
    <t>11th</t>
  </si>
  <si>
    <t>12th</t>
  </si>
  <si>
    <t>Animal Science</t>
  </si>
  <si>
    <t>AgBusiness &amp; Mgmt</t>
  </si>
  <si>
    <t>Ag Mech &amp; Technology</t>
  </si>
  <si>
    <t>Food Science</t>
  </si>
  <si>
    <t>Natural Resources/Conservation</t>
  </si>
  <si>
    <t>Total Enrollment</t>
  </si>
  <si>
    <t>Prgm Total</t>
  </si>
  <si>
    <t xml:space="preserve"> / 1 Student to Teacher Ratio</t>
  </si>
  <si>
    <t>Agricultural Education</t>
  </si>
  <si>
    <t>Student Enrollment (Unduplicated)</t>
  </si>
  <si>
    <t>Total Unduplicated</t>
  </si>
  <si>
    <t>Percent Enrollment by Grade Level</t>
  </si>
  <si>
    <t>Page 1</t>
  </si>
  <si>
    <t>Agricultural Education Program Summary</t>
  </si>
  <si>
    <t>Agricultural Education Program Summary (cont.)</t>
  </si>
  <si>
    <t>Plant Science/Horticulture</t>
  </si>
  <si>
    <t>Agricultural Education Teacher(s)</t>
  </si>
  <si>
    <r>
      <t xml:space="preserve">FOR LOCAL USE ONLY - </t>
    </r>
    <r>
      <rPr>
        <b/>
        <sz val="14"/>
        <color indexed="10"/>
        <rFont val="Arial"/>
        <family val="2"/>
      </rPr>
      <t xml:space="preserve">DO NOT </t>
    </r>
    <r>
      <rPr>
        <b/>
        <sz val="14"/>
        <color indexed="12"/>
        <rFont val="Arial"/>
        <family val="2"/>
      </rPr>
      <t>SUBMIT THIS PAGE!</t>
    </r>
  </si>
  <si>
    <t>013-054</t>
  </si>
  <si>
    <t>Breckenridge</t>
  </si>
  <si>
    <t>Drexel R-IV High School</t>
  </si>
  <si>
    <t>019-150</t>
  </si>
  <si>
    <t>Drexel High School</t>
  </si>
  <si>
    <t>Drexel</t>
  </si>
  <si>
    <t>066-107</t>
  </si>
  <si>
    <t>Iberia High School</t>
  </si>
  <si>
    <t>Iberia</t>
  </si>
  <si>
    <t>042-121</t>
  </si>
  <si>
    <t>Montrose High School</t>
  </si>
  <si>
    <t>Montrose</t>
  </si>
  <si>
    <t>071-091</t>
  </si>
  <si>
    <t>Stover</t>
  </si>
  <si>
    <t>080-119</t>
  </si>
  <si>
    <t>Smithton High School</t>
  </si>
  <si>
    <t>Smithton</t>
  </si>
  <si>
    <t>Ballard R-II High School</t>
  </si>
  <si>
    <t>007-122</t>
  </si>
  <si>
    <t>Ballard R-II</t>
  </si>
  <si>
    <t>Belton High School</t>
  </si>
  <si>
    <t>019-152</t>
  </si>
  <si>
    <t>Belton</t>
  </si>
  <si>
    <t>Blue Springs South High School</t>
  </si>
  <si>
    <t>048-068S</t>
  </si>
  <si>
    <t>Breckenridge High School</t>
  </si>
  <si>
    <t>Breckenridge R-I</t>
  </si>
  <si>
    <t>Canton High School</t>
  </si>
  <si>
    <t>056-015</t>
  </si>
  <si>
    <t>Canton R-V</t>
  </si>
  <si>
    <t>Canton</t>
  </si>
  <si>
    <t>Chilhowee R-IV High School</t>
  </si>
  <si>
    <t>051-153</t>
  </si>
  <si>
    <t>Chilhowee R-IV</t>
  </si>
  <si>
    <t>Chilhowee</t>
  </si>
  <si>
    <t>Cole  Camp R-I High School</t>
  </si>
  <si>
    <t>010-093</t>
  </si>
  <si>
    <t>Cuba High School</t>
  </si>
  <si>
    <t>028-102</t>
  </si>
  <si>
    <t>Crawford Co R-II</t>
  </si>
  <si>
    <t>Cuba</t>
  </si>
  <si>
    <t>115-115G</t>
  </si>
  <si>
    <t>Hale R-I High School</t>
  </si>
  <si>
    <t>017-121</t>
  </si>
  <si>
    <t>Hale R-I</t>
  </si>
  <si>
    <t>Hale</t>
  </si>
  <si>
    <t>Hermitage High School</t>
  </si>
  <si>
    <t>043-004</t>
  </si>
  <si>
    <t>Hermitage R-IV</t>
  </si>
  <si>
    <t>Hermitage</t>
  </si>
  <si>
    <t>Iberia R-V</t>
  </si>
  <si>
    <t>Jefferson C-123 High School</t>
  </si>
  <si>
    <t>074-195</t>
  </si>
  <si>
    <t>Conception Junction</t>
  </si>
  <si>
    <t>Knob Noster</t>
  </si>
  <si>
    <t>La Monte High School</t>
  </si>
  <si>
    <t>080-118</t>
  </si>
  <si>
    <t>La Monte R-IV</t>
  </si>
  <si>
    <t>La Monte</t>
  </si>
  <si>
    <t>Lincoln R-II High School</t>
  </si>
  <si>
    <t>008-106</t>
  </si>
  <si>
    <t>Lincoln R-II</t>
  </si>
  <si>
    <t>Lincoln</t>
  </si>
  <si>
    <t>Macon ACTEC</t>
  </si>
  <si>
    <t>Madison C-3 High School</t>
  </si>
  <si>
    <t>Marceline High School</t>
  </si>
  <si>
    <t>058-109</t>
  </si>
  <si>
    <t>Marceline R-V</t>
  </si>
  <si>
    <t>Marceline</t>
  </si>
  <si>
    <t>004-110</t>
  </si>
  <si>
    <t>Mid Buchanan Sr High School</t>
  </si>
  <si>
    <t>Midway R-I High School</t>
  </si>
  <si>
    <t>019-151</t>
  </si>
  <si>
    <t>Midway R-I</t>
  </si>
  <si>
    <t>Cleveland</t>
  </si>
  <si>
    <t>Montrose R-XIV</t>
  </si>
  <si>
    <t>Niangua High School</t>
  </si>
  <si>
    <t>112-099</t>
  </si>
  <si>
    <t>Niangua R-V</t>
  </si>
  <si>
    <t>Niangua</t>
  </si>
  <si>
    <t>026-006</t>
  </si>
  <si>
    <t>065-096</t>
  </si>
  <si>
    <t>North Mercer High School</t>
  </si>
  <si>
    <t>Mercer</t>
  </si>
  <si>
    <t>North Tech</t>
  </si>
  <si>
    <t>096-119N</t>
  </si>
  <si>
    <t>080-116</t>
  </si>
  <si>
    <t>Hughesville</t>
  </si>
  <si>
    <t>Pemiscot County CTC</t>
  </si>
  <si>
    <t>Sheldon Center for Ag Science</t>
  </si>
  <si>
    <t>Sherwood Cass R-VIII High School</t>
  </si>
  <si>
    <t>Smithton R-VI</t>
  </si>
  <si>
    <t>South Harrison High School</t>
  </si>
  <si>
    <t>096-119S</t>
  </si>
  <si>
    <t>Warsaw R-IX High School</t>
  </si>
  <si>
    <t>008-107</t>
  </si>
  <si>
    <t>Warsaw High School</t>
  </si>
  <si>
    <t>Warsaw</t>
  </si>
  <si>
    <t>Waynesville Career Center</t>
  </si>
  <si>
    <t>Weaubleau High School</t>
  </si>
  <si>
    <t>043-003</t>
  </si>
  <si>
    <t>Weaubleau R-III</t>
  </si>
  <si>
    <t>Weaubleau</t>
  </si>
  <si>
    <t>West Nodaway Co. R-I High School</t>
  </si>
  <si>
    <t>Portageville High School</t>
  </si>
  <si>
    <t>072-068</t>
  </si>
  <si>
    <t>Portageville</t>
  </si>
  <si>
    <t>La Plata R-II High School</t>
  </si>
  <si>
    <t>061-154</t>
  </si>
  <si>
    <t>La Plata</t>
  </si>
  <si>
    <t>Bosworth R-V High School</t>
  </si>
  <si>
    <t>017-124</t>
  </si>
  <si>
    <t>Bosworth High School</t>
  </si>
  <si>
    <t>Bosworth</t>
  </si>
  <si>
    <t>Hollister R-V High School</t>
  </si>
  <si>
    <t>106-005</t>
  </si>
  <si>
    <t>Hollister</t>
  </si>
  <si>
    <t>083-002</t>
  </si>
  <si>
    <t>West Platte High School</t>
  </si>
  <si>
    <t>Weston</t>
  </si>
  <si>
    <t>045-076</t>
  </si>
  <si>
    <t>New Franklin</t>
  </si>
  <si>
    <t>Calvary Lutheran High School</t>
  </si>
  <si>
    <t>026-531</t>
  </si>
  <si>
    <t>Northland Career Center</t>
  </si>
  <si>
    <t>083-003</t>
  </si>
  <si>
    <t>Platte City</t>
  </si>
  <si>
    <t>Orchard Farm R-V High School</t>
  </si>
  <si>
    <t>092-091</t>
  </si>
  <si>
    <t>Greenville</t>
  </si>
  <si>
    <t>111-086</t>
  </si>
  <si>
    <t>016-421</t>
  </si>
  <si>
    <t>Malden</t>
  </si>
  <si>
    <t>035-092</t>
  </si>
  <si>
    <t>Malden R-I High School</t>
  </si>
  <si>
    <t>Saxony Lutheran High School</t>
  </si>
  <si>
    <t>Greenville R-II High School</t>
  </si>
  <si>
    <t>Arcadia Valley Career Technology Center</t>
  </si>
  <si>
    <t>Maries Co R-II High School</t>
  </si>
  <si>
    <t>Bevier High School</t>
  </si>
  <si>
    <t>Linn County Area Career &amp; Technical Center</t>
  </si>
  <si>
    <t>Osage Co  R-I High School</t>
  </si>
  <si>
    <t>Clinton High School</t>
  </si>
  <si>
    <t>Gateway STEM High School</t>
  </si>
  <si>
    <t>Higbee High School</t>
  </si>
  <si>
    <t>Kearney R-I High School</t>
  </si>
  <si>
    <t>Scott Regional Technology Center</t>
  </si>
  <si>
    <t>Northwest High School</t>
  </si>
  <si>
    <t>Cole Co R-I High School</t>
  </si>
  <si>
    <t>Morgan Co. R-I High School</t>
  </si>
  <si>
    <t>Sturgeon High School</t>
  </si>
  <si>
    <t>Morgan Co R-II High School</t>
  </si>
  <si>
    <t>Maries Co  R-I High School</t>
  </si>
  <si>
    <t>047-062</t>
  </si>
  <si>
    <t>061-151</t>
  </si>
  <si>
    <t>088-075</t>
  </si>
  <si>
    <t>024-086</t>
  </si>
  <si>
    <t>010-090</t>
  </si>
  <si>
    <t>Morgan Co. R-I</t>
  </si>
  <si>
    <t>Ironton</t>
  </si>
  <si>
    <t>Bevier</t>
  </si>
  <si>
    <t>Higbee</t>
  </si>
  <si>
    <t>Kearney</t>
  </si>
  <si>
    <t>St Charles</t>
  </si>
  <si>
    <t>Sturgeon</t>
  </si>
  <si>
    <t>1.</t>
  </si>
  <si>
    <t>2.</t>
  </si>
  <si>
    <t>3.</t>
  </si>
  <si>
    <t>4.</t>
  </si>
  <si>
    <t>5.</t>
  </si>
  <si>
    <t>6.</t>
  </si>
  <si>
    <t>7.</t>
  </si>
  <si>
    <t>8.</t>
  </si>
  <si>
    <t>9.</t>
  </si>
  <si>
    <t>10.</t>
  </si>
  <si>
    <t>11.</t>
  </si>
  <si>
    <t>12.</t>
  </si>
  <si>
    <t>A summer plan was written, submitted, and discussed with the administration.</t>
  </si>
  <si>
    <t>A detailed summer plan was submitted to the Ag Education district supervisor</t>
  </si>
  <si>
    <t>A report of the completed summer instructional program was written, submitted</t>
  </si>
  <si>
    <t>and discussed with the administration.</t>
  </si>
  <si>
    <t>Prospective students were visited/contacted once during the summer.</t>
  </si>
  <si>
    <t>Laboratory(s) were maintained, repaired, and materials ordered (as needed).</t>
  </si>
  <si>
    <t>Each secondary student record book was reviewed once each summer.</t>
  </si>
  <si>
    <t>Fifty percent of the teacher's time was spent supervising student's agricultural</t>
  </si>
  <si>
    <t>Number of adult visits made during the summer.</t>
  </si>
  <si>
    <t>experience programs.</t>
  </si>
  <si>
    <t>The local Young Farmers Association participated in the Young Farmers Tour.</t>
  </si>
  <si>
    <t>Summer school was taught.</t>
  </si>
  <si>
    <t>Vacation taken.</t>
  </si>
  <si>
    <t>The MVATA/Missouri ACTE Conference was attended.</t>
  </si>
  <si>
    <t>Graduate school and/or Professional Development was attended.</t>
  </si>
  <si>
    <t>The local FFA chapter held monthly meetings.</t>
  </si>
  <si>
    <t>The local FFA chapter officers attended the LEAD Conference.</t>
  </si>
  <si>
    <t>FFA Camp</t>
  </si>
  <si>
    <t>WLC</t>
  </si>
  <si>
    <t>PSA</t>
  </si>
  <si>
    <t>Leadership Adventure</t>
  </si>
  <si>
    <t>Local Fair</t>
  </si>
  <si>
    <t>District Fair</t>
  </si>
  <si>
    <t>State Fair</t>
  </si>
  <si>
    <t>13.</t>
  </si>
  <si>
    <t>14.</t>
  </si>
  <si>
    <t>15.</t>
  </si>
  <si>
    <t>16.</t>
  </si>
  <si>
    <t>17.</t>
  </si>
  <si>
    <t>18.</t>
  </si>
  <si>
    <t>19.</t>
  </si>
  <si>
    <t>20.</t>
  </si>
  <si>
    <t>The local FFA chapter participated in (mark any/all that apply):</t>
  </si>
  <si>
    <t xml:space="preserve">      Total Male/Female Enrollment for Grades 9-12</t>
  </si>
  <si>
    <t>as</t>
  </si>
  <si>
    <t>Curriculum was aligned to updated foundational competencies.</t>
  </si>
  <si>
    <t>NQPS</t>
  </si>
  <si>
    <t>Missouri Standards &amp; Quality Indicators</t>
  </si>
  <si>
    <t>past 3 years and has been reviewed annually (mark any/all that apply):</t>
  </si>
  <si>
    <t>21.</t>
  </si>
  <si>
    <t xml:space="preserve">The local Ag Program has completed a program evaluation tool in the </t>
  </si>
  <si>
    <t>MALE</t>
  </si>
  <si>
    <t>FEMALE</t>
  </si>
  <si>
    <t>DISTRICT CONTACT PERSON</t>
  </si>
  <si>
    <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 /Age Act), 6th Floor, 205 Jefferson Street, P.O. Box 480, Jefferson City, MO 651020480; telephone number 5735264757 or TTY 8007352966; email civilrights@dese.mo.gov.</t>
  </si>
  <si>
    <t>Contact: 573-522-6538 for questions.</t>
  </si>
  <si>
    <t>1. Agricultural Business and Management Sys.</t>
  </si>
  <si>
    <t>2. Agricultural Mechanics and Technology Sys.</t>
  </si>
  <si>
    <t>3. Animal Science Sys.</t>
  </si>
  <si>
    <t>4. Food Science Sys.</t>
  </si>
  <si>
    <t>5. Natural Resources/Conservation Sys.</t>
  </si>
  <si>
    <t>6. Plant Science/Horticulture Sys.</t>
  </si>
  <si>
    <t>Section III</t>
  </si>
  <si>
    <t>Section IV</t>
  </si>
  <si>
    <t>Summer Program Summary</t>
  </si>
  <si>
    <t>VA-2 Instructions</t>
  </si>
  <si>
    <t>026-002</t>
  </si>
  <si>
    <t>Blair Oaks High School</t>
  </si>
  <si>
    <t>050-002</t>
  </si>
  <si>
    <t>Grandview R-II High School</t>
  </si>
  <si>
    <t>Hillsboro</t>
  </si>
  <si>
    <t>Spokane High School</t>
  </si>
  <si>
    <t>Spokane</t>
  </si>
  <si>
    <t>022-094</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</si>
  <si>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</si>
  <si>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</si>
  <si>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</si>
  <si>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</si>
  <si>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</si>
  <si>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</si>
  <si>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</si>
  <si>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</si>
  <si>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</si>
  <si>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</si>
  <si>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</si>
  <si>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</si>
  <si>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</si>
  <si>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</si>
  <si>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</si>
  <si>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</si>
  <si>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</si>
  <si>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</si>
  <si>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</si>
  <si>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</si>
  <si>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</si>
  <si>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</si>
  <si>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</si>
  <si>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</si>
  <si>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</si>
  <si>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</si>
  <si>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</si>
  <si>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</si>
  <si>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</si>
  <si>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</si>
  <si>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</si>
  <si>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</si>
  <si>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</si>
  <si>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</si>
  <si>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</si>
  <si>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</si>
  <si>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</si>
  <si>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</si>
  <si>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</si>
  <si>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</si>
  <si>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</si>
  <si>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</si>
  <si>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</si>
  <si>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</si>
  <si>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</si>
  <si>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</si>
  <si>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</si>
  <si>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</si>
  <si>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</si>
  <si>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</si>
  <si>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</si>
  <si>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</si>
  <si>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</si>
  <si>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</si>
  <si>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</si>
  <si>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</si>
  <si>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</si>
  <si>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</si>
  <si>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</si>
  <si>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</si>
  <si>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</si>
  <si>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</si>
  <si>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</si>
  <si>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</si>
  <si>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</si>
  <si>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</si>
  <si>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</si>
  <si>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</si>
  <si>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</si>
  <si>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</si>
  <si>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</si>
  <si>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</si>
  <si>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</si>
  <si>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</si>
  <si>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</si>
  <si>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</si>
  <si>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</si>
  <si>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</si>
  <si>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</si>
  <si>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</si>
  <si>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</si>
  <si>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</si>
  <si>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</si>
  <si>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</si>
  <si>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</si>
  <si>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</si>
  <si>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</si>
  <si>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</si>
  <si>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</si>
  <si>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</si>
  <si>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</si>
  <si>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</si>
  <si>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</si>
  <si>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</si>
  <si>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</si>
  <si>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</si>
  <si>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</si>
  <si>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</si>
  <si>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</si>
  <si>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</si>
  <si>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</si>
  <si>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</si>
  <si>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</si>
  <si>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</si>
  <si>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</si>
  <si>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</si>
  <si>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</si>
  <si>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</si>
  <si>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</si>
  <si>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</si>
  <si>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</si>
  <si>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</si>
  <si>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</si>
  <si>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</si>
  <si>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</si>
  <si>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</si>
  <si>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</si>
  <si>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</si>
  <si>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</si>
  <si>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</si>
  <si>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</si>
  <si>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</si>
  <si>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</si>
  <si>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</si>
  <si>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</si>
  <si>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</si>
  <si>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</si>
  <si>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</si>
  <si>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</si>
  <si>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</si>
  <si>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</si>
  <si>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</si>
  <si>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</si>
  <si>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</si>
  <si>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</si>
  <si>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</si>
  <si>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</si>
  <si>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</si>
  <si>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</si>
  <si>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</si>
  <si>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</si>
  <si>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</si>
  <si>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</si>
  <si>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</si>
  <si>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</si>
  <si>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</si>
  <si>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</si>
  <si>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</si>
  <si>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</si>
  <si>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</si>
  <si>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</si>
  <si>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</si>
  <si>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</si>
  <si>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</si>
  <si>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</si>
  <si>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</si>
  <si>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</si>
  <si>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</si>
  <si>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</si>
  <si>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</si>
  <si>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</si>
  <si>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</si>
  <si>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</si>
  <si>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</si>
  <si>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</si>
  <si>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</si>
  <si>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</si>
  <si>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</si>
  <si>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</si>
  <si>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</si>
  <si>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</si>
  <si>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</si>
  <si>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</si>
  <si>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</si>
  <si>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</si>
  <si>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</si>
  <si>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</si>
  <si>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</si>
  <si>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</si>
  <si>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</si>
  <si>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</si>
  <si>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</si>
  <si>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</si>
  <si>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</si>
  <si>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</si>
  <si>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</si>
  <si>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</si>
  <si>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</si>
  <si>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</si>
  <si>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</si>
  <si>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</si>
  <si>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</si>
  <si>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</si>
  <si>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</si>
  <si>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</si>
  <si>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</si>
  <si>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</si>
  <si>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</si>
  <si>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</si>
  <si>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</si>
  <si>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</si>
  <si>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</si>
  <si>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</si>
  <si>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</si>
  <si>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</si>
  <si>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</si>
  <si>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</si>
  <si>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</si>
  <si>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</si>
  <si>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</si>
  <si>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</si>
  <si>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</si>
  <si>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</si>
  <si>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</si>
  <si>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</si>
  <si>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</si>
  <si>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</si>
  <si>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</si>
  <si>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</si>
  <si>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</si>
  <si>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</si>
  <si>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</si>
  <si>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</si>
  <si>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</si>
  <si>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</si>
  <si>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</si>
  <si>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</si>
  <si>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</si>
  <si>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</si>
  <si>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</si>
  <si>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</si>
  <si>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</si>
  <si>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</si>
  <si>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</si>
  <si>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</si>
  <si>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</si>
  <si>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</si>
  <si>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</si>
  <si>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</si>
  <si>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</si>
  <si>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</si>
  <si>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</si>
  <si>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</si>
  <si>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</si>
  <si>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</si>
  <si>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</si>
  <si>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</si>
  <si>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</si>
  <si>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</si>
  <si>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</si>
  <si>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</si>
  <si>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</si>
  <si>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</si>
  <si>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</si>
  <si>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</si>
  <si>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</si>
  <si>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</si>
  <si>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</si>
  <si>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</si>
  <si>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</si>
  <si>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</si>
  <si>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</si>
  <si>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</si>
  <si>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</si>
  <si>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</si>
  <si>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</si>
  <si>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</si>
  <si>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</si>
  <si>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</si>
  <si>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</si>
  <si>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</si>
  <si>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</si>
  <si>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R-IV High School</t>
  </si>
  <si>
    <t>015-003</t>
  </si>
  <si>
    <t>Climax Springs R-IV</t>
  </si>
  <si>
    <t>Climax Springs</t>
  </si>
  <si>
    <t>Total secondary visits per summer is at least one visit per student enrolled.</t>
  </si>
  <si>
    <t>Each secondary student was contacted.</t>
  </si>
  <si>
    <t>Contacts</t>
  </si>
  <si>
    <t>Visits/Contacts</t>
  </si>
  <si>
    <t>Hillcrest High School</t>
  </si>
  <si>
    <t>039-141</t>
  </si>
  <si>
    <t>Springfield R-XII</t>
  </si>
  <si>
    <t>Springfield</t>
  </si>
  <si>
    <t>Clearwater R-I</t>
  </si>
  <si>
    <t>Clearwater R-I High School</t>
  </si>
  <si>
    <t>111-087</t>
  </si>
  <si>
    <t>Piedmont</t>
  </si>
  <si>
    <t>050-003</t>
  </si>
  <si>
    <t>Hillboro R-III</t>
  </si>
  <si>
    <t>Hillsboro R-III High School</t>
  </si>
  <si>
    <t>Dixon R-I</t>
  </si>
  <si>
    <t>Dixon R-I High School</t>
  </si>
  <si>
    <t>085-048</t>
  </si>
  <si>
    <t>Dixon</t>
  </si>
  <si>
    <t>Eminence R-I</t>
  </si>
  <si>
    <t>Eminence R-I High School</t>
  </si>
  <si>
    <t>101-107</t>
  </si>
  <si>
    <t>Eminence</t>
  </si>
  <si>
    <t>Kansas City Public Schools 33</t>
  </si>
  <si>
    <t>022-089</t>
  </si>
  <si>
    <t>Nixa High School</t>
  </si>
  <si>
    <t>Nixa Public Schools</t>
  </si>
  <si>
    <t>Nixa</t>
  </si>
  <si>
    <t>Viburnum High School</t>
  </si>
  <si>
    <t>047-065</t>
  </si>
  <si>
    <t>Iron County C-4</t>
  </si>
  <si>
    <t>Viburnum</t>
  </si>
  <si>
    <t>Kansas City-East High School</t>
  </si>
  <si>
    <t>North Pemiscot Co. R-I</t>
  </si>
  <si>
    <t>078-001</t>
  </si>
  <si>
    <t>North Pemiscot Sr. High School</t>
  </si>
  <si>
    <t>Wardell</t>
  </si>
  <si>
    <t>104-045</t>
  </si>
  <si>
    <t>Blue Eye R-V</t>
  </si>
  <si>
    <t>Blue Eye High School</t>
  </si>
  <si>
    <t>Blue Eye</t>
  </si>
  <si>
    <t>Laquey R-V High School</t>
  </si>
  <si>
    <t>085-045</t>
  </si>
  <si>
    <t>Laquey R-V</t>
  </si>
  <si>
    <t>Laquey</t>
  </si>
  <si>
    <t>updated 9-18-22</t>
  </si>
  <si>
    <t>Southern Reynolds Co R-II</t>
  </si>
  <si>
    <t>Ellington High School</t>
  </si>
  <si>
    <t>090-076</t>
  </si>
  <si>
    <t>Ellington</t>
  </si>
  <si>
    <t>103-128</t>
  </si>
  <si>
    <t>Bell City R-II</t>
  </si>
  <si>
    <t>Bell City R-II High School</t>
  </si>
  <si>
    <t>Bell City</t>
  </si>
  <si>
    <t>Van Buren High School</t>
  </si>
  <si>
    <t>Van Buren R-I</t>
  </si>
  <si>
    <t>018-050</t>
  </si>
  <si>
    <t>Van Buren</t>
  </si>
  <si>
    <t>039-141G</t>
  </si>
  <si>
    <t>Glendale High School</t>
  </si>
  <si>
    <t>Lee's Summit R-VII</t>
  </si>
  <si>
    <t>048-071</t>
  </si>
  <si>
    <t>Lee's Summit</t>
  </si>
  <si>
    <t>STA at Paradise Park</t>
  </si>
  <si>
    <t>039-141L</t>
  </si>
  <si>
    <t>Launch Virtual Learning</t>
  </si>
  <si>
    <t>6-080-005(09-23)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</si>
</sst>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yyyy"/>
    <numFmt numFmtId="165" formatCode="0;[Red]0"/>
    <numFmt numFmtId="166" formatCode="m/d/yy;@"/>
  </numFmts>
  <fonts count="38" x14ac:knownFonts="1">
    <font>
      <sz val="10"/>
      <name val="Arial"/>
    </font>
    <font>
      <sz val="10"/>
      <name val="Arial"/>
      <family val="2"/>
    </font>
    <font>
      <sz val="10"/>
      <name val="Arial"/>
      <family val="2"/>
    </font>
    <font>
      <sz val="8"/>
      <name val="Arial"/>
      <family val="2"/>
    </font>
    <font>
      <b/>
      <sz val="10"/>
      <name val="Arial"/>
      <family val="2"/>
    </font>
    <font>
      <sz val="12"/>
      <name val="Arial"/>
      <family val="2"/>
    </font>
    <font>
      <b/>
      <sz val="10"/>
      <name val="Arial"/>
      <family val="2"/>
    </font>
    <font>
      <sz val="9"/>
      <name val="Arial"/>
      <family val="2"/>
    </font>
    <font>
      <sz val="7"/>
      <name val="Arial"/>
      <family val="2"/>
    </font>
    <font>
      <b/>
      <sz val="9"/>
      <name val="Arial"/>
      <family val="2"/>
    </font>
    <font>
      <sz val="8"/>
      <name val="Arial"/>
      <family val="2"/>
    </font>
    <font>
      <b/>
      <sz val="12"/>
      <name val="Arial"/>
      <family val="2"/>
    </font>
    <font>
      <sz val="10"/>
      <name val="Arial"/>
      <family val="2"/>
    </font>
    <font>
      <b/>
      <sz val="12"/>
      <name val="Arial"/>
      <family val="2"/>
    </font>
    <font>
      <sz val="14"/>
      <name val="Arial"/>
      <family val="2"/>
    </font>
    <font>
      <sz val="12"/>
      <name val="Arial"/>
      <family val="2"/>
    </font>
    <font>
      <b/>
      <sz val="14"/>
      <name val="Arial"/>
      <family val="2"/>
    </font>
    <font>
      <sz val="14"/>
      <name val="Arial"/>
      <family val="2"/>
    </font>
    <font>
      <sz val="11"/>
      <name val="Arial"/>
      <family val="2"/>
    </font>
    <font>
      <b/>
      <sz val="14"/>
      <name val="Arial"/>
      <family val="2"/>
    </font>
    <font>
      <sz val="10"/>
      <color indexed="8"/>
      <name val="Arial"/>
      <family val="2"/>
    </font>
    <font>
      <sz val="10"/>
      <color indexed="9"/>
      <name val="Arial"/>
      <family val="2"/>
    </font>
    <font>
      <b/>
      <sz val="12"/>
      <color indexed="10"/>
      <name val="Arial"/>
      <family val="2"/>
    </font>
    <font>
      <sz val="10"/>
      <color indexed="12"/>
      <name val="Arial"/>
      <family val="2"/>
    </font>
    <font>
      <b/>
      <sz val="10"/>
      <color indexed="12"/>
      <name val="Arial"/>
      <family val="2"/>
    </font>
    <font>
      <b/>
      <sz val="16"/>
      <name val="Arial"/>
      <family val="2"/>
    </font>
    <font>
      <b/>
      <u/>
      <sz val="12"/>
      <name val="Arial"/>
      <family val="2"/>
    </font>
    <font>
      <sz val="16"/>
      <name val="Arial"/>
      <family val="2"/>
    </font>
    <font>
      <b/>
      <sz val="14"/>
      <color indexed="12"/>
      <name val="Arial"/>
      <family val="2"/>
    </font>
    <font>
      <b/>
      <sz val="14"/>
      <color indexed="10"/>
      <name val="Arial"/>
      <family val="2"/>
    </font>
    <font>
      <i/>
      <sz val="8"/>
      <name val="Arial"/>
      <family val="2"/>
    </font>
    <font>
      <sz val="11"/>
      <color indexed="8"/>
      <name val="Calibri"/>
      <family val="2"/>
    </font>
    <font>
      <sz val="11"/>
      <color indexed="8"/>
      <name val="Calibri"/>
      <family val="2"/>
    </font>
    <font>
      <sz val="10"/>
      <color indexed="9"/>
      <name val="Arial"/>
      <family val="2"/>
    </font>
    <font>
      <b/>
      <sz val="11"/>
      <name val="Arial"/>
      <family val="2"/>
    </font>
    <font>
      <sz val="6"/>
      <name val="Arial"/>
      <family val="2"/>
    </font>
    <font>
      <sz val="11"/>
      <name val="Calibri"/>
      <family val="2"/>
      <scheme val="minor"/>
    </font>
    <font>
      <sz val="11"/>
      <color indexed="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thick">
        <color indexed="64"/>
      </bottom>
      <diagonal/>
    </border>
    <border>
      <left style="thin">
        <color indexed="64"/>
      </left>
      <right style="thin">
        <color indexed="64"/>
      </right>
      <top style="double">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4">
    <xf numFmtId="0" fontId="0" fillId="0" borderId="0"/>
    <xf numFmtId="43" fontId="1" fillId="0" borderId="0" applyFont="0" applyFill="0" applyBorder="0" applyAlignment="0" applyProtection="0"/>
    <xf numFmtId="0" fontId="20" fillId="0" borderId="0"/>
    <xf numFmtId="9" fontId="1" fillId="0" borderId="0" applyFont="0" applyFill="0" applyBorder="0" applyAlignment="0" applyProtection="0"/>
  </cellStyleXfs>
  <cellXfs count="382">
    <xf numFmtId="0" fontId="0" fillId="0" borderId="0" xfId="0"/>
    <xf numFmtId="0" fontId="0" fillId="2" borderId="0" xfId="0" applyFill="1" applyProtection="1"/>
    <xf numFmtId="0" fontId="3" fillId="2" borderId="0" xfId="0" applyFont="1" applyFill="1" applyAlignment="1" applyProtection="1">
      <alignment horizontal="right"/>
    </xf>
    <xf numFmtId="0" fontId="0" fillId="0" borderId="0" xfId="0" applyProtection="1"/>
    <xf numFmtId="0" fontId="3" fillId="2" borderId="1" xfId="0" applyFont="1" applyFill="1" applyBorder="1" applyProtection="1"/>
    <xf numFmtId="0" fontId="0" fillId="2" borderId="2" xfId="0" applyFill="1" applyBorder="1" applyProtection="1"/>
    <xf numFmtId="0" fontId="0" fillId="2" borderId="3" xfId="0" applyFill="1" applyBorder="1" applyProtection="1"/>
    <xf numFmtId="0" fontId="3" fillId="2" borderId="5" xfId="0" applyFont="1"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2" borderId="0" xfId="0" applyFill="1" applyBorder="1" applyProtection="1"/>
    <xf numFmtId="0" fontId="0" fillId="2" borderId="4" xfId="0" applyFill="1" applyBorder="1" applyProtection="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2" fillId="0" borderId="0" xfId="0" applyFont="1" applyProtection="1"/>
    <xf numFmtId="0" fontId="3" fillId="2" borderId="12" xfId="0" applyFont="1" applyFill="1" applyBorder="1" applyProtection="1"/>
    <xf numFmtId="0" fontId="0" fillId="2" borderId="13" xfId="0" applyFill="1" applyBorder="1" applyProtection="1"/>
    <xf numFmtId="0" fontId="0" fillId="2" borderId="14" xfId="0" applyFill="1" applyBorder="1" applyProtection="1"/>
    <xf numFmtId="0" fontId="0" fillId="2" borderId="15" xfId="0" applyFill="1" applyBorder="1" applyProtection="1"/>
    <xf numFmtId="0" fontId="0" fillId="2" borderId="13" xfId="0" applyFill="1" applyBorder="1"/>
    <xf numFmtId="0" fontId="0" fillId="2" borderId="15" xfId="0" applyFill="1" applyBorder="1" applyAlignment="1" applyProtection="1">
      <alignment horizontal="center"/>
      <protection locked="0"/>
    </xf>
    <xf numFmtId="0" fontId="0" fillId="3" borderId="15" xfId="0" applyFill="1" applyBorder="1" applyAlignment="1" applyProtection="1">
      <alignment horizontal="center"/>
    </xf>
    <xf numFmtId="0" fontId="2" fillId="2" borderId="15" xfId="0" applyFont="1" applyFill="1" applyBorder="1" applyAlignment="1" applyProtection="1">
      <alignment horizontal="center"/>
      <protection locked="0"/>
    </xf>
    <xf numFmtId="0" fontId="0" fillId="2" borderId="1" xfId="0" applyFill="1" applyBorder="1" applyAlignment="1" applyProtection="1">
      <alignment horizontal="center"/>
    </xf>
    <xf numFmtId="0" fontId="2" fillId="2" borderId="9" xfId="0" applyFont="1" applyFill="1" applyBorder="1" applyAlignment="1" applyProtection="1">
      <alignment horizontal="center"/>
      <protection locked="0"/>
    </xf>
    <xf numFmtId="0" fontId="3" fillId="0" borderId="0" xfId="0" applyFont="1" applyProtection="1"/>
    <xf numFmtId="0" fontId="3" fillId="2" borderId="6" xfId="0" applyFont="1" applyFill="1" applyBorder="1" applyProtection="1"/>
    <xf numFmtId="0" fontId="3" fillId="2" borderId="2" xfId="0" applyFont="1" applyFill="1" applyBorder="1" applyProtection="1"/>
    <xf numFmtId="0" fontId="2" fillId="3" borderId="15" xfId="0" applyFont="1" applyFill="1" applyBorder="1" applyAlignment="1" applyProtection="1">
      <alignment horizontal="center"/>
      <protection locked="0"/>
    </xf>
    <xf numFmtId="0" fontId="1" fillId="2" borderId="8" xfId="0" applyFont="1" applyFill="1" applyBorder="1" applyProtection="1"/>
    <xf numFmtId="0" fontId="1" fillId="2" borderId="0" xfId="0" applyFont="1" applyFill="1" applyBorder="1" applyProtection="1"/>
    <xf numFmtId="1" fontId="1" fillId="2" borderId="0" xfId="0" applyNumberFormat="1" applyFont="1" applyFill="1" applyBorder="1" applyAlignment="1" applyProtection="1">
      <alignment horizontal="center"/>
      <protection locked="0"/>
    </xf>
    <xf numFmtId="0" fontId="1" fillId="2" borderId="4" xfId="0" applyFont="1" applyFill="1" applyBorder="1" applyProtection="1"/>
    <xf numFmtId="0" fontId="12" fillId="2" borderId="17" xfId="0" applyFont="1" applyFill="1" applyBorder="1" applyProtection="1"/>
    <xf numFmtId="0" fontId="12" fillId="2" borderId="5" xfId="0" applyFont="1" applyFill="1" applyBorder="1" applyProtection="1"/>
    <xf numFmtId="0" fontId="12" fillId="2" borderId="18" xfId="0" applyFont="1" applyFill="1" applyBorder="1" applyProtection="1"/>
    <xf numFmtId="0" fontId="7" fillId="2" borderId="0" xfId="0" applyFont="1" applyFill="1" applyBorder="1" applyProtection="1"/>
    <xf numFmtId="0" fontId="0" fillId="0" borderId="0" xfId="0" applyBorder="1"/>
    <xf numFmtId="0" fontId="14" fillId="2" borderId="8" xfId="0" applyFont="1" applyFill="1" applyBorder="1" applyAlignment="1" applyProtection="1">
      <alignment vertical="center" shrinkToFit="1"/>
      <protection hidden="1"/>
    </xf>
    <xf numFmtId="0" fontId="14" fillId="2" borderId="0" xfId="0" applyFont="1" applyFill="1" applyBorder="1" applyAlignment="1" applyProtection="1">
      <alignment vertical="center" shrinkToFit="1"/>
      <protection hidden="1"/>
    </xf>
    <xf numFmtId="0" fontId="14" fillId="2" borderId="19" xfId="0" applyFont="1" applyFill="1" applyBorder="1" applyAlignment="1" applyProtection="1">
      <alignment vertical="center" shrinkToFit="1"/>
      <protection hidden="1"/>
    </xf>
    <xf numFmtId="0" fontId="14" fillId="2" borderId="20" xfId="0" applyFont="1" applyFill="1" applyBorder="1" applyAlignment="1" applyProtection="1">
      <alignment vertical="center" shrinkToFit="1"/>
      <protection hidden="1"/>
    </xf>
    <xf numFmtId="0" fontId="2" fillId="2" borderId="6" xfId="0" applyFont="1" applyFill="1" applyBorder="1" applyProtection="1"/>
    <xf numFmtId="0" fontId="2" fillId="2" borderId="0" xfId="0" applyFont="1" applyFill="1" applyBorder="1" applyProtection="1"/>
    <xf numFmtId="0" fontId="11" fillId="2" borderId="12" xfId="0" applyFont="1" applyFill="1" applyBorder="1" applyProtection="1"/>
    <xf numFmtId="0" fontId="18" fillId="2" borderId="0" xfId="0" applyFont="1" applyFill="1" applyBorder="1" applyProtection="1"/>
    <xf numFmtId="0" fontId="3" fillId="2" borderId="18" xfId="0" applyFont="1" applyFill="1" applyBorder="1" applyAlignment="1" applyProtection="1">
      <alignment horizontal="center"/>
    </xf>
    <xf numFmtId="0" fontId="4" fillId="2" borderId="16" xfId="0" applyFont="1" applyFill="1" applyBorder="1" applyAlignment="1" applyProtection="1">
      <alignment horizontal="center"/>
    </xf>
    <xf numFmtId="0" fontId="4" fillId="2" borderId="22" xfId="0" applyFont="1" applyFill="1" applyBorder="1" applyAlignment="1" applyProtection="1">
      <alignment horizontal="center" vertical="center"/>
    </xf>
    <xf numFmtId="0" fontId="3" fillId="2" borderId="21" xfId="0" applyFont="1" applyFill="1" applyBorder="1" applyAlignment="1" applyProtection="1">
      <alignment horizontal="center"/>
      <protection locked="0"/>
    </xf>
    <xf numFmtId="164" fontId="0" fillId="0" borderId="0" xfId="0" applyNumberFormat="1" applyProtection="1"/>
    <xf numFmtId="0" fontId="0" fillId="5" borderId="15" xfId="0" applyFill="1" applyBorder="1" applyProtection="1"/>
    <xf numFmtId="0" fontId="0" fillId="5" borderId="13" xfId="0" applyFill="1" applyBorder="1" applyProtection="1"/>
    <xf numFmtId="0" fontId="1" fillId="5" borderId="1" xfId="0" applyFont="1" applyFill="1" applyBorder="1" applyProtection="1"/>
    <xf numFmtId="0" fontId="1" fillId="5" borderId="2" xfId="0" applyFont="1" applyFill="1" applyBorder="1" applyProtection="1"/>
    <xf numFmtId="0" fontId="1" fillId="5" borderId="9" xfId="0" applyFont="1" applyFill="1" applyBorder="1" applyProtection="1"/>
    <xf numFmtId="0" fontId="1" fillId="5" borderId="10" xfId="0" applyFont="1" applyFill="1" applyBorder="1" applyProtection="1"/>
    <xf numFmtId="0" fontId="0" fillId="5" borderId="15" xfId="0"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vertical="center"/>
    </xf>
    <xf numFmtId="0" fontId="1" fillId="5" borderId="3" xfId="0" applyFont="1" applyFill="1" applyBorder="1" applyAlignment="1" applyProtection="1">
      <alignment vertical="center"/>
    </xf>
    <xf numFmtId="0" fontId="1" fillId="5" borderId="11" xfId="0" applyFont="1" applyFill="1" applyBorder="1" applyAlignment="1" applyProtection="1">
      <alignment vertical="center"/>
    </xf>
    <xf numFmtId="1" fontId="1" fillId="2" borderId="0" xfId="0" applyNumberFormat="1" applyFont="1" applyFill="1" applyBorder="1" applyAlignment="1" applyProtection="1">
      <alignment horizontal="center"/>
    </xf>
    <xf numFmtId="0" fontId="8" fillId="2" borderId="0" xfId="0" applyFont="1" applyFill="1" applyBorder="1" applyAlignment="1" applyProtection="1">
      <alignment horizontal="center"/>
    </xf>
    <xf numFmtId="0" fontId="0" fillId="2" borderId="21" xfId="0" applyFill="1" applyBorder="1" applyAlignment="1" applyProtection="1">
      <alignment horizontal="center" vertical="center"/>
      <protection locked="0"/>
    </xf>
    <xf numFmtId="0" fontId="0" fillId="0" borderId="13" xfId="0" applyBorder="1" applyAlignment="1" applyProtection="1">
      <alignment horizontal="center" vertical="center"/>
    </xf>
    <xf numFmtId="0" fontId="13" fillId="2" borderId="21" xfId="0" applyFont="1" applyFill="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9" fillId="2" borderId="15" xfId="0" applyFont="1" applyFill="1" applyBorder="1" applyAlignment="1" applyProtection="1">
      <alignment horizontal="center"/>
    </xf>
    <xf numFmtId="0" fontId="7" fillId="2" borderId="14" xfId="0" applyFont="1" applyFill="1" applyBorder="1" applyAlignment="1" applyProtection="1">
      <alignment horizontal="center" vertical="center"/>
    </xf>
    <xf numFmtId="0" fontId="7" fillId="5" borderId="14" xfId="0" applyFont="1" applyFill="1" applyBorder="1" applyAlignment="1" applyProtection="1">
      <alignment vertical="center"/>
    </xf>
    <xf numFmtId="0" fontId="7" fillId="0" borderId="14" xfId="0" applyFont="1" applyFill="1" applyBorder="1" applyAlignment="1" applyProtection="1">
      <alignment horizontal="center" vertical="center"/>
    </xf>
    <xf numFmtId="0" fontId="19" fillId="0" borderId="0" xfId="0" applyFont="1" applyAlignment="1">
      <alignment horizontal="center"/>
    </xf>
    <xf numFmtId="0" fontId="0" fillId="0" borderId="2" xfId="0" applyBorder="1"/>
    <xf numFmtId="0" fontId="0" fillId="0" borderId="10" xfId="0" applyBorder="1"/>
    <xf numFmtId="0" fontId="0" fillId="0" borderId="0" xfId="0" applyBorder="1" applyProtection="1"/>
    <xf numFmtId="0" fontId="0" fillId="0" borderId="0" xfId="0" applyProtection="1">
      <protection locked="0"/>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0" xfId="0" applyBorder="1" applyProtection="1">
      <protection locked="0"/>
    </xf>
    <xf numFmtId="0" fontId="20" fillId="0" borderId="0" xfId="2" applyFont="1" applyFill="1" applyBorder="1" applyAlignment="1" applyProtection="1">
      <alignment horizontal="left"/>
      <protection locked="0"/>
    </xf>
    <xf numFmtId="0" fontId="0" fillId="2" borderId="0" xfId="0" applyFill="1" applyBorder="1" applyAlignment="1" applyProtection="1">
      <alignment horizontal="center"/>
    </xf>
    <xf numFmtId="0" fontId="15" fillId="2" borderId="21" xfId="0" applyFont="1" applyFill="1" applyBorder="1" applyAlignment="1" applyProtection="1">
      <alignment horizontal="center" vertical="center" shrinkToFit="1"/>
      <protection locked="0"/>
    </xf>
    <xf numFmtId="0" fontId="0" fillId="2" borderId="13" xfId="0" applyFill="1" applyBorder="1" applyAlignment="1" applyProtection="1">
      <alignment horizontal="left" vertical="center" indent="1" shrinkToFit="1"/>
    </xf>
    <xf numFmtId="0" fontId="0" fillId="0" borderId="2" xfId="0" applyBorder="1" applyAlignment="1" applyProtection="1">
      <alignment horizontal="left" vertical="center" indent="1" shrinkToFit="1"/>
    </xf>
    <xf numFmtId="0" fontId="0" fillId="2" borderId="2" xfId="0" applyFill="1" applyBorder="1" applyAlignment="1" applyProtection="1">
      <alignment horizontal="center" vertical="center"/>
    </xf>
    <xf numFmtId="12" fontId="0" fillId="2" borderId="2" xfId="0" applyNumberFormat="1" applyFill="1" applyBorder="1" applyAlignment="1" applyProtection="1">
      <alignment horizontal="center" vertical="center"/>
    </xf>
    <xf numFmtId="0" fontId="17" fillId="0" borderId="0" xfId="0" applyFont="1" applyBorder="1" applyAlignment="1" applyProtection="1">
      <alignment horizontal="center" vertical="center"/>
    </xf>
    <xf numFmtId="0" fontId="21" fillId="0" borderId="0" xfId="0" applyFont="1" applyProtection="1">
      <protection locked="0"/>
    </xf>
    <xf numFmtId="9" fontId="21" fillId="0" borderId="0" xfId="3" applyFont="1" applyProtection="1">
      <protection locked="0"/>
    </xf>
    <xf numFmtId="0" fontId="0" fillId="0" borderId="0" xfId="0" applyAlignment="1">
      <alignment horizontal="center"/>
    </xf>
    <xf numFmtId="0" fontId="15" fillId="0" borderId="0" xfId="0" applyFont="1" applyAlignment="1">
      <alignment horizontal="center" shrinkToFit="1"/>
    </xf>
    <xf numFmtId="1" fontId="15" fillId="0" borderId="0" xfId="0" applyNumberFormat="1" applyFont="1" applyAlignment="1">
      <alignment horizontal="center" shrinkToFit="1"/>
    </xf>
    <xf numFmtId="0" fontId="13" fillId="0" borderId="0" xfId="0" applyFont="1" applyAlignment="1">
      <alignment horizontal="center" shrinkToFit="1"/>
    </xf>
    <xf numFmtId="1" fontId="17" fillId="0" borderId="0" xfId="0" applyNumberFormat="1" applyFont="1" applyAlignment="1">
      <alignment horizontal="center" vertical="center"/>
    </xf>
    <xf numFmtId="0" fontId="0" fillId="0" borderId="23" xfId="0" applyBorder="1"/>
    <xf numFmtId="0" fontId="17" fillId="0" borderId="0" xfId="0" applyFont="1" applyAlignment="1">
      <alignment horizontal="left"/>
    </xf>
    <xf numFmtId="0" fontId="27" fillId="0" borderId="0" xfId="0" applyFont="1" applyAlignment="1">
      <alignment horizontal="left"/>
    </xf>
    <xf numFmtId="0" fontId="15" fillId="0" borderId="0" xfId="0" applyFont="1"/>
    <xf numFmtId="0" fontId="27" fillId="0" borderId="24" xfId="0" applyFont="1" applyBorder="1" applyAlignment="1">
      <alignment horizontal="left"/>
    </xf>
    <xf numFmtId="0" fontId="0" fillId="0" borderId="24" xfId="0" applyBorder="1"/>
    <xf numFmtId="0" fontId="0" fillId="0" borderId="0" xfId="0" applyAlignment="1">
      <alignment shrinkToFit="1"/>
    </xf>
    <xf numFmtId="0" fontId="27" fillId="0" borderId="10" xfId="0" applyFont="1" applyBorder="1" applyAlignment="1" applyProtection="1">
      <alignment horizontal="center" shrinkToFit="1"/>
      <protection locked="0"/>
    </xf>
    <xf numFmtId="0" fontId="27" fillId="0" borderId="0" xfId="0" applyFont="1" applyAlignment="1">
      <alignment horizontal="left" vertical="center"/>
    </xf>
    <xf numFmtId="0" fontId="26" fillId="0" borderId="0" xfId="0" applyFont="1" applyBorder="1" applyAlignment="1">
      <alignment horizontal="center"/>
    </xf>
    <xf numFmtId="0" fontId="15" fillId="0" borderId="0" xfId="0" applyFont="1" applyBorder="1" applyAlignment="1">
      <alignment horizontal="center" shrinkToFit="1"/>
    </xf>
    <xf numFmtId="1" fontId="15" fillId="0" borderId="0" xfId="0" applyNumberFormat="1" applyFont="1" applyBorder="1" applyAlignment="1">
      <alignment horizontal="center" shrinkToFit="1"/>
    </xf>
    <xf numFmtId="0" fontId="0" fillId="0" borderId="0" xfId="0" applyAlignment="1">
      <alignment horizontal="center" vertical="top"/>
    </xf>
    <xf numFmtId="0" fontId="17" fillId="0" borderId="0" xfId="0" applyFont="1" applyBorder="1" applyAlignment="1" applyProtection="1">
      <alignment horizontal="center" shrinkToFit="1"/>
    </xf>
    <xf numFmtId="0" fontId="27" fillId="0" borderId="0" xfId="0" applyFont="1" applyAlignment="1" applyProtection="1">
      <alignment horizontal="center" shrinkToFit="1"/>
      <protection hidden="1"/>
    </xf>
    <xf numFmtId="0" fontId="27" fillId="0" borderId="24" xfId="0" applyFont="1" applyBorder="1" applyAlignment="1" applyProtection="1">
      <alignment horizontal="center" shrinkToFit="1"/>
      <protection hidden="1"/>
    </xf>
    <xf numFmtId="1" fontId="27" fillId="0" borderId="0" xfId="0" applyNumberFormat="1" applyFont="1" applyBorder="1" applyAlignment="1" applyProtection="1">
      <alignment horizontal="center" vertical="center" shrinkToFit="1"/>
      <protection hidden="1"/>
    </xf>
    <xf numFmtId="165" fontId="27" fillId="0" borderId="10" xfId="0" applyNumberFormat="1" applyFont="1" applyBorder="1" applyAlignment="1" applyProtection="1">
      <alignment horizontal="center" vertical="center" shrinkToFit="1"/>
      <protection hidden="1"/>
    </xf>
    <xf numFmtId="166" fontId="0" fillId="2" borderId="0" xfId="0" applyNumberFormat="1" applyFill="1" applyAlignment="1" applyProtection="1">
      <alignment horizontal="center" shrinkToFit="1"/>
    </xf>
    <xf numFmtId="0" fontId="0" fillId="0" borderId="0" xfId="0" applyProtection="1">
      <protection hidden="1"/>
    </xf>
    <xf numFmtId="1" fontId="0" fillId="0" borderId="0" xfId="0" applyNumberFormat="1" applyProtection="1">
      <protection hidden="1"/>
    </xf>
    <xf numFmtId="0" fontId="0" fillId="0" borderId="0" xfId="0" applyAlignment="1" applyProtection="1">
      <alignment horizontal="center"/>
      <protection hidden="1"/>
    </xf>
    <xf numFmtId="0" fontId="8" fillId="2" borderId="0" xfId="0" applyFont="1" applyFill="1" applyProtection="1"/>
    <xf numFmtId="0" fontId="30" fillId="0" borderId="0" xfId="0" applyFont="1" applyProtection="1"/>
    <xf numFmtId="0" fontId="0" fillId="2" borderId="1" xfId="0" applyFill="1" applyBorder="1" applyAlignment="1" applyProtection="1">
      <alignment horizontal="center"/>
      <protection locked="0"/>
    </xf>
    <xf numFmtId="0" fontId="0" fillId="5" borderId="1" xfId="0" applyFill="1" applyBorder="1" applyProtection="1"/>
    <xf numFmtId="0" fontId="0" fillId="5" borderId="2" xfId="0" applyFill="1" applyBorder="1" applyProtection="1"/>
    <xf numFmtId="0" fontId="0" fillId="5" borderId="3" xfId="0" applyFill="1" applyBorder="1" applyAlignment="1" applyProtection="1">
      <alignment vertical="center"/>
    </xf>
    <xf numFmtId="0" fontId="11" fillId="2" borderId="6" xfId="0" applyFont="1" applyFill="1" applyBorder="1" applyProtection="1"/>
    <xf numFmtId="0" fontId="32" fillId="0" borderId="0" xfId="2" applyFont="1" applyFill="1" applyBorder="1" applyAlignment="1">
      <alignment wrapText="1"/>
    </xf>
    <xf numFmtId="0" fontId="5" fillId="6" borderId="10" xfId="0" applyFont="1" applyFill="1" applyBorder="1" applyAlignment="1" applyProtection="1">
      <alignment vertical="center" shrinkToFit="1"/>
      <protection hidden="1"/>
    </xf>
    <xf numFmtId="0" fontId="31" fillId="0" borderId="0" xfId="2" applyFont="1" applyFill="1" applyBorder="1" applyAlignment="1">
      <alignment wrapText="1"/>
    </xf>
    <xf numFmtId="0" fontId="0" fillId="2" borderId="2" xfId="0" applyFill="1" applyBorder="1" applyAlignment="1" applyProtection="1">
      <alignment horizontal="left" vertical="center" indent="1" shrinkToFit="1"/>
    </xf>
    <xf numFmtId="49" fontId="2" fillId="0" borderId="15" xfId="1" applyNumberFormat="1" applyFont="1" applyBorder="1" applyProtection="1"/>
    <xf numFmtId="49" fontId="2" fillId="0" borderId="15" xfId="0" applyNumberFormat="1" applyFont="1" applyBorder="1" applyProtection="1"/>
    <xf numFmtId="49" fontId="2" fillId="0" borderId="8" xfId="0" applyNumberFormat="1" applyFont="1" applyBorder="1" applyProtection="1"/>
    <xf numFmtId="49" fontId="2" fillId="0" borderId="9" xfId="0" applyNumberFormat="1" applyFont="1" applyBorder="1" applyProtection="1"/>
    <xf numFmtId="49" fontId="0" fillId="0" borderId="9" xfId="0" applyNumberFormat="1" applyBorder="1" applyProtection="1"/>
    <xf numFmtId="49" fontId="0" fillId="0" borderId="8" xfId="0" applyNumberFormat="1" applyBorder="1" applyProtection="1"/>
    <xf numFmtId="0" fontId="33" fillId="0" borderId="0" xfId="0" applyFont="1" applyProtection="1">
      <protection locked="0"/>
    </xf>
    <xf numFmtId="49" fontId="1" fillId="0" borderId="8" xfId="0" applyNumberFormat="1" applyFont="1" applyBorder="1" applyProtection="1"/>
    <xf numFmtId="49" fontId="1" fillId="0" borderId="15" xfId="0" applyNumberFormat="1" applyFont="1" applyBorder="1" applyProtection="1"/>
    <xf numFmtId="0" fontId="34" fillId="2" borderId="0" xfId="0" applyFont="1" applyFill="1" applyProtection="1"/>
    <xf numFmtId="0" fontId="7" fillId="2" borderId="0" xfId="0" applyFont="1" applyFill="1" applyProtection="1"/>
    <xf numFmtId="0" fontId="1" fillId="2" borderId="0" xfId="0" applyFont="1" applyFill="1" applyProtection="1"/>
    <xf numFmtId="0" fontId="35" fillId="2" borderId="1" xfId="0" applyFont="1" applyFill="1" applyBorder="1" applyAlignment="1" applyProtection="1">
      <alignment horizontal="center"/>
    </xf>
    <xf numFmtId="0" fontId="35" fillId="4" borderId="21" xfId="0" applyFont="1" applyFill="1" applyBorder="1" applyAlignment="1" applyProtection="1">
      <alignment horizontal="center"/>
    </xf>
    <xf numFmtId="0" fontId="35" fillId="2" borderId="16" xfId="0" applyFont="1" applyFill="1" applyBorder="1" applyAlignment="1" applyProtection="1">
      <alignment horizontal="center"/>
    </xf>
    <xf numFmtId="0" fontId="35" fillId="4" borderId="16" xfId="0" applyFont="1" applyFill="1" applyBorder="1" applyAlignment="1" applyProtection="1">
      <alignment horizontal="center"/>
    </xf>
    <xf numFmtId="0" fontId="7" fillId="2" borderId="13" xfId="0" applyFont="1" applyFill="1" applyBorder="1" applyAlignment="1" applyProtection="1">
      <alignment vertical="center"/>
    </xf>
    <xf numFmtId="0" fontId="7" fillId="2" borderId="13" xfId="0" applyFont="1" applyFill="1" applyBorder="1" applyProtection="1"/>
    <xf numFmtId="0" fontId="7" fillId="2" borderId="14" xfId="0" applyFont="1" applyFill="1" applyBorder="1" applyProtection="1"/>
    <xf numFmtId="0" fontId="7" fillId="2" borderId="2" xfId="0" applyFont="1" applyFill="1" applyBorder="1" applyAlignment="1" applyProtection="1">
      <alignment vertical="center"/>
    </xf>
    <xf numFmtId="0" fontId="7" fillId="2" borderId="2" xfId="0" applyFont="1" applyFill="1" applyBorder="1" applyProtection="1"/>
    <xf numFmtId="0" fontId="7" fillId="2" borderId="3" xfId="0" applyFont="1" applyFill="1" applyBorder="1" applyProtection="1"/>
    <xf numFmtId="0" fontId="7" fillId="2" borderId="10" xfId="0" applyFont="1" applyFill="1" applyBorder="1" applyProtection="1"/>
    <xf numFmtId="0" fontId="7" fillId="2" borderId="11" xfId="0" applyFont="1" applyFill="1" applyBorder="1" applyProtection="1"/>
    <xf numFmtId="0" fontId="7"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7" fillId="2" borderId="4" xfId="0" applyFont="1" applyFill="1" applyBorder="1" applyProtection="1"/>
    <xf numFmtId="0" fontId="7" fillId="0" borderId="10" xfId="0" applyFont="1" applyFill="1" applyBorder="1" applyAlignment="1" applyProtection="1">
      <alignment vertical="center"/>
      <protection locked="0"/>
    </xf>
    <xf numFmtId="0" fontId="7" fillId="2" borderId="0" xfId="0" applyFont="1" applyFill="1" applyBorder="1"/>
    <xf numFmtId="0" fontId="7" fillId="2" borderId="10" xfId="0" applyFont="1" applyFill="1" applyBorder="1" applyProtection="1">
      <protection locked="0"/>
    </xf>
    <xf numFmtId="0" fontId="7" fillId="0" borderId="10" xfId="0" applyFont="1" applyFill="1" applyBorder="1" applyAlignment="1" applyProtection="1">
      <alignment vertical="center"/>
    </xf>
    <xf numFmtId="0" fontId="7" fillId="2" borderId="1" xfId="0" applyFont="1" applyFill="1" applyBorder="1" applyProtection="1"/>
    <xf numFmtId="0" fontId="7" fillId="0" borderId="13" xfId="0" applyFont="1" applyFill="1" applyBorder="1" applyAlignment="1" applyProtection="1">
      <alignment vertical="center"/>
    </xf>
    <xf numFmtId="0" fontId="7" fillId="0" borderId="2" xfId="0" applyFont="1" applyFill="1" applyBorder="1" applyAlignment="1" applyProtection="1">
      <alignment vertical="center"/>
      <protection locked="0"/>
    </xf>
    <xf numFmtId="0" fontId="7" fillId="2" borderId="2" xfId="0" applyFont="1" applyFill="1" applyBorder="1"/>
    <xf numFmtId="0" fontId="7" fillId="2" borderId="10" xfId="0" applyFont="1" applyFill="1" applyBorder="1"/>
    <xf numFmtId="0" fontId="16" fillId="6" borderId="2" xfId="0" applyFont="1" applyFill="1" applyBorder="1" applyAlignment="1" applyProtection="1">
      <alignment vertical="center"/>
    </xf>
    <xf numFmtId="0" fontId="11" fillId="6" borderId="1" xfId="0" applyFont="1" applyFill="1" applyBorder="1" applyAlignment="1" applyProtection="1">
      <alignment vertical="center"/>
    </xf>
    <xf numFmtId="0" fontId="11" fillId="4" borderId="1" xfId="0" applyFont="1" applyFill="1" applyBorder="1" applyAlignment="1" applyProtection="1"/>
    <xf numFmtId="0" fontId="11" fillId="4" borderId="2" xfId="0" applyFont="1" applyFill="1" applyBorder="1" applyAlignment="1" applyProtection="1"/>
    <xf numFmtId="0" fontId="7" fillId="2" borderId="13" xfId="0" applyFont="1" applyFill="1" applyBorder="1" applyProtection="1">
      <protection locked="0"/>
    </xf>
    <xf numFmtId="0" fontId="21" fillId="0" borderId="0" xfId="0" applyFont="1" applyProtection="1"/>
    <xf numFmtId="0" fontId="36" fillId="0" borderId="0" xfId="0" applyFont="1" applyProtection="1"/>
    <xf numFmtId="0" fontId="37" fillId="0" borderId="0" xfId="2" applyFont="1" applyFill="1" applyBorder="1" applyAlignment="1">
      <alignment wrapText="1"/>
    </xf>
    <xf numFmtId="0" fontId="1" fillId="0" borderId="0" xfId="0" applyFont="1" applyAlignment="1">
      <alignment horizontal="center"/>
    </xf>
    <xf numFmtId="0" fontId="13" fillId="2" borderId="36" xfId="0" applyFont="1" applyFill="1" applyBorder="1" applyAlignment="1" applyProtection="1">
      <alignment vertical="center" wrapText="1"/>
    </xf>
    <xf numFmtId="0" fontId="13" fillId="2" borderId="37" xfId="0" applyFont="1" applyFill="1" applyBorder="1" applyAlignment="1" applyProtection="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17" xfId="0" applyFont="1" applyBorder="1" applyAlignment="1">
      <alignment vertical="center" wrapText="1"/>
    </xf>
    <xf numFmtId="0" fontId="5" fillId="0" borderId="5" xfId="0" applyFont="1" applyBorder="1" applyAlignment="1">
      <alignment vertical="center" wrapText="1"/>
    </xf>
    <xf numFmtId="0" fontId="5" fillId="0" borderId="18" xfId="0" applyFont="1" applyBorder="1" applyAlignment="1">
      <alignment vertical="center" wrapText="1"/>
    </xf>
    <xf numFmtId="0" fontId="0" fillId="2" borderId="15" xfId="0" applyFill="1" applyBorder="1" applyAlignment="1" applyProtection="1">
      <alignment horizontal="left" vertical="center" indent="1" shrinkToFit="1"/>
      <protection locked="0"/>
    </xf>
    <xf numFmtId="0" fontId="0" fillId="2" borderId="13" xfId="0" applyFill="1" applyBorder="1" applyAlignment="1" applyProtection="1">
      <alignment horizontal="left" vertical="center" indent="1" shrinkToFit="1"/>
      <protection locked="0"/>
    </xf>
    <xf numFmtId="0" fontId="0" fillId="0" borderId="13" xfId="0" applyBorder="1" applyAlignment="1" applyProtection="1">
      <alignment horizontal="left" vertical="center" indent="1" shrinkToFit="1"/>
      <protection locked="0"/>
    </xf>
    <xf numFmtId="0" fontId="0" fillId="0" borderId="14" xfId="0" applyBorder="1" applyAlignment="1" applyProtection="1">
      <alignment horizontal="left" vertical="center" indent="1" shrinkToFit="1"/>
      <protection locked="0"/>
    </xf>
    <xf numFmtId="0" fontId="13" fillId="2" borderId="15"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15" fillId="2" borderId="1"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0" fontId="15" fillId="2" borderId="10" xfId="0" applyFont="1" applyFill="1" applyBorder="1" applyAlignment="1" applyProtection="1">
      <alignment horizontal="center"/>
      <protection locked="0"/>
    </xf>
    <xf numFmtId="0" fontId="15" fillId="2" borderId="15" xfId="0" applyFont="1" applyFill="1" applyBorder="1" applyAlignment="1" applyProtection="1">
      <alignment horizontal="center" vertical="center" shrinkToFit="1"/>
      <protection locked="0"/>
    </xf>
    <xf numFmtId="0" fontId="15" fillId="2" borderId="14"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protection locked="0"/>
    </xf>
    <xf numFmtId="0" fontId="15" fillId="0" borderId="13" xfId="0" applyFont="1" applyFill="1" applyBorder="1" applyAlignment="1" applyProtection="1">
      <alignment horizontal="center"/>
      <protection locked="0"/>
    </xf>
    <xf numFmtId="0" fontId="1" fillId="4" borderId="9" xfId="0" applyFont="1" applyFill="1" applyBorder="1" applyAlignment="1" applyProtection="1">
      <alignment horizontal="center"/>
    </xf>
    <xf numFmtId="0" fontId="1" fillId="4" borderId="10" xfId="0" applyFont="1" applyFill="1" applyBorder="1" applyAlignment="1" applyProtection="1">
      <alignment horizontal="center"/>
    </xf>
    <xf numFmtId="0" fontId="1" fillId="4" borderId="11" xfId="0" applyFont="1" applyFill="1" applyBorder="1" applyAlignment="1" applyProtection="1">
      <alignment horizontal="center"/>
    </xf>
    <xf numFmtId="12" fontId="0" fillId="2" borderId="15" xfId="0" applyNumberFormat="1" applyFill="1" applyBorder="1" applyAlignment="1" applyProtection="1">
      <alignment horizontal="center" vertical="center" shrinkToFit="1"/>
      <protection locked="0"/>
    </xf>
    <xf numFmtId="12" fontId="0" fillId="2" borderId="14" xfId="0" applyNumberForma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xf>
    <xf numFmtId="0" fontId="7" fillId="0" borderId="14" xfId="0" applyFont="1" applyBorder="1" applyAlignment="1">
      <alignment horizontal="center" vertical="center"/>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5" fillId="6" borderId="2" xfId="0" applyFont="1" applyFill="1" applyBorder="1" applyAlignment="1" applyProtection="1">
      <alignment horizontal="left" vertical="center" shrinkToFit="1"/>
      <protection hidden="1"/>
    </xf>
    <xf numFmtId="0" fontId="5" fillId="6" borderId="3" xfId="0" applyFont="1" applyFill="1" applyBorder="1" applyAlignment="1" applyProtection="1">
      <alignment horizontal="left" vertical="center" shrinkToFit="1"/>
      <protection hidden="1"/>
    </xf>
    <xf numFmtId="0" fontId="5" fillId="6" borderId="0" xfId="0" applyFont="1" applyFill="1" applyBorder="1" applyAlignment="1" applyProtection="1">
      <alignment horizontal="left" vertical="center" shrinkToFit="1"/>
      <protection hidden="1"/>
    </xf>
    <xf numFmtId="0" fontId="5" fillId="6" borderId="4" xfId="0" applyFont="1" applyFill="1" applyBorder="1" applyAlignment="1" applyProtection="1">
      <alignment horizontal="left" vertical="center" shrinkToFit="1"/>
      <protection hidden="1"/>
    </xf>
    <xf numFmtId="0" fontId="5" fillId="2" borderId="16"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shrinkToFit="1"/>
      <protection hidden="1"/>
    </xf>
    <xf numFmtId="0" fontId="14" fillId="2" borderId="4" xfId="0" applyFont="1" applyFill="1" applyBorder="1" applyAlignment="1" applyProtection="1">
      <alignment horizontal="center" vertical="center" shrinkToFit="1"/>
      <protection hidden="1"/>
    </xf>
    <xf numFmtId="0" fontId="14" fillId="2" borderId="19" xfId="0" applyFont="1" applyFill="1" applyBorder="1" applyAlignment="1" applyProtection="1">
      <alignment horizontal="center" vertical="center" shrinkToFit="1"/>
      <protection hidden="1"/>
    </xf>
    <xf numFmtId="0" fontId="14" fillId="2" borderId="26" xfId="0" applyFont="1" applyFill="1" applyBorder="1" applyAlignment="1" applyProtection="1">
      <alignment horizontal="center" vertical="center" shrinkToFit="1"/>
      <protection hidden="1"/>
    </xf>
    <xf numFmtId="0" fontId="5" fillId="2" borderId="30" xfId="0" applyFont="1" applyFill="1"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5" fillId="4" borderId="16"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hidden="1"/>
    </xf>
    <xf numFmtId="0" fontId="5" fillId="2" borderId="25" xfId="0" applyFont="1" applyFill="1" applyBorder="1" applyAlignment="1" applyProtection="1">
      <alignment horizontal="center" vertical="center" shrinkToFit="1"/>
      <protection hidden="1"/>
    </xf>
    <xf numFmtId="0" fontId="14" fillId="2" borderId="0" xfId="0" applyFont="1" applyFill="1" applyBorder="1" applyAlignment="1" applyProtection="1">
      <alignment horizontal="center" vertical="center" shrinkToFit="1"/>
      <protection hidden="1"/>
    </xf>
    <xf numFmtId="0" fontId="14" fillId="2" borderId="20" xfId="0" applyFont="1" applyFill="1" applyBorder="1" applyAlignment="1" applyProtection="1">
      <alignment horizontal="center" vertical="center" shrinkToFit="1"/>
      <protection hidden="1"/>
    </xf>
    <xf numFmtId="0" fontId="5" fillId="4" borderId="22"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15" fillId="9" borderId="15" xfId="0" applyFont="1" applyFill="1" applyBorder="1" applyAlignment="1" applyProtection="1">
      <alignment horizontal="center" vertical="center" shrinkToFit="1"/>
    </xf>
    <xf numFmtId="0" fontId="15" fillId="9" borderId="14"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wrapText="1" shrinkToFit="1"/>
      <protection hidden="1"/>
    </xf>
    <xf numFmtId="0" fontId="3" fillId="2" borderId="0" xfId="0" applyFont="1" applyFill="1" applyBorder="1" applyAlignment="1" applyProtection="1">
      <alignment horizontal="left" vertical="center" wrapText="1" shrinkToFit="1"/>
      <protection hidden="1"/>
    </xf>
    <xf numFmtId="0" fontId="7" fillId="2" borderId="9"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13" fillId="2" borderId="1" xfId="0" applyFont="1" applyFill="1" applyBorder="1" applyAlignment="1" applyProtection="1">
      <alignment horizontal="center"/>
    </xf>
    <xf numFmtId="0" fontId="13" fillId="2" borderId="2" xfId="0" applyFont="1" applyFill="1" applyBorder="1" applyAlignment="1" applyProtection="1">
      <alignment horizontal="center"/>
    </xf>
    <xf numFmtId="0" fontId="13" fillId="2" borderId="3" xfId="0" applyFont="1" applyFill="1" applyBorder="1" applyAlignment="1" applyProtection="1">
      <alignment horizontal="center"/>
    </xf>
    <xf numFmtId="0" fontId="16" fillId="2" borderId="2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 fillId="2" borderId="10" xfId="0" applyFont="1" applyFill="1" applyBorder="1" applyAlignment="1" applyProtection="1">
      <alignment horizontal="left" vertical="center" wrapText="1" shrinkToFit="1"/>
      <protection hidden="1"/>
    </xf>
    <xf numFmtId="0" fontId="4" fillId="2" borderId="1"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3" fillId="2" borderId="15"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6" fillId="2" borderId="15" xfId="0" applyFont="1" applyFill="1" applyBorder="1" applyAlignment="1" applyProtection="1">
      <alignment horizontal="center"/>
    </xf>
    <xf numFmtId="0" fontId="6" fillId="2" borderId="13" xfId="0" applyFont="1" applyFill="1" applyBorder="1" applyAlignment="1" applyProtection="1">
      <alignment horizontal="center"/>
    </xf>
    <xf numFmtId="0" fontId="6" fillId="2" borderId="14" xfId="0" applyFont="1" applyFill="1" applyBorder="1" applyAlignment="1" applyProtection="1">
      <alignment horizontal="center"/>
    </xf>
    <xf numFmtId="0" fontId="14" fillId="2" borderId="32" xfId="0" applyFont="1" applyFill="1" applyBorder="1" applyAlignment="1" applyProtection="1">
      <alignment horizontal="center" vertical="center" shrinkToFit="1"/>
      <protection hidden="1"/>
    </xf>
    <xf numFmtId="0" fontId="14" fillId="0" borderId="33" xfId="0" applyFont="1" applyBorder="1" applyAlignment="1" applyProtection="1">
      <alignment horizontal="center" vertical="center" shrinkToFit="1"/>
      <protection hidden="1"/>
    </xf>
    <xf numFmtId="0" fontId="4" fillId="2" borderId="34" xfId="0" applyFont="1" applyFill="1" applyBorder="1" applyAlignment="1" applyProtection="1">
      <alignment horizontal="right" vertical="center" wrapText="1"/>
    </xf>
    <xf numFmtId="0" fontId="4" fillId="2" borderId="6" xfId="0" applyFont="1" applyFill="1" applyBorder="1" applyAlignment="1" applyProtection="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0" borderId="35" xfId="0" applyFont="1" applyBorder="1" applyAlignment="1">
      <alignment horizontal="right" vertical="center" wrapText="1"/>
    </xf>
    <xf numFmtId="0" fontId="1" fillId="0" borderId="5" xfId="0" applyFont="1" applyBorder="1" applyAlignment="1">
      <alignment horizontal="right" vertical="center" wrapText="1"/>
    </xf>
    <xf numFmtId="0" fontId="1" fillId="0" borderId="18" xfId="0" applyFont="1" applyBorder="1" applyAlignment="1">
      <alignment horizontal="right" vertical="center" wrapText="1"/>
    </xf>
    <xf numFmtId="0" fontId="16" fillId="6" borderId="8" xfId="0" applyFont="1" applyFill="1" applyBorder="1" applyAlignment="1" applyProtection="1">
      <alignment horizontal="center" vertical="center"/>
    </xf>
    <xf numFmtId="0" fontId="16" fillId="6" borderId="0" xfId="0" applyFont="1" applyFill="1" applyBorder="1" applyAlignment="1" applyProtection="1">
      <alignment horizontal="center" vertical="center"/>
    </xf>
    <xf numFmtId="0" fontId="16" fillId="6" borderId="9" xfId="0" applyFont="1" applyFill="1" applyBorder="1" applyAlignment="1" applyProtection="1">
      <alignment horizontal="center" vertical="center"/>
    </xf>
    <xf numFmtId="0" fontId="16" fillId="6" borderId="10" xfId="0" applyFont="1" applyFill="1" applyBorder="1" applyAlignment="1" applyProtection="1">
      <alignment horizontal="center" vertical="center"/>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5" fillId="2" borderId="22" xfId="0"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15" fillId="0" borderId="17" xfId="0" applyFont="1" applyBorder="1" applyAlignment="1" applyProtection="1">
      <alignment horizontal="center" vertical="center" shrinkToFit="1"/>
      <protection hidden="1"/>
    </xf>
    <xf numFmtId="0" fontId="15" fillId="0" borderId="5" xfId="0" applyFont="1" applyBorder="1" applyAlignment="1" applyProtection="1">
      <alignment horizontal="center" vertical="center" shrinkToFit="1"/>
      <protection hidden="1"/>
    </xf>
    <xf numFmtId="0" fontId="15" fillId="0" borderId="18" xfId="0" applyFont="1" applyBorder="1" applyAlignment="1" applyProtection="1">
      <alignment horizontal="center" vertical="center" shrinkToFit="1"/>
      <protection hidden="1"/>
    </xf>
    <xf numFmtId="0" fontId="3" fillId="2" borderId="1" xfId="0" applyFont="1" applyFill="1" applyBorder="1" applyAlignment="1" applyProtection="1">
      <alignment horizontal="center" vertical="justify"/>
    </xf>
    <xf numFmtId="0" fontId="3" fillId="2" borderId="2" xfId="0" applyFont="1" applyFill="1" applyBorder="1" applyAlignment="1" applyProtection="1">
      <alignment horizontal="center" vertical="justify"/>
    </xf>
    <xf numFmtId="0" fontId="3" fillId="2" borderId="3" xfId="0" applyFont="1" applyFill="1" applyBorder="1" applyAlignment="1" applyProtection="1">
      <alignment horizontal="center" vertical="justify"/>
    </xf>
    <xf numFmtId="0" fontId="13" fillId="2" borderId="0" xfId="0" applyFont="1" applyFill="1" applyAlignment="1" applyProtection="1">
      <alignment horizontal="center"/>
    </xf>
    <xf numFmtId="0" fontId="11" fillId="2" borderId="1"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0" fontId="11" fillId="2" borderId="11" xfId="0" applyFont="1" applyFill="1" applyBorder="1" applyAlignment="1" applyProtection="1">
      <alignment horizontal="center" vertical="center" shrinkToFit="1"/>
    </xf>
    <xf numFmtId="0" fontId="35" fillId="6" borderId="13" xfId="0" applyFont="1" applyFill="1" applyBorder="1" applyAlignment="1" applyProtection="1">
      <alignment horizontal="center" vertical="center" shrinkToFit="1"/>
    </xf>
    <xf numFmtId="0" fontId="35" fillId="6" borderId="14" xfId="0" applyFont="1" applyFill="1" applyBorder="1" applyAlignment="1" applyProtection="1">
      <alignment horizontal="center" vertical="center" shrinkToFit="1"/>
    </xf>
    <xf numFmtId="0" fontId="35" fillId="7" borderId="15" xfId="0" applyFont="1" applyFill="1" applyBorder="1" applyAlignment="1" applyProtection="1">
      <alignment horizontal="center" vertical="center"/>
    </xf>
    <xf numFmtId="0" fontId="35" fillId="7" borderId="14" xfId="0" applyFont="1" applyFill="1" applyBorder="1" applyAlignment="1" applyProtection="1">
      <alignment horizontal="center" vertical="center"/>
    </xf>
    <xf numFmtId="0" fontId="35" fillId="6" borderId="15" xfId="0" applyFont="1" applyFill="1" applyBorder="1" applyAlignment="1" applyProtection="1">
      <alignment horizontal="center" vertical="center"/>
    </xf>
    <xf numFmtId="0" fontId="35" fillId="6" borderId="14" xfId="0" applyFont="1" applyFill="1" applyBorder="1" applyAlignment="1" applyProtection="1">
      <alignment horizontal="center" vertical="center"/>
    </xf>
    <xf numFmtId="0" fontId="1" fillId="2" borderId="8"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0" borderId="0" xfId="0" applyFont="1" applyBorder="1" applyAlignment="1">
      <alignment horizontal="left" vertical="center"/>
    </xf>
    <xf numFmtId="0" fontId="1" fillId="0" borderId="4" xfId="0" applyFont="1" applyBorder="1" applyAlignment="1">
      <alignment horizontal="left" vertical="center"/>
    </xf>
    <xf numFmtId="0" fontId="13" fillId="2" borderId="15"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14" fillId="2" borderId="8" xfId="0" applyFont="1" applyFill="1" applyBorder="1" applyAlignment="1" applyProtection="1">
      <alignment horizontal="center" vertical="center" shrinkToFit="1"/>
      <protection locked="0" hidden="1"/>
    </xf>
    <xf numFmtId="0" fontId="14" fillId="2" borderId="0" xfId="0" applyFont="1" applyFill="1" applyBorder="1" applyAlignment="1" applyProtection="1">
      <alignment horizontal="center" vertical="center" shrinkToFit="1"/>
      <protection locked="0" hidden="1"/>
    </xf>
    <xf numFmtId="0" fontId="14" fillId="2" borderId="4" xfId="0" applyFont="1" applyFill="1" applyBorder="1" applyAlignment="1" applyProtection="1">
      <alignment horizontal="center" vertical="center" shrinkToFit="1"/>
      <protection locked="0" hidden="1"/>
    </xf>
    <xf numFmtId="0" fontId="14" fillId="2" borderId="17" xfId="0" applyFont="1" applyFill="1" applyBorder="1" applyAlignment="1" applyProtection="1">
      <alignment horizontal="center" vertical="center" shrinkToFit="1"/>
      <protection locked="0" hidden="1"/>
    </xf>
    <xf numFmtId="0" fontId="14" fillId="2" borderId="5" xfId="0" applyFont="1" applyFill="1" applyBorder="1" applyAlignment="1" applyProtection="1">
      <alignment horizontal="center" vertical="center" shrinkToFit="1"/>
      <protection locked="0" hidden="1"/>
    </xf>
    <xf numFmtId="0" fontId="14" fillId="2" borderId="18" xfId="0" applyFont="1" applyFill="1" applyBorder="1" applyAlignment="1" applyProtection="1">
      <alignment horizontal="center" vertical="center" shrinkToFit="1"/>
      <protection locked="0" hidden="1"/>
    </xf>
    <xf numFmtId="0" fontId="3" fillId="2" borderId="17" xfId="0" applyFont="1" applyFill="1" applyBorder="1" applyAlignment="1" applyProtection="1">
      <alignment horizontal="center"/>
    </xf>
    <xf numFmtId="0" fontId="3" fillId="2" borderId="5" xfId="0" applyFont="1" applyFill="1" applyBorder="1" applyAlignment="1" applyProtection="1">
      <alignment horizontal="center"/>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13" fillId="2" borderId="8"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7" fillId="0" borderId="8"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7" fillId="0" borderId="4" xfId="0" applyFont="1" applyBorder="1" applyAlignment="1" applyProtection="1">
      <alignment horizontal="center" vertical="center" shrinkToFit="1"/>
      <protection hidden="1"/>
    </xf>
    <xf numFmtId="0" fontId="17" fillId="0" borderId="17" xfId="0" applyFont="1" applyBorder="1" applyAlignment="1" applyProtection="1">
      <alignment horizontal="center" vertical="center" shrinkToFit="1"/>
      <protection hidden="1"/>
    </xf>
    <xf numFmtId="0" fontId="17" fillId="0" borderId="5" xfId="0" applyFont="1" applyBorder="1" applyAlignment="1" applyProtection="1">
      <alignment horizontal="center" vertical="center" shrinkToFit="1"/>
      <protection hidden="1"/>
    </xf>
    <xf numFmtId="0" fontId="17" fillId="0" borderId="18" xfId="0" applyFont="1" applyBorder="1" applyAlignment="1" applyProtection="1">
      <alignment horizontal="center" vertical="center" shrinkToFit="1"/>
      <protection hidden="1"/>
    </xf>
    <xf numFmtId="0" fontId="15" fillId="2" borderId="24" xfId="0" applyFont="1" applyFill="1" applyBorder="1" applyAlignment="1" applyProtection="1">
      <alignment horizontal="center" shrinkToFit="1"/>
      <protection locked="0"/>
    </xf>
    <xf numFmtId="0" fontId="6" fillId="2" borderId="16" xfId="0" applyFont="1" applyFill="1" applyBorder="1" applyAlignment="1" applyProtection="1">
      <alignment horizontal="center" vertical="center"/>
    </xf>
    <xf numFmtId="0" fontId="0" fillId="0" borderId="22" xfId="0" applyBorder="1" applyAlignment="1">
      <alignment horizontal="center" vertical="center"/>
    </xf>
    <xf numFmtId="0" fontId="11" fillId="2" borderId="8" xfId="0" applyFont="1" applyFill="1" applyBorder="1" applyAlignment="1" applyProtection="1">
      <alignment horizontal="center"/>
    </xf>
    <xf numFmtId="0" fontId="11" fillId="2" borderId="0" xfId="0" applyFont="1" applyFill="1" applyBorder="1" applyAlignment="1" applyProtection="1">
      <alignment horizontal="center"/>
    </xf>
    <xf numFmtId="0" fontId="11" fillId="2" borderId="4" xfId="0" applyFont="1" applyFill="1" applyBorder="1" applyAlignment="1" applyProtection="1">
      <alignment horizontal="center"/>
    </xf>
    <xf numFmtId="0" fontId="11" fillId="2" borderId="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3" xfId="0" applyFont="1" applyFill="1" applyBorder="1" applyAlignment="1" applyProtection="1">
      <alignment horizontal="center"/>
    </xf>
    <xf numFmtId="0" fontId="35" fillId="7" borderId="13" xfId="0" applyFont="1" applyFill="1" applyBorder="1" applyAlignment="1" applyProtection="1">
      <alignment horizontal="center" vertical="center"/>
    </xf>
    <xf numFmtId="0" fontId="35" fillId="7" borderId="14" xfId="0" applyFont="1" applyFill="1" applyBorder="1" applyAlignment="1">
      <alignment horizontal="center" vertical="center"/>
    </xf>
    <xf numFmtId="0" fontId="1" fillId="5" borderId="1"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8"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9" xfId="0" applyFont="1" applyFill="1" applyBorder="1" applyAlignment="1" applyProtection="1">
      <alignment horizontal="center"/>
    </xf>
    <xf numFmtId="0" fontId="1" fillId="5" borderId="10" xfId="0" applyFont="1" applyFill="1" applyBorder="1" applyAlignment="1" applyProtection="1">
      <alignment horizontal="center"/>
    </xf>
    <xf numFmtId="0" fontId="0" fillId="5" borderId="1" xfId="0" applyFill="1" applyBorder="1" applyAlignment="1" applyProtection="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5" borderId="8" xfId="0" applyFill="1" applyBorder="1" applyAlignment="1" applyProtection="1">
      <alignment horizontal="center"/>
    </xf>
    <xf numFmtId="0" fontId="0" fillId="5" borderId="0" xfId="0" applyFill="1" applyBorder="1" applyAlignment="1" applyProtection="1">
      <alignment horizontal="center"/>
    </xf>
    <xf numFmtId="0" fontId="0" fillId="5" borderId="4"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0" fillId="5" borderId="11" xfId="0" applyFill="1" applyBorder="1" applyAlignment="1" applyProtection="1">
      <alignment horizontal="center"/>
    </xf>
    <xf numFmtId="0" fontId="2" fillId="6" borderId="10" xfId="0" applyFont="1" applyFill="1" applyBorder="1" applyAlignment="1" applyProtection="1">
      <alignment horizontal="center" vertical="center" shrinkToFit="1"/>
      <protection hidden="1"/>
    </xf>
    <xf numFmtId="0" fontId="2" fillId="6" borderId="11" xfId="0" applyFont="1" applyFill="1" applyBorder="1" applyAlignment="1" applyProtection="1">
      <alignment horizontal="center" vertical="center" shrinkToFit="1"/>
      <protection hidden="1"/>
    </xf>
    <xf numFmtId="0" fontId="17" fillId="2" borderId="8" xfId="0" applyFont="1" applyFill="1" applyBorder="1" applyAlignment="1" applyProtection="1">
      <alignment horizontal="center" vertical="center" shrinkToFit="1"/>
      <protection hidden="1"/>
    </xf>
    <xf numFmtId="0" fontId="17" fillId="2" borderId="0" xfId="0" applyFont="1" applyFill="1" applyBorder="1" applyAlignment="1" applyProtection="1">
      <alignment horizontal="center" vertical="center" shrinkToFit="1"/>
      <protection hidden="1"/>
    </xf>
    <xf numFmtId="0" fontId="17" fillId="2" borderId="4" xfId="0"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5" fillId="6" borderId="2" xfId="0" applyFont="1" applyFill="1" applyBorder="1" applyAlignment="1" applyProtection="1">
      <alignment horizontal="center" vertical="center"/>
    </xf>
    <xf numFmtId="0" fontId="5" fillId="6" borderId="0"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11" xfId="0" applyFont="1" applyBorder="1" applyAlignment="1">
      <alignment horizontal="center" vertical="center"/>
    </xf>
    <xf numFmtId="0" fontId="1" fillId="5" borderId="3" xfId="0" applyFont="1" applyFill="1" applyBorder="1" applyAlignment="1" applyProtection="1">
      <alignment horizontal="center"/>
    </xf>
    <xf numFmtId="0" fontId="1" fillId="5" borderId="4" xfId="0" applyFont="1" applyFill="1" applyBorder="1" applyAlignment="1" applyProtection="1">
      <alignment horizontal="center"/>
    </xf>
    <xf numFmtId="0" fontId="1" fillId="5" borderId="11" xfId="0" applyFont="1" applyFill="1" applyBorder="1" applyAlignment="1" applyProtection="1">
      <alignment horizontal="center"/>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 fillId="2" borderId="0" xfId="0" applyFont="1" applyFill="1" applyBorder="1" applyAlignment="1" applyProtection="1">
      <alignment horizontal="left" vertical="center" wrapText="1" shrinkToFit="1"/>
      <protection hidden="1"/>
    </xf>
    <xf numFmtId="0" fontId="3" fillId="2" borderId="13" xfId="0" applyFont="1" applyFill="1" applyBorder="1" applyAlignment="1" applyProtection="1">
      <alignment horizontal="center"/>
      <protection locked="0"/>
    </xf>
    <xf numFmtId="0" fontId="19" fillId="4" borderId="0" xfId="0" applyFont="1" applyFill="1" applyAlignment="1">
      <alignment horizontal="center"/>
    </xf>
    <xf numFmtId="0" fontId="28" fillId="8" borderId="0" xfId="0" applyFont="1" applyFill="1" applyAlignment="1">
      <alignment horizontal="center"/>
    </xf>
    <xf numFmtId="0" fontId="25" fillId="0" borderId="0" xfId="0" applyFont="1" applyAlignment="1" applyProtection="1">
      <alignment horizontal="center" shrinkToFit="1"/>
      <protection hidden="1"/>
    </xf>
    <xf numFmtId="0" fontId="25" fillId="0" borderId="0" xfId="0" applyFont="1" applyAlignment="1">
      <alignment horizontal="center" vertical="center" wrapText="1" shrinkToFit="1"/>
    </xf>
  </cellXfs>
  <cellStyles count="4">
    <cellStyle name="Comma" xfId="1" builtinId="3"/>
    <cellStyle name="Normal" xfId="0" builtinId="0"/>
    <cellStyle name="Normal_VA-2 Form" xfId="2"/>
    <cellStyle name="Percent" xfId="3"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1" i="0" u="sng" strike="noStrike" baseline="0">
                <a:solidFill>
                  <a:srgbClr val="000000"/>
                </a:solidFill>
                <a:latin typeface="Arial"/>
                <a:ea typeface="Arial"/>
                <a:cs typeface="Arial"/>
              </a:defRPr>
            </a:pPr>
            <a:r>
              <a:rPr lang="en-US"/>
              <a:t>Gender Ratios</a:t>
            </a:r>
          </a:p>
        </c:rich>
      </c:tx>
      <c:layout>
        <c:manualLayout>
          <c:xMode val="edge"/>
          <c:yMode val="edge"/>
          <c:x val="0.36296412948381457"/>
          <c:y val="1.8518518518518517E-2"/>
        </c:manualLayout>
      </c:layout>
      <c:overlay val="0"/>
      <c:spPr>
        <a:noFill/>
        <a:ln w="25400">
          <a:noFill/>
        </a:ln>
      </c:spPr>
    </c:title>
    <c:autoTitleDeleted val="0"/>
    <c:plotArea>
      <c:layout>
        <c:manualLayout>
          <c:layoutTarget val="inner"/>
          <c:xMode val="edge"/>
          <c:yMode val="edge"/>
          <c:x val="0.23333417727928704"/>
          <c:y val="0.25185276277764312"/>
          <c:w val="0.71852111733621726"/>
          <c:h val="0.71852111733621726"/>
        </c:manualLayout>
      </c:layout>
      <c:pieChart>
        <c:varyColors val="1"/>
        <c:ser>
          <c:idx val="0"/>
          <c:order val="0"/>
          <c:spPr>
            <a:solidFill>
              <a:srgbClr val="9999FF"/>
            </a:solidFill>
            <a:ln w="12700">
              <a:solidFill>
                <a:srgbClr val="000000"/>
              </a:solidFill>
              <a:prstDash val="solid"/>
            </a:ln>
          </c:spPr>
          <c:dPt>
            <c:idx val="0"/>
            <c:bubble3D val="0"/>
            <c:spPr>
              <a:gradFill rotWithShape="0">
                <a:gsLst>
                  <a:gs pos="0">
                    <a:srgbClr val="99CCFF"/>
                  </a:gs>
                  <a:gs pos="100000">
                    <a:srgbClr val="99CCFF">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1-CA93-4465-865A-4F2C49356958}"/>
              </c:ext>
            </c:extLst>
          </c:dPt>
          <c:dPt>
            <c:idx val="1"/>
            <c:bubble3D val="0"/>
            <c:spPr>
              <a:gradFill rotWithShape="0">
                <a:gsLst>
                  <a:gs pos="0">
                    <a:srgbClr val="FF99CC"/>
                  </a:gs>
                  <a:gs pos="100000">
                    <a:srgbClr val="FF99CC">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3-CA93-4465-865A-4F2C49356958}"/>
              </c:ext>
            </c:extLst>
          </c:dPt>
          <c:dLbls>
            <c:dLbl>
              <c:idx val="0"/>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A93-4465-865A-4F2C49356958}"/>
                </c:ext>
              </c:extLst>
            </c:dLbl>
            <c:dLbl>
              <c:idx val="1"/>
              <c:layout>
                <c:manualLayout>
                  <c:x val="-9.8035578885972585E-2"/>
                  <c:y val="-6.402255273646340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A93-4465-865A-4F2C49356958}"/>
                </c:ext>
              </c:extLst>
            </c:dLbl>
            <c:numFmt formatCode="0%" sourceLinked="0"/>
            <c:spPr>
              <a:noFill/>
              <a:ln w="25400">
                <a:noFill/>
              </a:ln>
            </c:spPr>
            <c:txPr>
              <a:bodyPr/>
              <a:lstStyle/>
              <a:p>
                <a:pPr>
                  <a:defRPr sz="9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'School Report'!$B$9:$B$10</c:f>
              <c:strCache>
                <c:ptCount val="2"/>
                <c:pt idx="0">
                  <c:v>Male</c:v>
                </c:pt>
                <c:pt idx="1">
                  <c:v>Female</c:v>
                </c:pt>
              </c:strCache>
            </c:strRef>
          </c:cat>
          <c:val>
            <c:numRef>
              <c:f>'School Report'!$A$9:$A$10</c:f>
              <c:numCache>
                <c:formatCode>General</c:formatCode>
                <c:ptCount val="2"/>
                <c:pt idx="0">
                  <c:v>0</c:v>
                </c:pt>
                <c:pt idx="1">
                  <c:v>0</c:v>
                </c:pt>
              </c:numCache>
            </c:numRef>
          </c:val>
          <c:extLst>
            <c:ext xmlns:c16="http://schemas.microsoft.com/office/drawing/2014/chart" uri="{C3380CC4-5D6E-409C-BE32-E72D297353CC}">
              <c16:uniqueId val="{00000004-CA93-4465-865A-4F2C49356958}"/>
            </c:ext>
          </c:extLst>
        </c:ser>
        <c:dLbls>
          <c:showLegendKey val="0"/>
          <c:showVal val="0"/>
          <c:showCatName val="0"/>
          <c:showSerName val="0"/>
          <c:showPercent val="0"/>
          <c:showBubbleSize val="0"/>
          <c:showLeaderLines val="0"/>
        </c:dLbls>
        <c:firstSliceAng val="230"/>
      </c:pieChart>
      <c:spPr>
        <a:noFill/>
        <a:ln w="25400">
          <a:noFill/>
        </a:ln>
      </c:spPr>
    </c:plotArea>
    <c:legend>
      <c:legendPos val="r"/>
      <c:layout>
        <c:manualLayout>
          <c:xMode val="edge"/>
          <c:yMode val="edge"/>
          <c:x val="0.24074151842130845"/>
          <c:y val="0.13333372217361719"/>
          <c:w val="0.72222494410420923"/>
          <c:h val="0.10370409254398755"/>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noFill/>
    <a:ln w="12700">
      <a:solidFill>
        <a:srgbClr val="FFFFCC"/>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Student Career Path Interest</a:t>
            </a:r>
          </a:p>
        </c:rich>
      </c:tx>
      <c:layout>
        <c:manualLayout>
          <c:xMode val="edge"/>
          <c:yMode val="edge"/>
          <c:x val="0.27973252087207695"/>
          <c:y val="8.3752093802345051E-3"/>
        </c:manualLayout>
      </c:layout>
      <c:overlay val="0"/>
      <c:spPr>
        <a:noFill/>
        <a:ln w="25400">
          <a:noFill/>
        </a:ln>
      </c:spPr>
    </c:title>
    <c:autoTitleDeleted val="0"/>
    <c:plotArea>
      <c:layout>
        <c:manualLayout>
          <c:layoutTarget val="inner"/>
          <c:xMode val="edge"/>
          <c:yMode val="edge"/>
          <c:x val="0.23618129086397296"/>
          <c:y val="0.34673423552370497"/>
          <c:w val="0.55108967868260361"/>
          <c:h val="0.55108967868260361"/>
        </c:manualLayout>
      </c:layout>
      <c:pieChart>
        <c:varyColors val="1"/>
        <c:ser>
          <c:idx val="0"/>
          <c:order val="0"/>
          <c:spPr>
            <a:solidFill>
              <a:srgbClr val="9999FF"/>
            </a:solidFill>
            <a:ln w="12700">
              <a:solidFill>
                <a:srgbClr val="000000"/>
              </a:solidFill>
              <a:prstDash val="solid"/>
            </a:ln>
          </c:spPr>
          <c:dPt>
            <c:idx val="0"/>
            <c:bubble3D val="0"/>
            <c:spPr>
              <a:solidFill>
                <a:srgbClr val="339966"/>
              </a:solidFill>
              <a:ln w="12700">
                <a:solidFill>
                  <a:srgbClr val="000000"/>
                </a:solidFill>
                <a:prstDash val="solid"/>
              </a:ln>
            </c:spPr>
            <c:extLst>
              <c:ext xmlns:c16="http://schemas.microsoft.com/office/drawing/2014/chart" uri="{C3380CC4-5D6E-409C-BE32-E72D297353CC}">
                <c16:uniqueId val="{00000001-D1D9-484F-B177-93F18A9633FA}"/>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3-D1D9-484F-B177-93F18A9633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D1D9-484F-B177-93F18A9633FA}"/>
              </c:ext>
            </c:extLst>
          </c:dPt>
          <c:dPt>
            <c:idx val="3"/>
            <c:bubble3D val="0"/>
            <c:spPr>
              <a:solidFill>
                <a:srgbClr val="00FFFF"/>
              </a:solidFill>
              <a:ln w="12700">
                <a:solidFill>
                  <a:srgbClr val="000000"/>
                </a:solidFill>
                <a:prstDash val="solid"/>
              </a:ln>
            </c:spPr>
            <c:extLst>
              <c:ext xmlns:c16="http://schemas.microsoft.com/office/drawing/2014/chart" uri="{C3380CC4-5D6E-409C-BE32-E72D297353CC}">
                <c16:uniqueId val="{00000007-D1D9-484F-B177-93F18A9633FA}"/>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9-D1D9-484F-B177-93F18A9633FA}"/>
              </c:ext>
            </c:extLst>
          </c:dPt>
          <c:dPt>
            <c:idx val="5"/>
            <c:bubble3D val="0"/>
            <c:spPr>
              <a:solidFill>
                <a:srgbClr val="3366FF"/>
              </a:solidFill>
              <a:ln w="12700">
                <a:solidFill>
                  <a:srgbClr val="000000"/>
                </a:solidFill>
                <a:prstDash val="solid"/>
              </a:ln>
            </c:spPr>
            <c:extLst>
              <c:ext xmlns:c16="http://schemas.microsoft.com/office/drawing/2014/chart" uri="{C3380CC4-5D6E-409C-BE32-E72D297353CC}">
                <c16:uniqueId val="{0000000B-D1D9-484F-B177-93F18A9633FA}"/>
              </c:ext>
            </c:extLst>
          </c:dPt>
          <c:dLbls>
            <c:numFmt formatCode="0%"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'School Report'!$AA$222:$AA$227</c:f>
              <c:strCache>
                <c:ptCount val="6"/>
                <c:pt idx="0">
                  <c:v>AgBusiness &amp; Mgmt</c:v>
                </c:pt>
                <c:pt idx="1">
                  <c:v>Ag Mech &amp; Technology</c:v>
                </c:pt>
                <c:pt idx="2">
                  <c:v>Animal Science</c:v>
                </c:pt>
                <c:pt idx="3">
                  <c:v>Food Science</c:v>
                </c:pt>
                <c:pt idx="4">
                  <c:v>Natural Resources/Conservation</c:v>
                </c:pt>
                <c:pt idx="5">
                  <c:v>Plant Science/Horticulture</c:v>
                </c:pt>
              </c:strCache>
            </c:strRef>
          </c:cat>
          <c:val>
            <c:numRef>
              <c:f>'School Report'!$AB$222:$AB$227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D1D9-484F-B177-93F18A9633F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8.3752093802345051E-3"/>
          <c:y val="6.3651767147197058E-2"/>
          <c:w val="0.98492620583231116"/>
          <c:h val="0.15577907032977661"/>
        </c:manualLayout>
      </c:layout>
      <c:overlay val="0"/>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rPr lang="en-US"/>
              <a:t>Ag Program Enrollment by Grade and Gender</a:t>
            </a:r>
          </a:p>
        </c:rich>
      </c:tx>
      <c:layout>
        <c:manualLayout>
          <c:xMode val="edge"/>
          <c:yMode val="edge"/>
          <c:x val="0.12919463087248323"/>
          <c:y val="1.8058690744920992E-2"/>
        </c:manualLayout>
      </c:layout>
      <c:overlay val="0"/>
      <c:spPr>
        <a:noFill/>
        <a:ln w="25400">
          <a:noFill/>
        </a:ln>
      </c:spPr>
    </c:title>
    <c:autoTitleDeleted val="0"/>
    <c:plotArea>
      <c:layout>
        <c:manualLayout>
          <c:layoutTarget val="inner"/>
          <c:xMode val="edge"/>
          <c:yMode val="edge"/>
          <c:x val="0.12919463087248323"/>
          <c:y val="0.19638826185101579"/>
          <c:w val="0.84395973154362414"/>
          <c:h val="0.64108352144469527"/>
        </c:manualLayout>
      </c:layout>
      <c:barChart>
        <c:barDir val="col"/>
        <c:grouping val="clustered"/>
        <c:varyColors val="0"/>
        <c:ser>
          <c:idx val="0"/>
          <c:order val="0"/>
          <c:tx>
            <c:strRef>
              <c:f>'School Report'!$AA$230</c:f>
              <c:strCache>
                <c:ptCount val="1"/>
                <c:pt idx="0">
                  <c:v>Male</c:v>
                </c:pt>
              </c:strCache>
            </c:strRef>
          </c:tx>
          <c:spPr>
            <a:solidFill>
              <a:srgbClr val="00CCFF"/>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Report'!$AB$230:$AF$230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D22-4912-9DED-71BDD9921B42}"/>
            </c:ext>
          </c:extLst>
        </c:ser>
        <c:ser>
          <c:idx val="1"/>
          <c:order val="1"/>
          <c:tx>
            <c:strRef>
              <c:f>'School Report'!$AA$231</c:f>
              <c:strCache>
                <c:ptCount val="1"/>
                <c:pt idx="0">
                  <c:v>Female</c:v>
                </c:pt>
              </c:strCache>
            </c:strRef>
          </c:tx>
          <c:spPr>
            <a:solidFill>
              <a:srgbClr val="FF99CC"/>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Report'!$AB$231:$AF$231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AD22-4912-9DED-71BDD9921B42}"/>
            </c:ext>
          </c:extLst>
        </c:ser>
        <c:ser>
          <c:idx val="2"/>
          <c:order val="2"/>
          <c:tx>
            <c:strRef>
              <c:f>'School Report'!$AA$232</c:f>
              <c:strCache>
                <c:ptCount val="1"/>
                <c:pt idx="0">
                  <c:v>Total Enrollment</c:v>
                </c:pt>
              </c:strCache>
            </c:strRef>
          </c:tx>
          <c:spPr>
            <a:solidFill>
              <a:srgbClr val="FF9900"/>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Report'!$AB$232:$AF$232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AD22-4912-9DED-71BDD9921B42}"/>
            </c:ext>
          </c:extLst>
        </c:ser>
        <c:dLbls>
          <c:showLegendKey val="0"/>
          <c:showVal val="0"/>
          <c:showCatName val="0"/>
          <c:showSerName val="0"/>
          <c:showPercent val="0"/>
          <c:showBubbleSize val="0"/>
        </c:dLbls>
        <c:gapWidth val="150"/>
        <c:axId val="119468416"/>
        <c:axId val="119470336"/>
      </c:barChart>
      <c:catAx>
        <c:axId val="119468416"/>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US"/>
                  <a:t>Grade Level</a:t>
                </a:r>
              </a:p>
            </c:rich>
          </c:tx>
          <c:layout>
            <c:manualLayout>
              <c:xMode val="edge"/>
              <c:yMode val="edge"/>
              <c:x val="0.44966442953020136"/>
              <c:y val="0.907449209932279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9470336"/>
        <c:crosses val="autoZero"/>
        <c:auto val="1"/>
        <c:lblAlgn val="ctr"/>
        <c:lblOffset val="100"/>
        <c:tickLblSkip val="1"/>
        <c:tickMarkSkip val="1"/>
        <c:noMultiLvlLbl val="0"/>
      </c:catAx>
      <c:valAx>
        <c:axId val="119470336"/>
        <c:scaling>
          <c:orientation val="minMax"/>
        </c:scaling>
        <c:delete val="0"/>
        <c:axPos val="l"/>
        <c:majorGridlines>
          <c:spPr>
            <a:ln w="3175">
              <a:solidFill>
                <a:srgbClr val="000000"/>
              </a:solidFill>
              <a:prstDash val="solid"/>
            </a:ln>
          </c:spPr>
        </c:majorGridlines>
        <c:title>
          <c:tx>
            <c:rich>
              <a:bodyPr/>
              <a:lstStyle/>
              <a:p>
                <a:pPr>
                  <a:defRPr sz="1900" b="1" i="0" u="none" strike="noStrike" baseline="0">
                    <a:solidFill>
                      <a:srgbClr val="000000"/>
                    </a:solidFill>
                    <a:latin typeface="Arial"/>
                    <a:ea typeface="Arial"/>
                    <a:cs typeface="Arial"/>
                  </a:defRPr>
                </a:pPr>
                <a:r>
                  <a:rPr lang="en-US"/>
                  <a:t>Enrollment</a:t>
                </a:r>
              </a:p>
            </c:rich>
          </c:tx>
          <c:layout>
            <c:manualLayout>
              <c:xMode val="edge"/>
              <c:yMode val="edge"/>
              <c:x val="8.389261744966443E-3"/>
              <c:y val="0.363431151241534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9468416"/>
        <c:crosses val="autoZero"/>
        <c:crossBetween val="between"/>
      </c:valAx>
      <c:spPr>
        <a:solidFill>
          <a:srgbClr val="CCFFCC"/>
        </a:solidFill>
        <a:ln w="12700">
          <a:solidFill>
            <a:srgbClr val="808080"/>
          </a:solidFill>
          <a:prstDash val="solid"/>
        </a:ln>
      </c:spPr>
    </c:plotArea>
    <c:legend>
      <c:legendPos val="r"/>
      <c:layout>
        <c:manualLayout>
          <c:xMode val="edge"/>
          <c:yMode val="edge"/>
          <c:x val="0.13422818791946309"/>
          <c:y val="0.10383747178329571"/>
          <c:w val="0.83724832214765099"/>
          <c:h val="6.772009029345373E-2"/>
        </c:manualLayout>
      </c:layout>
      <c:overlay val="0"/>
      <c:spPr>
        <a:solidFill>
          <a:srgbClr val="C0C0C0"/>
        </a:solidFill>
        <a:ln w="25400">
          <a:noFill/>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CC"/>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28635005953847"/>
          <c:y val="0.23822746903602871"/>
          <c:w val="0.64305262667722174"/>
          <c:h val="0.65374049642445087"/>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76-48F1-90A3-A9FC086054D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76-48F1-90A3-A9FC086054D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76-48F1-90A3-A9FC086054D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76-48F1-90A3-A9FC086054DA}"/>
              </c:ext>
            </c:extLst>
          </c:dPt>
          <c:dLbls>
            <c:numFmt formatCode="0%" sourceLinked="0"/>
            <c:spPr>
              <a:noFill/>
              <a:ln w="25400">
                <a:noFill/>
              </a:ln>
            </c:spPr>
            <c:txPr>
              <a:bodyPr/>
              <a:lstStyle/>
              <a:p>
                <a:pPr>
                  <a:defRPr sz="11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'School Report'!$AB$235:$AE$235</c:f>
              <c:strCache>
                <c:ptCount val="4"/>
                <c:pt idx="0">
                  <c:v>9th</c:v>
                </c:pt>
                <c:pt idx="1">
                  <c:v>10th</c:v>
                </c:pt>
                <c:pt idx="2">
                  <c:v>11th</c:v>
                </c:pt>
                <c:pt idx="3">
                  <c:v>12th</c:v>
                </c:pt>
              </c:strCache>
            </c:strRef>
          </c:cat>
          <c:val>
            <c:numRef>
              <c:f>'School Report'!$AB$236:$AE$236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7A76-48F1-90A3-A9FC086054D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0354223433242507"/>
          <c:y val="3.6011080332409975E-2"/>
          <c:w val="0.79564147124661189"/>
          <c:h val="0.10526315789473685"/>
        </c:manualLayout>
      </c:layout>
      <c:overlay val="0"/>
      <c:spPr>
        <a:solidFill>
          <a:srgbClr val="C0C0C0"/>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342900</xdr:colOff>
      <xdr:row>3</xdr:row>
      <xdr:rowOff>47625</xdr:rowOff>
    </xdr:from>
    <xdr:to>
      <xdr:col>8</xdr:col>
      <xdr:colOff>371475</xdr:colOff>
      <xdr:row>24</xdr:row>
      <xdr:rowOff>19050</xdr:rowOff>
    </xdr:to>
    <xdr:sp macro="" textlink="">
      <xdr:nvSpPr>
        <xdr:cNvPr id="2" name="TextBox 1"/>
        <xdr:cNvSpPr txBox="1"/>
      </xdr:nvSpPr>
      <xdr:spPr>
        <a:xfrm>
          <a:off x="342900" y="533400"/>
          <a:ext cx="4905375" cy="337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School</a:t>
          </a:r>
          <a:r>
            <a:rPr lang="en-US" sz="1100" baseline="0"/>
            <a:t> Information: Select school district and identify department's contact.</a:t>
          </a:r>
        </a:p>
        <a:p>
          <a:endParaRPr lang="en-US" sz="1100" baseline="0"/>
        </a:p>
        <a:p>
          <a:r>
            <a:rPr lang="en-US" sz="1100">
              <a:solidFill>
                <a:schemeClr val="dk1"/>
              </a:solidFill>
              <a:effectLst/>
              <a:latin typeface="+mn-lt"/>
              <a:ea typeface="+mn-ea"/>
              <a:cs typeface="+mn-cs"/>
            </a:rPr>
            <a:t>Section I: Provide total number of 7</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8</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grade students whom receive instruction during the entire school year.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 Using the “Career Pathways” tab, identify career interest areas for your secondary student enrolled in the department.  Include each student only once and students may only indicate one pathway.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III: List courses offered in the current school year and then courses that will be offered in the following three years.  Indicate 1, 2, or 1&amp;2 for semester, and ½ or 1 for units of credit.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IV: Using summer calendar and monthly reports, answer the questions with “yes” or “no” and indicate numbers when blank is provided.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42182</xdr:rowOff>
    </xdr:from>
    <xdr:to>
      <xdr:col>2</xdr:col>
      <xdr:colOff>76199</xdr:colOff>
      <xdr:row>6</xdr:row>
      <xdr:rowOff>4950</xdr:rowOff>
    </xdr:to>
    <xdr:pic>
      <xdr:nvPicPr>
        <xdr:cNvPr id="105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5" y="83003"/>
          <a:ext cx="865414" cy="829261"/>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9</xdr:col>
      <xdr:colOff>581025</xdr:colOff>
      <xdr:row>26</xdr:row>
      <xdr:rowOff>9525</xdr:rowOff>
    </xdr:to>
    <xdr:sp macro="" textlink="">
      <xdr:nvSpPr>
        <xdr:cNvPr id="3073" name="Text Box 1"/>
        <xdr:cNvSpPr txBox="1">
          <a:spLocks noChangeArrowheads="1"/>
        </xdr:cNvSpPr>
      </xdr:nvSpPr>
      <xdr:spPr bwMode="auto">
        <a:xfrm>
          <a:off x="0" y="3038475"/>
          <a:ext cx="6067425"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Animal Systems  </a:t>
          </a:r>
          <a:r>
            <a:rPr lang="en-US" sz="1000" b="0" i="0" strike="noStrike">
              <a:solidFill>
                <a:srgbClr val="000000"/>
              </a:solidFill>
              <a:latin typeface="Arial"/>
              <a:cs typeface="Arial"/>
            </a:rPr>
            <a:t>(Large animals, small animals, wildlife animals, and research animals)</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●Livestock Producers ●AI Technicians-Aquaculturalists ●Animal Caretakers-Poultry Managers ●Equine Managers-Veterinarians ●Veterinary Assistants-Feedlot Specialists ●Animal Scientists ●Embryo Technologists ●Livestock Buyers ●Feed Sales Representatives ●Vivarian Technicians ●Wildlife Biologists ●Livestock Geneticists ●Animal Nutritionists ●Dairy Producers ●Livestock Inspectors  ●Feed Sales Specialists ●Animal Health Salespersons ●Meat Science Researcher ●Reproductive Physiologists ●Embryo Transfer Technicians ●Pet Shop Operators ●USDA Inspectors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9525</xdr:colOff>
      <xdr:row>2</xdr:row>
      <xdr:rowOff>209550</xdr:rowOff>
    </xdr:from>
    <xdr:to>
      <xdr:col>9</xdr:col>
      <xdr:colOff>590550</xdr:colOff>
      <xdr:row>10</xdr:row>
      <xdr:rowOff>114301</xdr:rowOff>
    </xdr:to>
    <xdr:sp macro="" textlink="">
      <xdr:nvSpPr>
        <xdr:cNvPr id="3075" name="Text Box 3"/>
        <xdr:cNvSpPr txBox="1">
          <a:spLocks noChangeArrowheads="1"/>
        </xdr:cNvSpPr>
      </xdr:nvSpPr>
      <xdr:spPr bwMode="auto">
        <a:xfrm>
          <a:off x="9525" y="476250"/>
          <a:ext cx="6067425" cy="1266826"/>
        </a:xfrm>
        <a:prstGeom prst="rect">
          <a:avLst/>
        </a:prstGeom>
        <a:solidFill>
          <a:srgbClr val="FFFFFF"/>
        </a:solidFill>
        <a:ln w="9525">
          <a:noFill/>
          <a:miter lim="800000"/>
          <a:headEnd/>
          <a:tailEnd/>
        </a:ln>
      </xdr:spPr>
      <xdr:txBody>
        <a:bodyPr vertOverflow="clip" wrap="square" lIns="27432" tIns="22860" rIns="0" bIns="0" anchor="t" upright="1"/>
        <a:lstStyle/>
        <a:p>
          <a:pPr algn="l"/>
          <a:r>
            <a:rPr lang="en-US" sz="1000" b="1">
              <a:effectLst/>
              <a:latin typeface="Arial" panose="020B0604020202020204" pitchFamily="34" charset="0"/>
              <a:ea typeface="+mn-ea"/>
              <a:cs typeface="Arial" panose="020B0604020202020204" pitchFamily="34" charset="0"/>
            </a:rPr>
            <a:t>Agricultural Business and Management Systems   </a:t>
          </a:r>
          <a:r>
            <a:rPr lang="en-US" sz="900" b="0" i="0" strike="noStrike">
              <a:solidFill>
                <a:srgbClr val="000000"/>
              </a:solidFill>
              <a:latin typeface="Arial"/>
              <a:ea typeface="+mn-ea"/>
              <a:cs typeface="Arial"/>
            </a:rPr>
            <a:t>(Sales, Service, Farm and Ranch Management, </a:t>
          </a:r>
        </a:p>
        <a:p>
          <a:pPr algn="l"/>
          <a:r>
            <a:rPr lang="en-US" sz="900" b="0" i="0" strike="noStrike">
              <a:solidFill>
                <a:srgbClr val="000000"/>
              </a:solidFill>
              <a:latin typeface="Arial"/>
              <a:ea typeface="+mn-ea"/>
              <a:cs typeface="Arial"/>
            </a:rPr>
            <a:t>Entrepreneurship, Economics, etc.)</a:t>
          </a:r>
        </a:p>
        <a:p>
          <a:r>
            <a:rPr lang="en-US" sz="900" b="0" i="0" strike="noStrike">
              <a:solidFill>
                <a:srgbClr val="000000"/>
              </a:solidFill>
              <a:latin typeface="Arial"/>
              <a:ea typeface="+mn-ea"/>
              <a:cs typeface="Arial"/>
            </a:rPr>
            <a:t>●Agricultural Educators ●Salesperson ●Sales Manager ●Banker/Loan Officer ●Field Representative for </a:t>
          </a:r>
        </a:p>
        <a:p>
          <a:r>
            <a:rPr lang="en-US" sz="900" b="0" i="0" strike="noStrike">
              <a:solidFill>
                <a:srgbClr val="000000"/>
              </a:solidFill>
              <a:latin typeface="Arial"/>
              <a:ea typeface="+mn-ea"/>
              <a:cs typeface="Arial"/>
            </a:rPr>
            <a:t>Bank, Insurance Company or Government Program ●Farm Investment Manager ●Agricultural </a:t>
          </a:r>
        </a:p>
        <a:p>
          <a:r>
            <a:rPr lang="en-US" sz="900" b="0" i="0" strike="noStrike">
              <a:solidFill>
                <a:srgbClr val="000000"/>
              </a:solidFill>
              <a:latin typeface="Arial"/>
              <a:ea typeface="+mn-ea"/>
              <a:cs typeface="Arial"/>
            </a:rPr>
            <a:t>Commodity Broker ●Agricultural Economist ● Farmer /Rancher/Feedlot Operator ●Farm Manager </a:t>
          </a:r>
        </a:p>
        <a:p>
          <a:r>
            <a:rPr lang="en-US" sz="900" b="0" i="0" strike="noStrike">
              <a:solidFill>
                <a:srgbClr val="000000"/>
              </a:solidFill>
              <a:latin typeface="Arial"/>
              <a:ea typeface="+mn-ea"/>
              <a:cs typeface="Arial"/>
            </a:rPr>
            <a:t>●Livestock Rancher / Breeder ●Dairy Herd Supervisor (DHIA) ●Agricultural Products Buyer ●Animal </a:t>
          </a:r>
        </a:p>
        <a:p>
          <a:r>
            <a:rPr lang="en-US" sz="900" b="0" i="0" strike="noStrike">
              <a:solidFill>
                <a:srgbClr val="000000"/>
              </a:solidFill>
              <a:latin typeface="Arial"/>
              <a:ea typeface="+mn-ea"/>
              <a:cs typeface="Arial"/>
            </a:rPr>
            <a:t>Health Products Distributor ●Livestock Seller ●Feed and Supply Store Manager ●Produce Commission </a:t>
          </a:r>
        </a:p>
        <a:p>
          <a:r>
            <a:rPr lang="en-US" sz="900" b="0" i="0" strike="noStrike">
              <a:solidFill>
                <a:srgbClr val="000000"/>
              </a:solidFill>
              <a:latin typeface="Arial"/>
              <a:ea typeface="+mn-ea"/>
              <a:cs typeface="Arial"/>
            </a:rPr>
            <a:t>Agent ●Ag Lenders ●Agricultural Chemical Dealer ●Field Service </a:t>
          </a:r>
          <a:r>
            <a:rPr lang="en-US" sz="1000">
              <a:effectLst/>
              <a:latin typeface="Arial" panose="020B0604020202020204" pitchFamily="34" charset="0"/>
              <a:ea typeface="+mn-ea"/>
              <a:cs typeface="Arial" panose="020B0604020202020204" pitchFamily="34" charset="0"/>
            </a:rPr>
            <a:t>Representative ●Chemical Sales </a:t>
          </a:r>
        </a:p>
        <a:p>
          <a:r>
            <a:rPr lang="en-US" sz="1000">
              <a:effectLst/>
              <a:latin typeface="Arial" panose="020B0604020202020204" pitchFamily="34" charset="0"/>
              <a:ea typeface="+mn-ea"/>
              <a:cs typeface="Arial" panose="020B0604020202020204" pitchFamily="34" charset="0"/>
            </a:rPr>
            <a:t>Representative</a:t>
          </a:r>
        </a:p>
        <a:p>
          <a:pPr algn="l" rtl="1">
            <a:defRPr sz="1000"/>
          </a:pPr>
          <a:endParaRPr lang="en-US" sz="10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27</xdr:row>
      <xdr:rowOff>76200</xdr:rowOff>
    </xdr:from>
    <xdr:to>
      <xdr:col>9</xdr:col>
      <xdr:colOff>590550</xdr:colOff>
      <xdr:row>34</xdr:row>
      <xdr:rowOff>76200</xdr:rowOff>
    </xdr:to>
    <xdr:sp macro="" textlink="">
      <xdr:nvSpPr>
        <xdr:cNvPr id="3076" name="Text Box 4"/>
        <xdr:cNvSpPr txBox="1">
          <a:spLocks noChangeArrowheads="1"/>
        </xdr:cNvSpPr>
      </xdr:nvSpPr>
      <xdr:spPr bwMode="auto">
        <a:xfrm>
          <a:off x="9525" y="4305300"/>
          <a:ext cx="6067425" cy="11334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Food Science Systems  </a:t>
          </a:r>
          <a:r>
            <a:rPr lang="en-US" sz="1000" b="0" i="0" strike="noStrike">
              <a:solidFill>
                <a:srgbClr val="000000"/>
              </a:solidFill>
              <a:latin typeface="Arial"/>
              <a:cs typeface="Arial"/>
            </a:rPr>
            <a:t>(Food Processing and preserving, Packaging, Distribution, Government monitoring &amp; regulation)</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●Agricultural Sales ●Agricultural Communications Specialists ●Business-Educators ●Food Scientists ●Meat Processors -Toxicologists ●Biochemists-Nutritionists-Dieticians ●Food Brokers-Food Inspectors  ●Meat Cutters-Meat Graders ●Meat Science Researchers ●Food Meal Supervisors ●Cheese Makers ●Microbiologists ●Produce Buyers ●Bacteriologists ●Food &amp; Drug Inspectors ●Bioengineers ●Biochemists ●Food &amp; Fiber Engineers ●Food Processors ●Storage Supervisors ●Fieldman ●Quality Control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0</xdr:colOff>
      <xdr:row>35</xdr:row>
      <xdr:rowOff>95250</xdr:rowOff>
    </xdr:from>
    <xdr:to>
      <xdr:col>10</xdr:col>
      <xdr:colOff>0</xdr:colOff>
      <xdr:row>47</xdr:row>
      <xdr:rowOff>0</xdr:rowOff>
    </xdr:to>
    <xdr:sp macro="" textlink="">
      <xdr:nvSpPr>
        <xdr:cNvPr id="3077" name="Text Box 5"/>
        <xdr:cNvSpPr txBox="1">
          <a:spLocks noChangeArrowheads="1"/>
        </xdr:cNvSpPr>
      </xdr:nvSpPr>
      <xdr:spPr bwMode="auto">
        <a:xfrm>
          <a:off x="0" y="5619750"/>
          <a:ext cx="6096000" cy="18478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Natural Resources/Conservation Systems  </a:t>
          </a:r>
          <a:r>
            <a:rPr lang="en-US" sz="1000" b="0" i="0" strike="noStrike">
              <a:solidFill>
                <a:srgbClr val="000000"/>
              </a:solidFill>
              <a:latin typeface="Arial"/>
              <a:cs typeface="Arial"/>
            </a:rPr>
            <a:t>(Habitat Conservation, Forest Products, Parks and Recreation, Mining, Environmental Services, Fisheries, Soil Conservation, Pollution Prevention, Water &amp; Air Quality, Hazardous Materials, Solid Waste Management, Health &amp; Safety Sanitation, etc.)</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●Cartographers ●Wildlife Managers ●Range Technicians ●Ecologists  ●Park Mangers ●Environmental Interpreters ●Fish and Game Officers Loggers ●Forest Technicians ●Log Graders ●Pulp and Paper Manager Soil Geology Technician ●Geologists ●Mining Engineers Fisheries Technicians ●Water Monitoring Technician ●Hydrologists ●Fish Hatchery Manager  ●Commercial Fishermen ●Fishing Vessel Operators ●Vessel Crew  ●Pollution Prevention and Control Managers ●Pollution Prevention and Control Technicians ●Environmental Sampling and Analysis Scientists/Technicians ●Health and Safety Sanitarians ●Environmental Compliance Assurance Managers ●Hazardous Materials Handlers ●Hazardous Materials Technicians / Managers ●Water Environment Managers ●Water Quality Managers ●Waste Water Managers ●Toxicologists ●Solid Waste Disposers / Recyclers ●Solid Waste Technician ●Solid Waste Managers ●Solid Waste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11</xdr:row>
      <xdr:rowOff>47625</xdr:rowOff>
    </xdr:from>
    <xdr:to>
      <xdr:col>9</xdr:col>
      <xdr:colOff>590550</xdr:colOff>
      <xdr:row>18</xdr:row>
      <xdr:rowOff>76200</xdr:rowOff>
    </xdr:to>
    <xdr:sp macro="" textlink="">
      <xdr:nvSpPr>
        <xdr:cNvPr id="3078" name="Text Box 6"/>
        <xdr:cNvSpPr txBox="1">
          <a:spLocks noChangeArrowheads="1"/>
        </xdr:cNvSpPr>
      </xdr:nvSpPr>
      <xdr:spPr bwMode="auto">
        <a:xfrm>
          <a:off x="19050" y="1838325"/>
          <a:ext cx="6057900"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lnSpc>
              <a:spcPts val="1100"/>
            </a:lnSpc>
            <a:defRPr sz="1000"/>
          </a:pPr>
          <a:r>
            <a:rPr lang="en-US" sz="1000" b="1" i="0" strike="noStrike">
              <a:solidFill>
                <a:srgbClr val="000000"/>
              </a:solidFill>
              <a:latin typeface="Arial"/>
              <a:cs typeface="Arial"/>
            </a:rPr>
            <a:t>Agricultural Mechanics and Technology Systems  </a:t>
          </a:r>
          <a:r>
            <a:rPr lang="en-US" sz="1000" b="0" i="0" strike="noStrike">
              <a:solidFill>
                <a:srgbClr val="000000"/>
              </a:solidFill>
              <a:latin typeface="Arial"/>
              <a:cs typeface="Arial"/>
            </a:rPr>
            <a:t>(Power, Structures, Controls, GeospatiaTechnology, </a:t>
          </a:r>
        </a:p>
        <a:p>
          <a:pPr marL="0" marR="0" lvl="0" indent="0" algn="l" defTabSz="914400" rtl="1" eaLnBrk="1" fontAlgn="auto" latinLnBrk="0" hangingPunct="1">
            <a:lnSpc>
              <a:spcPts val="11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Computer Systems, Electronics, Hydraulics, Pneumatics, etc.)</a:t>
          </a:r>
        </a:p>
        <a:p>
          <a:pPr algn="l" rtl="1">
            <a:lnSpc>
              <a:spcPts val="1100"/>
            </a:lnSpc>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●Machine Operators ● Electronics Systems Technicians ●Agricultural Engineers ●Agricultural Extension Engineering Specialists ●Heavy Equipment Maintenance Technicians ●Recycling Technicians ●Waste Water Treatment Plant Operators ●Equipment/Parts Mangers ●Welders ●Machinists ●Communication Technicians ●Agricultural Applications Software Developers/Programmers ●Database Administrators ●Computer Service Technical Support Technicians ●Information Lab Specialists ●GPS Technicians ●Remote Sensing Specialists</a:t>
          </a:r>
          <a:endParaRPr lang="en-US" sz="1000" b="0" i="0" strike="noStrike">
            <a:solidFill>
              <a:srgbClr val="000000"/>
            </a:solidFill>
            <a:latin typeface="Arial"/>
            <a:cs typeface="Arial"/>
          </a:endParaRPr>
        </a:p>
        <a:p>
          <a:pPr algn="l" rtl="1">
            <a:lnSpc>
              <a:spcPts val="1100"/>
            </a:lnSpc>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48</xdr:row>
      <xdr:rowOff>28575</xdr:rowOff>
    </xdr:from>
    <xdr:to>
      <xdr:col>9</xdr:col>
      <xdr:colOff>581025</xdr:colOff>
      <xdr:row>54</xdr:row>
      <xdr:rowOff>66675</xdr:rowOff>
    </xdr:to>
    <xdr:sp macro="" textlink="">
      <xdr:nvSpPr>
        <xdr:cNvPr id="3079" name="Text Box 7"/>
        <xdr:cNvSpPr txBox="1">
          <a:spLocks noChangeArrowheads="1"/>
        </xdr:cNvSpPr>
      </xdr:nvSpPr>
      <xdr:spPr bwMode="auto">
        <a:xfrm>
          <a:off x="19050" y="7658100"/>
          <a:ext cx="6048375" cy="1009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Plant Science/Horticulture  </a:t>
          </a:r>
          <a:r>
            <a:rPr lang="en-US" sz="1000" b="0" i="0" strike="noStrike">
              <a:solidFill>
                <a:srgbClr val="000000"/>
              </a:solidFill>
              <a:latin typeface="Arial"/>
              <a:cs typeface="Arial"/>
            </a:rPr>
            <a:t>(Agronomic, Horticulture, Forestry, Turf, Viticulture, Soils, etc.)</a:t>
          </a:r>
        </a:p>
        <a:p>
          <a:pPr algn="l" rtl="1">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●Bioinformatics Specialist ● Plant Breeders and Genticists ●Biotechnology Lab Technicians ●Soil &amp; Water Specialists ●Crop Farm Managers ●Plant Pathologists ●Aquaculturalist ●Sales Representatives ●Botanists ●Tree Surgeons ●Education &amp; Extension Specialists ●Agricultural Journalists ●Comodity Marketing Specialists ●Grain Operations Superintendents ●Custom Hay/Silage Operators ●Forest Geneticists ●Golf Course Superintendents ●Greenhouse Managers ●Growers ●Farmers ●Ranchers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581025</xdr:colOff>
      <xdr:row>4</xdr:row>
      <xdr:rowOff>57150</xdr:rowOff>
    </xdr:from>
    <xdr:to>
      <xdr:col>8</xdr:col>
      <xdr:colOff>571500</xdr:colOff>
      <xdr:row>16</xdr:row>
      <xdr:rowOff>152400</xdr:rowOff>
    </xdr:to>
    <xdr:graphicFrame macro="">
      <xdr:nvGraphicFramePr>
        <xdr:cNvPr id="42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104775</xdr:rowOff>
    </xdr:from>
    <xdr:to>
      <xdr:col>8</xdr:col>
      <xdr:colOff>571500</xdr:colOff>
      <xdr:row>52</xdr:row>
      <xdr:rowOff>123825</xdr:rowOff>
    </xdr:to>
    <xdr:graphicFrame macro="">
      <xdr:nvGraphicFramePr>
        <xdr:cNvPr id="420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85725</xdr:rowOff>
    </xdr:from>
    <xdr:to>
      <xdr:col>8</xdr:col>
      <xdr:colOff>571500</xdr:colOff>
      <xdr:row>84</xdr:row>
      <xdr:rowOff>95250</xdr:rowOff>
    </xdr:to>
    <xdr:graphicFrame macro="">
      <xdr:nvGraphicFramePr>
        <xdr:cNvPr id="420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361950</xdr:colOff>
      <xdr:row>85</xdr:row>
      <xdr:rowOff>28575</xdr:rowOff>
    </xdr:from>
    <xdr:to>
      <xdr:col>8</xdr:col>
      <xdr:colOff>57150</xdr:colOff>
      <xdr:row>95</xdr:row>
      <xdr:rowOff>466725</xdr:rowOff>
    </xdr:to>
    <xdr:graphicFrame macro="">
      <xdr:nvGraphicFramePr>
        <xdr:cNvPr id="420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1"/>
  <sheetViews>
    <sheetView workbookViewId="0">
      <selection activeCell="E32" sqref="E32"/>
    </sheetView>
  </sheetViews>
  <sheetFormatPr defaultRowHeight="12.75" x14ac:dyDescent="0.2"/>
  <sheetData>
    <row r="1" spans="1:9" x14ac:dyDescent="0.2">
      <c r="A1" s="175" t="s">
        <v>1206</v>
      </c>
      <c r="B1" s="175"/>
      <c r="C1" s="175"/>
      <c r="D1" s="175"/>
      <c r="E1" s="175"/>
      <c r="F1" s="175"/>
      <c r="G1" s="175"/>
      <c r="H1" s="175"/>
      <c r="I1" s="175"/>
    </row>
  </sheetData>
  <sheetProtection password="EF34" sheet="1" objects="1" scenarios="1"/>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66"/>
  </sheetPr>
  <dimension ref="A1:AI567"/>
  <sheetViews>
    <sheetView showGridLines="0" showZeros="0" tabSelected="1" zoomScale="106" zoomScaleNormal="106" workbookViewId="0">
      <selection activeCell="A10" sqref="A10:F11"/>
    </sheetView>
  </sheetViews>
  <sheetFormatPr defaultColWidth="9.140625" defaultRowHeight="12.75" x14ac:dyDescent="0.2"/>
  <cols>
    <col min="1" max="1" width="3.28515625" style="3" customWidth="1"/>
    <col min="2" max="2" width="9.5703125" style="3" customWidth="1"/>
    <col min="3" max="3" width="3.5703125" style="3" customWidth="1"/>
    <col min="4" max="4" width="6.42578125" style="3" customWidth="1"/>
    <col min="5" max="5" width="5.42578125" style="3" customWidth="1"/>
    <col min="6" max="6" width="11.5703125" style="3" bestFit="1" customWidth="1"/>
    <col min="7" max="12" width="6.28515625" style="3" customWidth="1"/>
    <col min="13" max="14" width="0.140625" style="3" hidden="1" customWidth="1"/>
    <col min="15" max="16" width="6.28515625" style="3" customWidth="1"/>
    <col min="17" max="17" width="11.7109375" style="3" customWidth="1"/>
    <col min="18" max="18" width="10.5703125" style="3" customWidth="1"/>
    <col min="19" max="19" width="9.28515625" style="3" customWidth="1"/>
    <col min="20" max="20" width="9.140625" style="3" customWidth="1"/>
    <col min="21" max="24" width="10.28515625" style="3" customWidth="1"/>
    <col min="25" max="26" width="9.140625" style="3" customWidth="1"/>
    <col min="27" max="27" width="9.140625" style="3" hidden="1" customWidth="1"/>
    <col min="28" max="28" width="34" style="3" hidden="1" customWidth="1"/>
    <col min="29" max="29" width="11.5703125" style="3" hidden="1" customWidth="1"/>
    <col min="30" max="30" width="31.85546875" style="3" hidden="1" customWidth="1"/>
    <col min="31" max="31" width="29" style="3" hidden="1" customWidth="1"/>
    <col min="32" max="35" width="9.140625" style="3" hidden="1" customWidth="1"/>
    <col min="36" max="37" width="9.140625" style="3" customWidth="1"/>
    <col min="38" max="16384" width="9.140625" style="3"/>
  </cols>
  <sheetData>
    <row r="1" spans="1:35" ht="3" customHeight="1" x14ac:dyDescent="0.2">
      <c r="A1" s="172"/>
      <c r="B1" s="172"/>
    </row>
    <row r="2" spans="1:35" ht="13.5" customHeight="1" x14ac:dyDescent="0.2">
      <c r="A2" s="1"/>
      <c r="B2" s="1"/>
      <c r="D2" s="141" t="s">
        <v>0</v>
      </c>
      <c r="E2" s="1"/>
      <c r="F2" s="1"/>
      <c r="G2" s="1"/>
      <c r="H2" s="1"/>
      <c r="I2" s="1"/>
      <c r="J2" s="1"/>
      <c r="K2" s="1"/>
      <c r="L2" s="1"/>
      <c r="M2" s="1"/>
      <c r="N2" s="1"/>
      <c r="O2" s="1"/>
      <c r="P2" s="1"/>
      <c r="Q2" s="2" t="s">
        <v>1557</v>
      </c>
      <c r="V2"/>
      <c r="W2"/>
      <c r="X2"/>
    </row>
    <row r="3" spans="1:35" ht="15" customHeight="1" thickBot="1" x14ac:dyDescent="0.25">
      <c r="A3" s="1"/>
      <c r="B3" s="1"/>
      <c r="D3" s="141" t="s">
        <v>1</v>
      </c>
      <c r="E3" s="1"/>
      <c r="F3" s="1"/>
      <c r="G3" s="1"/>
      <c r="H3" s="1"/>
      <c r="I3" s="1"/>
      <c r="J3" s="1"/>
      <c r="K3" s="1"/>
      <c r="L3" s="1"/>
      <c r="M3" s="1"/>
      <c r="N3" s="1"/>
      <c r="O3" s="1"/>
      <c r="P3" s="1"/>
      <c r="Q3" s="289" t="s">
        <v>3</v>
      </c>
      <c r="V3"/>
      <c r="W3"/>
      <c r="X3"/>
      <c r="AE3" s="283" t="str">
        <f>IF($AB$201=" SELECT SCHOOL"," ", $AD$202&amp;" ( "&amp;$AE$202&amp;" )")</f>
        <v xml:space="preserve"> </v>
      </c>
      <c r="AF3" s="284"/>
      <c r="AG3" s="284"/>
      <c r="AH3" s="284"/>
      <c r="AI3" s="285"/>
    </row>
    <row r="4" spans="1:35" ht="12.75" customHeight="1" thickTop="1" x14ac:dyDescent="0.2">
      <c r="A4" s="1"/>
      <c r="B4" s="1"/>
      <c r="D4" s="141" t="s">
        <v>2</v>
      </c>
      <c r="E4" s="1"/>
      <c r="F4" s="1"/>
      <c r="G4" s="1"/>
      <c r="H4" s="1"/>
      <c r="I4" s="1"/>
      <c r="J4" s="1"/>
      <c r="K4" s="1"/>
      <c r="L4" s="1"/>
      <c r="M4" s="1"/>
      <c r="N4" s="1"/>
      <c r="O4" s="1"/>
      <c r="P4" s="1"/>
      <c r="Q4" s="289"/>
      <c r="V4"/>
      <c r="W4"/>
      <c r="X4"/>
    </row>
    <row r="5" spans="1:35" x14ac:dyDescent="0.2">
      <c r="A5" s="1"/>
      <c r="B5" s="1"/>
      <c r="D5" s="141" t="s">
        <v>4</v>
      </c>
      <c r="E5" s="1"/>
      <c r="F5" s="1"/>
      <c r="G5" s="1"/>
      <c r="H5" s="1"/>
      <c r="I5" s="1"/>
      <c r="J5" s="1"/>
      <c r="K5" s="1"/>
      <c r="L5" s="1"/>
      <c r="M5" s="1"/>
      <c r="N5" s="1"/>
      <c r="O5" s="1"/>
      <c r="P5" s="1"/>
      <c r="Q5" s="1"/>
      <c r="V5"/>
      <c r="W5"/>
      <c r="X5"/>
    </row>
    <row r="6" spans="1:35" ht="15" x14ac:dyDescent="0.25">
      <c r="A6" s="1"/>
      <c r="B6" s="1"/>
      <c r="D6" s="140" t="s">
        <v>5</v>
      </c>
      <c r="E6" s="1"/>
      <c r="F6" s="1"/>
      <c r="G6" s="1"/>
      <c r="H6" s="1"/>
      <c r="I6" s="1"/>
      <c r="J6" s="1"/>
      <c r="K6" s="1"/>
      <c r="L6" s="1"/>
      <c r="M6" s="1"/>
      <c r="N6" s="1"/>
      <c r="O6" s="1"/>
      <c r="P6" s="1"/>
      <c r="Q6" s="116">
        <f ca="1">NOW()</f>
        <v>45188.575502199077</v>
      </c>
      <c r="V6"/>
      <c r="W6"/>
      <c r="X6"/>
    </row>
    <row r="7" spans="1:35" x14ac:dyDescent="0.2">
      <c r="A7" s="120"/>
      <c r="B7" s="120"/>
      <c r="D7" s="142" t="s">
        <v>1196</v>
      </c>
      <c r="E7" s="1"/>
      <c r="F7" s="1"/>
      <c r="G7" s="1"/>
      <c r="H7" s="1"/>
      <c r="I7" s="1"/>
      <c r="J7" s="1"/>
      <c r="K7" s="1"/>
      <c r="L7" s="1"/>
      <c r="M7" s="1"/>
      <c r="N7" s="1"/>
      <c r="O7" s="1"/>
      <c r="P7" s="1"/>
      <c r="V7"/>
      <c r="W7"/>
      <c r="X7"/>
    </row>
    <row r="8" spans="1:35" ht="20.25" customHeight="1" x14ac:dyDescent="0.2">
      <c r="A8" s="306" t="s">
        <v>948</v>
      </c>
      <c r="B8" s="307"/>
      <c r="C8" s="308"/>
      <c r="D8" s="308"/>
      <c r="E8" s="308"/>
      <c r="F8" s="308"/>
      <c r="G8" s="308"/>
      <c r="H8" s="308"/>
      <c r="I8" s="308"/>
      <c r="J8" s="308"/>
      <c r="K8" s="308"/>
      <c r="L8" s="308"/>
      <c r="M8" s="308"/>
      <c r="N8" s="308"/>
      <c r="O8" s="308"/>
      <c r="P8" s="308"/>
      <c r="Q8" s="309"/>
      <c r="V8"/>
      <c r="W8"/>
      <c r="X8"/>
    </row>
    <row r="9" spans="1:35" ht="12" customHeight="1" x14ac:dyDescent="0.2">
      <c r="A9" s="286" t="s">
        <v>6</v>
      </c>
      <c r="B9" s="287"/>
      <c r="C9" s="287"/>
      <c r="D9" s="287"/>
      <c r="E9" s="287"/>
      <c r="F9" s="288"/>
      <c r="G9" s="286" t="s">
        <v>7</v>
      </c>
      <c r="H9" s="287"/>
      <c r="I9" s="287"/>
      <c r="J9" s="288"/>
      <c r="K9" s="286" t="s">
        <v>1194</v>
      </c>
      <c r="L9" s="287"/>
      <c r="M9" s="287"/>
      <c r="N9" s="287"/>
      <c r="O9" s="287"/>
      <c r="P9" s="287"/>
      <c r="Q9" s="288"/>
      <c r="V9"/>
      <c r="W9"/>
      <c r="X9"/>
    </row>
    <row r="10" spans="1:35" ht="13.5" customHeight="1" x14ac:dyDescent="0.2">
      <c r="A10" s="310" t="s">
        <v>486</v>
      </c>
      <c r="B10" s="311"/>
      <c r="C10" s="311"/>
      <c r="D10" s="311"/>
      <c r="E10" s="311"/>
      <c r="F10" s="312"/>
      <c r="G10" s="327" t="e">
        <f>VLOOKUP(A10,AB203:AC567,2,FALSE)</f>
        <v>#N/A</v>
      </c>
      <c r="H10" s="328"/>
      <c r="I10" s="328"/>
      <c r="J10" s="329"/>
      <c r="K10" s="318"/>
      <c r="L10" s="319"/>
      <c r="M10" s="319"/>
      <c r="N10" s="319"/>
      <c r="O10" s="319"/>
      <c r="P10" s="319"/>
      <c r="Q10" s="320"/>
      <c r="V10"/>
      <c r="W10"/>
      <c r="X10"/>
    </row>
    <row r="11" spans="1:35" ht="11.25" customHeight="1" thickBot="1" x14ac:dyDescent="0.25">
      <c r="A11" s="313"/>
      <c r="B11" s="314"/>
      <c r="C11" s="314"/>
      <c r="D11" s="314"/>
      <c r="E11" s="314"/>
      <c r="F11" s="315"/>
      <c r="G11" s="330"/>
      <c r="H11" s="331"/>
      <c r="I11" s="331"/>
      <c r="J11" s="332"/>
      <c r="K11" s="316"/>
      <c r="L11" s="317"/>
      <c r="M11" s="7"/>
      <c r="N11" s="7"/>
      <c r="O11" s="317"/>
      <c r="P11" s="317"/>
      <c r="Q11" s="48"/>
      <c r="V11"/>
      <c r="W11"/>
      <c r="X11"/>
    </row>
    <row r="12" spans="1:35" ht="24" customHeight="1" thickTop="1" x14ac:dyDescent="0.25">
      <c r="A12" s="46" t="s">
        <v>8</v>
      </c>
      <c r="B12" s="126"/>
      <c r="C12" s="126" t="s">
        <v>9</v>
      </c>
      <c r="D12" s="8"/>
      <c r="E12" s="8"/>
      <c r="F12" s="8"/>
      <c r="G12" s="8"/>
      <c r="H12" s="8"/>
      <c r="I12" s="8"/>
      <c r="J12" s="8"/>
      <c r="K12" s="8"/>
      <c r="L12" s="8"/>
      <c r="M12" s="8"/>
      <c r="N12" s="8"/>
      <c r="O12" s="8"/>
      <c r="P12" s="8"/>
      <c r="Q12" s="9"/>
      <c r="V12"/>
      <c r="W12"/>
      <c r="X12"/>
    </row>
    <row r="13" spans="1:35" ht="15.75" thickBot="1" x14ac:dyDescent="0.25">
      <c r="A13" s="31"/>
      <c r="B13" s="32"/>
      <c r="C13" s="47" t="s">
        <v>39</v>
      </c>
      <c r="D13" s="32"/>
      <c r="E13" s="32"/>
      <c r="F13" s="32"/>
      <c r="G13" s="32"/>
      <c r="H13" s="32"/>
      <c r="I13" s="32"/>
      <c r="J13" s="32"/>
      <c r="K13" s="64"/>
      <c r="M13" s="33"/>
      <c r="N13" s="33"/>
      <c r="O13" s="333"/>
      <c r="P13" s="333"/>
      <c r="Q13" s="34"/>
      <c r="V13"/>
      <c r="W13"/>
      <c r="X13"/>
    </row>
    <row r="14" spans="1:35" ht="12.75" customHeight="1" x14ac:dyDescent="0.2">
      <c r="A14" s="31"/>
      <c r="B14" s="32"/>
      <c r="C14" s="47" t="s">
        <v>40</v>
      </c>
      <c r="D14" s="32"/>
      <c r="E14" s="32"/>
      <c r="F14" s="32"/>
      <c r="G14" s="32"/>
      <c r="H14" s="32"/>
      <c r="I14" s="32"/>
      <c r="J14" s="32"/>
      <c r="K14" s="32"/>
      <c r="L14" s="32"/>
      <c r="M14" s="32"/>
      <c r="N14" s="32"/>
      <c r="O14" s="32"/>
      <c r="P14" s="32"/>
      <c r="Q14" s="34"/>
      <c r="V14"/>
      <c r="W14"/>
      <c r="X14"/>
    </row>
    <row r="15" spans="1:35" ht="3.75" customHeight="1" thickBot="1" x14ac:dyDescent="0.25">
      <c r="A15" s="35"/>
      <c r="B15" s="36"/>
      <c r="C15" s="36"/>
      <c r="D15" s="36"/>
      <c r="E15" s="36"/>
      <c r="F15" s="36"/>
      <c r="G15" s="36"/>
      <c r="H15" s="36"/>
      <c r="I15" s="36"/>
      <c r="J15" s="36"/>
      <c r="K15" s="36"/>
      <c r="L15" s="36"/>
      <c r="M15" s="36"/>
      <c r="N15" s="36"/>
      <c r="O15" s="36"/>
      <c r="P15" s="36"/>
      <c r="Q15" s="37"/>
      <c r="V15"/>
      <c r="W15"/>
      <c r="X15"/>
    </row>
    <row r="16" spans="1:35" ht="16.5" thickTop="1" x14ac:dyDescent="0.25">
      <c r="A16" s="46" t="s">
        <v>42</v>
      </c>
      <c r="B16" s="126"/>
      <c r="C16" s="44" t="s">
        <v>43</v>
      </c>
      <c r="D16" s="8"/>
      <c r="E16" s="8"/>
      <c r="F16" s="8"/>
      <c r="G16" s="8"/>
      <c r="H16" s="8"/>
      <c r="I16" s="8"/>
      <c r="J16" s="8"/>
      <c r="K16" s="8"/>
      <c r="L16" s="8"/>
      <c r="M16" s="8"/>
      <c r="N16" s="8"/>
      <c r="O16" s="8"/>
      <c r="P16" s="8"/>
      <c r="Q16" s="9"/>
      <c r="V16"/>
      <c r="W16"/>
      <c r="X16"/>
    </row>
    <row r="17" spans="1:24" x14ac:dyDescent="0.2">
      <c r="A17" s="10"/>
      <c r="B17" s="11"/>
      <c r="C17" s="45" t="s">
        <v>949</v>
      </c>
      <c r="D17" s="11"/>
      <c r="E17" s="11"/>
      <c r="F17" s="11"/>
      <c r="G17" s="14"/>
      <c r="H17" s="14"/>
      <c r="I17" s="14"/>
      <c r="J17" s="14"/>
      <c r="K17" s="14"/>
      <c r="L17" s="14"/>
      <c r="M17" s="14"/>
      <c r="N17" s="14"/>
      <c r="O17" s="14"/>
      <c r="P17" s="14"/>
      <c r="Q17" s="15"/>
      <c r="S17" s="38"/>
      <c r="V17"/>
      <c r="W17"/>
      <c r="X17"/>
    </row>
    <row r="18" spans="1:24" ht="1.5" customHeight="1" x14ac:dyDescent="0.25">
      <c r="A18" s="339"/>
      <c r="B18" s="340"/>
      <c r="C18" s="340"/>
      <c r="D18" s="340"/>
      <c r="E18" s="340"/>
      <c r="F18" s="341"/>
      <c r="G18" s="290" t="s">
        <v>11</v>
      </c>
      <c r="H18" s="291"/>
      <c r="I18" s="291"/>
      <c r="J18" s="291"/>
      <c r="K18" s="291"/>
      <c r="L18" s="291"/>
      <c r="M18" s="291"/>
      <c r="N18" s="291"/>
      <c r="O18" s="291"/>
      <c r="P18" s="291"/>
      <c r="Q18" s="292"/>
      <c r="V18"/>
      <c r="W18"/>
      <c r="X18"/>
    </row>
    <row r="19" spans="1:24" ht="18.75" customHeight="1" x14ac:dyDescent="0.25">
      <c r="A19" s="336" t="s">
        <v>10</v>
      </c>
      <c r="B19" s="337"/>
      <c r="C19" s="337"/>
      <c r="D19" s="337"/>
      <c r="E19" s="337"/>
      <c r="F19" s="338"/>
      <c r="G19" s="293"/>
      <c r="H19" s="294"/>
      <c r="I19" s="294"/>
      <c r="J19" s="294"/>
      <c r="K19" s="294"/>
      <c r="L19" s="294"/>
      <c r="M19" s="294"/>
      <c r="N19" s="294"/>
      <c r="O19" s="294"/>
      <c r="P19" s="294"/>
      <c r="Q19" s="295"/>
      <c r="V19"/>
      <c r="W19"/>
      <c r="X19"/>
    </row>
    <row r="20" spans="1:24" ht="15.75" customHeight="1" x14ac:dyDescent="0.2">
      <c r="A20" s="321" t="s">
        <v>37</v>
      </c>
      <c r="B20" s="322"/>
      <c r="C20" s="322"/>
      <c r="D20" s="322"/>
      <c r="E20" s="322"/>
      <c r="F20" s="323"/>
      <c r="G20" s="296" t="s">
        <v>12</v>
      </c>
      <c r="H20" s="297"/>
      <c r="I20" s="298" t="s">
        <v>13</v>
      </c>
      <c r="J20" s="299"/>
      <c r="K20" s="300" t="s">
        <v>14</v>
      </c>
      <c r="L20" s="301"/>
      <c r="M20" s="298" t="s">
        <v>15</v>
      </c>
      <c r="N20" s="342"/>
      <c r="O20" s="342"/>
      <c r="P20" s="343"/>
      <c r="Q20" s="334" t="s">
        <v>16</v>
      </c>
      <c r="V20"/>
      <c r="W20"/>
      <c r="X20"/>
    </row>
    <row r="21" spans="1:24" ht="12.75" customHeight="1" x14ac:dyDescent="0.2">
      <c r="A21" s="324"/>
      <c r="B21" s="325"/>
      <c r="C21" s="325"/>
      <c r="D21" s="325"/>
      <c r="E21" s="325"/>
      <c r="F21" s="326"/>
      <c r="G21" s="143" t="s">
        <v>1192</v>
      </c>
      <c r="H21" s="144" t="s">
        <v>1193</v>
      </c>
      <c r="I21" s="145" t="s">
        <v>1192</v>
      </c>
      <c r="J21" s="146" t="s">
        <v>1193</v>
      </c>
      <c r="K21" s="145" t="s">
        <v>1192</v>
      </c>
      <c r="L21" s="146" t="s">
        <v>1193</v>
      </c>
      <c r="M21" s="145"/>
      <c r="N21" s="145"/>
      <c r="O21" s="145" t="s">
        <v>1192</v>
      </c>
      <c r="P21" s="146" t="s">
        <v>1193</v>
      </c>
      <c r="Q21" s="335"/>
      <c r="V21"/>
      <c r="W21"/>
      <c r="X21"/>
    </row>
    <row r="22" spans="1:24" ht="15.95" customHeight="1" x14ac:dyDescent="0.2">
      <c r="A22" s="274" t="s">
        <v>1197</v>
      </c>
      <c r="B22" s="275"/>
      <c r="C22" s="276"/>
      <c r="D22" s="276"/>
      <c r="E22" s="276"/>
      <c r="F22" s="277"/>
      <c r="G22" s="212"/>
      <c r="H22" s="220"/>
      <c r="I22" s="212"/>
      <c r="J22" s="220"/>
      <c r="K22" s="212"/>
      <c r="L22" s="220"/>
      <c r="M22" s="212"/>
      <c r="N22" s="212"/>
      <c r="O22" s="212"/>
      <c r="P22" s="220"/>
      <c r="Q22" s="189">
        <f>SUM(G22:P22)</f>
        <v>0</v>
      </c>
      <c r="V22"/>
      <c r="W22"/>
      <c r="X22"/>
    </row>
    <row r="23" spans="1:24" s="16" customFormat="1" ht="15.95" customHeight="1" x14ac:dyDescent="0.2">
      <c r="A23" s="278"/>
      <c r="B23" s="279"/>
      <c r="C23" s="279"/>
      <c r="D23" s="279"/>
      <c r="E23" s="279"/>
      <c r="F23" s="280"/>
      <c r="G23" s="229"/>
      <c r="H23" s="228"/>
      <c r="I23" s="229"/>
      <c r="J23" s="228"/>
      <c r="K23" s="229"/>
      <c r="L23" s="228"/>
      <c r="M23" s="229"/>
      <c r="N23" s="229"/>
      <c r="O23" s="229"/>
      <c r="P23" s="228"/>
      <c r="Q23" s="281"/>
      <c r="R23" s="3"/>
      <c r="S23" s="3"/>
      <c r="T23" s="3"/>
      <c r="U23" s="3"/>
      <c r="V23"/>
      <c r="W23"/>
      <c r="X23"/>
    </row>
    <row r="24" spans="1:24" ht="15.95" customHeight="1" x14ac:dyDescent="0.2">
      <c r="A24" s="274" t="s">
        <v>1198</v>
      </c>
      <c r="B24" s="275"/>
      <c r="C24" s="276"/>
      <c r="D24" s="276"/>
      <c r="E24" s="276"/>
      <c r="F24" s="277"/>
      <c r="G24" s="212"/>
      <c r="H24" s="220"/>
      <c r="I24" s="212"/>
      <c r="J24" s="220"/>
      <c r="K24" s="212"/>
      <c r="L24" s="220"/>
      <c r="M24" s="212"/>
      <c r="N24" s="212"/>
      <c r="O24" s="212"/>
      <c r="P24" s="220"/>
      <c r="Q24" s="189">
        <f>SUM(G24:P24)</f>
        <v>0</v>
      </c>
      <c r="V24"/>
      <c r="W24"/>
      <c r="X24"/>
    </row>
    <row r="25" spans="1:24" s="16" customFormat="1" ht="15.95" customHeight="1" x14ac:dyDescent="0.2">
      <c r="A25" s="278"/>
      <c r="B25" s="279"/>
      <c r="C25" s="279"/>
      <c r="D25" s="279"/>
      <c r="E25" s="279"/>
      <c r="F25" s="280"/>
      <c r="G25" s="229"/>
      <c r="H25" s="228"/>
      <c r="I25" s="229"/>
      <c r="J25" s="228"/>
      <c r="K25" s="229"/>
      <c r="L25" s="228"/>
      <c r="M25" s="229"/>
      <c r="N25" s="229"/>
      <c r="O25" s="229"/>
      <c r="P25" s="228"/>
      <c r="Q25" s="282"/>
      <c r="R25" s="3"/>
      <c r="S25" s="3"/>
      <c r="T25" s="3"/>
      <c r="U25" s="3"/>
      <c r="V25"/>
      <c r="W25"/>
      <c r="X25"/>
    </row>
    <row r="26" spans="1:24" ht="15.95" customHeight="1" x14ac:dyDescent="0.2">
      <c r="A26" s="274" t="s">
        <v>1199</v>
      </c>
      <c r="B26" s="275"/>
      <c r="C26" s="276"/>
      <c r="D26" s="276"/>
      <c r="E26" s="276"/>
      <c r="F26" s="277"/>
      <c r="G26" s="212"/>
      <c r="H26" s="220"/>
      <c r="I26" s="212"/>
      <c r="J26" s="220"/>
      <c r="K26" s="212"/>
      <c r="L26" s="220"/>
      <c r="M26" s="212"/>
      <c r="N26" s="212"/>
      <c r="O26" s="212"/>
      <c r="P26" s="220"/>
      <c r="Q26" s="189">
        <f>SUM(G26:P26)</f>
        <v>0</v>
      </c>
      <c r="X26"/>
    </row>
    <row r="27" spans="1:24" s="16" customFormat="1" ht="15.95" customHeight="1" x14ac:dyDescent="0.2">
      <c r="A27" s="278"/>
      <c r="B27" s="279"/>
      <c r="C27" s="279"/>
      <c r="D27" s="279"/>
      <c r="E27" s="279"/>
      <c r="F27" s="280"/>
      <c r="G27" s="229"/>
      <c r="H27" s="228"/>
      <c r="I27" s="229"/>
      <c r="J27" s="228"/>
      <c r="K27" s="229"/>
      <c r="L27" s="228"/>
      <c r="M27" s="229"/>
      <c r="N27" s="229"/>
      <c r="O27" s="229"/>
      <c r="P27" s="228"/>
      <c r="Q27" s="282"/>
      <c r="R27" s="3"/>
      <c r="X27"/>
    </row>
    <row r="28" spans="1:24" ht="15.95" customHeight="1" x14ac:dyDescent="0.2">
      <c r="A28" s="302" t="s">
        <v>1200</v>
      </c>
      <c r="B28" s="303"/>
      <c r="C28" s="304"/>
      <c r="D28" s="304"/>
      <c r="E28" s="304"/>
      <c r="F28" s="305"/>
      <c r="G28" s="212"/>
      <c r="H28" s="220"/>
      <c r="I28" s="212"/>
      <c r="J28" s="220"/>
      <c r="K28" s="212"/>
      <c r="L28" s="220"/>
      <c r="M28" s="212"/>
      <c r="N28" s="212"/>
      <c r="O28" s="212"/>
      <c r="P28" s="220"/>
      <c r="Q28" s="189">
        <f>SUM(G28:P28)</f>
        <v>0</v>
      </c>
      <c r="V28"/>
      <c r="W28"/>
      <c r="X28"/>
    </row>
    <row r="29" spans="1:24" s="16" customFormat="1" ht="15.95" customHeight="1" x14ac:dyDescent="0.2">
      <c r="A29" s="278"/>
      <c r="B29" s="279"/>
      <c r="C29" s="279"/>
      <c r="D29" s="279"/>
      <c r="E29" s="279"/>
      <c r="F29" s="280"/>
      <c r="G29" s="229"/>
      <c r="H29" s="228"/>
      <c r="I29" s="229"/>
      <c r="J29" s="228"/>
      <c r="K29" s="229"/>
      <c r="L29" s="228"/>
      <c r="M29" s="229"/>
      <c r="N29" s="229"/>
      <c r="O29" s="229"/>
      <c r="P29" s="228"/>
      <c r="Q29" s="282"/>
      <c r="R29" s="3"/>
      <c r="S29" s="3"/>
      <c r="T29" s="3"/>
      <c r="U29" s="3"/>
      <c r="V29"/>
      <c r="W29"/>
      <c r="X29"/>
    </row>
    <row r="30" spans="1:24" ht="15.95" customHeight="1" x14ac:dyDescent="0.2">
      <c r="A30" s="274" t="s">
        <v>1201</v>
      </c>
      <c r="B30" s="275"/>
      <c r="C30" s="276"/>
      <c r="D30" s="276"/>
      <c r="E30" s="276"/>
      <c r="F30" s="277"/>
      <c r="G30" s="212"/>
      <c r="H30" s="220"/>
      <c r="I30" s="212"/>
      <c r="J30" s="220"/>
      <c r="K30" s="212"/>
      <c r="L30" s="220"/>
      <c r="M30" s="212"/>
      <c r="N30" s="212"/>
      <c r="O30" s="212"/>
      <c r="P30" s="220"/>
      <c r="Q30" s="189">
        <f>SUM(G30:P30)</f>
        <v>0</v>
      </c>
      <c r="V30"/>
      <c r="W30"/>
      <c r="X30"/>
    </row>
    <row r="31" spans="1:24" s="16" customFormat="1" ht="15.95" customHeight="1" x14ac:dyDescent="0.2">
      <c r="A31" s="278"/>
      <c r="B31" s="279"/>
      <c r="C31" s="279"/>
      <c r="D31" s="279"/>
      <c r="E31" s="279"/>
      <c r="F31" s="280"/>
      <c r="G31" s="229"/>
      <c r="H31" s="228"/>
      <c r="I31" s="229"/>
      <c r="J31" s="228"/>
      <c r="K31" s="229"/>
      <c r="L31" s="228"/>
      <c r="M31" s="229"/>
      <c r="N31" s="229"/>
      <c r="O31" s="229"/>
      <c r="P31" s="228"/>
      <c r="Q31" s="282"/>
      <c r="R31" s="3"/>
      <c r="S31" s="3"/>
      <c r="T31" s="3"/>
      <c r="U31" s="3"/>
      <c r="V31"/>
      <c r="W31"/>
      <c r="X31"/>
    </row>
    <row r="32" spans="1:24" ht="15.95" customHeight="1" x14ac:dyDescent="0.2">
      <c r="A32" s="274" t="s">
        <v>1202</v>
      </c>
      <c r="B32" s="275"/>
      <c r="C32" s="276"/>
      <c r="D32" s="276"/>
      <c r="E32" s="276"/>
      <c r="F32" s="277"/>
      <c r="G32" s="212"/>
      <c r="H32" s="220"/>
      <c r="I32" s="212"/>
      <c r="J32" s="220"/>
      <c r="K32" s="212"/>
      <c r="L32" s="220"/>
      <c r="M32" s="212"/>
      <c r="N32" s="212"/>
      <c r="O32" s="212"/>
      <c r="P32" s="220"/>
      <c r="Q32" s="189">
        <f>SUM(G32:P32)</f>
        <v>0</v>
      </c>
      <c r="X32"/>
    </row>
    <row r="33" spans="1:24" s="16" customFormat="1" ht="15.95" customHeight="1" thickBot="1" x14ac:dyDescent="0.25">
      <c r="A33" s="278"/>
      <c r="B33" s="279"/>
      <c r="C33" s="279"/>
      <c r="D33" s="279"/>
      <c r="E33" s="279"/>
      <c r="F33" s="280"/>
      <c r="G33" s="213"/>
      <c r="H33" s="221"/>
      <c r="I33" s="213"/>
      <c r="J33" s="221"/>
      <c r="K33" s="213"/>
      <c r="L33" s="221"/>
      <c r="M33" s="213"/>
      <c r="N33" s="213"/>
      <c r="O33" s="213"/>
      <c r="P33" s="221"/>
      <c r="Q33" s="190"/>
      <c r="R33" s="3"/>
      <c r="X33"/>
    </row>
    <row r="34" spans="1:24" ht="15.95" customHeight="1" thickTop="1" x14ac:dyDescent="0.2">
      <c r="A34" s="263" t="s">
        <v>1184</v>
      </c>
      <c r="B34" s="264"/>
      <c r="C34" s="265"/>
      <c r="D34" s="265"/>
      <c r="E34" s="265"/>
      <c r="F34" s="266"/>
      <c r="G34" s="224">
        <f>SUM(G22:G33)</f>
        <v>0</v>
      </c>
      <c r="H34" s="224">
        <f t="shared" ref="H34:P34" si="0">SUM(H22:H33)</f>
        <v>0</v>
      </c>
      <c r="I34" s="224">
        <f t="shared" si="0"/>
        <v>0</v>
      </c>
      <c r="J34" s="224">
        <f t="shared" si="0"/>
        <v>0</v>
      </c>
      <c r="K34" s="224">
        <f t="shared" si="0"/>
        <v>0</v>
      </c>
      <c r="L34" s="224">
        <f t="shared" si="0"/>
        <v>0</v>
      </c>
      <c r="M34" s="224">
        <f t="shared" si="0"/>
        <v>0</v>
      </c>
      <c r="N34" s="224">
        <f t="shared" si="0"/>
        <v>0</v>
      </c>
      <c r="O34" s="224">
        <f t="shared" si="0"/>
        <v>0</v>
      </c>
      <c r="P34" s="224">
        <f t="shared" si="0"/>
        <v>0</v>
      </c>
      <c r="Q34" s="218">
        <f>SUM(G34:P34)</f>
        <v>0</v>
      </c>
      <c r="R34" s="77"/>
      <c r="V34"/>
      <c r="W34"/>
      <c r="X34"/>
    </row>
    <row r="35" spans="1:24" s="16" customFormat="1" ht="15.95" customHeight="1" thickBot="1" x14ac:dyDescent="0.25">
      <c r="A35" s="267"/>
      <c r="B35" s="268"/>
      <c r="C35" s="268"/>
      <c r="D35" s="268"/>
      <c r="E35" s="268"/>
      <c r="F35" s="269"/>
      <c r="G35" s="225"/>
      <c r="H35" s="225"/>
      <c r="I35" s="225"/>
      <c r="J35" s="225"/>
      <c r="K35" s="225"/>
      <c r="L35" s="225"/>
      <c r="M35" s="225"/>
      <c r="N35" s="225"/>
      <c r="O35" s="225"/>
      <c r="P35" s="225"/>
      <c r="Q35" s="219"/>
      <c r="R35" s="77"/>
      <c r="S35" s="3"/>
      <c r="T35" s="3"/>
      <c r="U35" s="3"/>
      <c r="V35"/>
      <c r="W35"/>
      <c r="X35"/>
    </row>
    <row r="36" spans="1:24" ht="15.95" customHeight="1" thickTop="1" x14ac:dyDescent="0.2">
      <c r="A36" s="244" t="s">
        <v>44</v>
      </c>
      <c r="B36" s="245"/>
      <c r="C36" s="246"/>
      <c r="D36" s="246"/>
      <c r="E36" s="246"/>
      <c r="F36" s="247"/>
      <c r="G36" s="214">
        <f>SUM(G34+H34)</f>
        <v>0</v>
      </c>
      <c r="H36" s="215"/>
      <c r="I36" s="214">
        <f>SUM(I34+J34)</f>
        <v>0</v>
      </c>
      <c r="J36" s="215"/>
      <c r="K36" s="214">
        <f>SUM(K34+L34)</f>
        <v>0</v>
      </c>
      <c r="L36" s="215"/>
      <c r="M36" s="40">
        <v>0</v>
      </c>
      <c r="N36" s="41"/>
      <c r="O36" s="226">
        <f>SUM(O34+P34)</f>
        <v>0</v>
      </c>
      <c r="P36" s="215"/>
      <c r="Q36" s="261">
        <f>SUM(G36:P36)</f>
        <v>0</v>
      </c>
      <c r="V36"/>
      <c r="W36"/>
      <c r="X36"/>
    </row>
    <row r="37" spans="1:24" s="16" customFormat="1" ht="15.95" customHeight="1" thickBot="1" x14ac:dyDescent="0.25">
      <c r="A37" s="248"/>
      <c r="B37" s="249"/>
      <c r="C37" s="249"/>
      <c r="D37" s="249"/>
      <c r="E37" s="249"/>
      <c r="F37" s="250"/>
      <c r="G37" s="216"/>
      <c r="H37" s="217"/>
      <c r="I37" s="216"/>
      <c r="J37" s="217"/>
      <c r="K37" s="216"/>
      <c r="L37" s="217"/>
      <c r="M37" s="42"/>
      <c r="N37" s="43"/>
      <c r="O37" s="227"/>
      <c r="P37" s="217"/>
      <c r="Q37" s="262"/>
      <c r="R37" s="3"/>
      <c r="S37" s="3"/>
      <c r="T37" s="3"/>
      <c r="U37" s="3"/>
      <c r="V37"/>
      <c r="W37"/>
      <c r="X37"/>
    </row>
    <row r="38" spans="1:24" ht="22.5" customHeight="1" thickTop="1" x14ac:dyDescent="0.2">
      <c r="A38" s="176" t="s">
        <v>41</v>
      </c>
      <c r="B38" s="177"/>
      <c r="C38" s="178"/>
      <c r="D38" s="178"/>
      <c r="E38" s="178"/>
      <c r="F38" s="178"/>
      <c r="G38" s="178"/>
      <c r="H38" s="178"/>
      <c r="I38" s="178"/>
      <c r="J38" s="178"/>
      <c r="K38" s="178"/>
      <c r="L38" s="178"/>
      <c r="M38" s="178"/>
      <c r="N38" s="178"/>
      <c r="O38" s="178"/>
      <c r="P38" s="178"/>
      <c r="Q38" s="179"/>
      <c r="V38"/>
      <c r="W38"/>
      <c r="X38"/>
    </row>
    <row r="39" spans="1:24" ht="21.75" customHeight="1" thickBot="1" x14ac:dyDescent="0.25">
      <c r="A39" s="180"/>
      <c r="B39" s="181"/>
      <c r="C39" s="181"/>
      <c r="D39" s="181"/>
      <c r="E39" s="181"/>
      <c r="F39" s="181"/>
      <c r="G39" s="181"/>
      <c r="H39" s="181"/>
      <c r="I39" s="181"/>
      <c r="J39" s="181"/>
      <c r="K39" s="181"/>
      <c r="L39" s="181"/>
      <c r="M39" s="181"/>
      <c r="N39" s="181"/>
      <c r="O39" s="181"/>
      <c r="P39" s="181"/>
      <c r="Q39" s="182"/>
      <c r="V39"/>
      <c r="W39"/>
      <c r="X39"/>
    </row>
    <row r="40" spans="1:24" ht="13.5" thickTop="1" x14ac:dyDescent="0.2">
      <c r="A40" s="17" t="s">
        <v>17</v>
      </c>
      <c r="B40" s="28"/>
      <c r="C40" s="8"/>
      <c r="D40" s="8"/>
      <c r="E40" s="8"/>
      <c r="F40" s="9"/>
      <c r="G40" s="17" t="s">
        <v>18</v>
      </c>
      <c r="H40" s="28"/>
      <c r="I40" s="28"/>
      <c r="J40" s="8"/>
      <c r="K40" s="8"/>
      <c r="L40" s="8"/>
      <c r="M40" s="8"/>
      <c r="N40" s="8"/>
      <c r="O40" s="8"/>
      <c r="P40" s="8"/>
      <c r="Q40" s="9"/>
      <c r="V40"/>
      <c r="W40"/>
      <c r="X40"/>
    </row>
    <row r="41" spans="1:24" ht="15.95" customHeight="1" x14ac:dyDescent="0.2">
      <c r="A41" s="10"/>
      <c r="B41" s="11"/>
      <c r="C41" s="11"/>
      <c r="D41" s="11"/>
      <c r="E41" s="11"/>
      <c r="F41" s="12"/>
      <c r="G41" s="10"/>
      <c r="H41" s="11"/>
      <c r="I41" s="11"/>
      <c r="J41" s="11"/>
      <c r="K41" s="11"/>
      <c r="L41" s="11"/>
      <c r="M41" s="11"/>
      <c r="N41" s="11"/>
      <c r="O41" s="11"/>
      <c r="P41" s="11"/>
      <c r="Q41" s="12"/>
      <c r="V41"/>
      <c r="W41"/>
      <c r="X41"/>
    </row>
    <row r="42" spans="1:24" ht="15.95" customHeight="1" x14ac:dyDescent="0.2">
      <c r="A42" s="13"/>
      <c r="B42" s="14"/>
      <c r="C42" s="14"/>
      <c r="D42" s="14"/>
      <c r="E42" s="14"/>
      <c r="F42" s="15"/>
      <c r="G42" s="13"/>
      <c r="H42" s="14"/>
      <c r="I42" s="14"/>
      <c r="J42" s="14"/>
      <c r="K42" s="14"/>
      <c r="L42" s="14"/>
      <c r="M42" s="14"/>
      <c r="N42" s="14"/>
      <c r="O42" s="14"/>
      <c r="P42" s="14"/>
      <c r="Q42" s="15"/>
      <c r="V42"/>
      <c r="W42"/>
      <c r="X42"/>
    </row>
    <row r="43" spans="1:24" x14ac:dyDescent="0.2">
      <c r="A43" s="4" t="s">
        <v>19</v>
      </c>
      <c r="B43" s="29"/>
      <c r="C43" s="5"/>
      <c r="D43" s="5"/>
      <c r="E43" s="5"/>
      <c r="F43" s="6"/>
      <c r="G43" s="4" t="s">
        <v>20</v>
      </c>
      <c r="H43" s="29"/>
      <c r="I43" s="29"/>
      <c r="J43" s="5"/>
      <c r="K43" s="5"/>
      <c r="L43" s="5"/>
      <c r="M43" s="5"/>
      <c r="N43" s="5"/>
      <c r="O43" s="5"/>
      <c r="P43" s="5"/>
      <c r="Q43" s="6"/>
      <c r="V43"/>
      <c r="W43"/>
      <c r="X43"/>
    </row>
    <row r="44" spans="1:24" ht="15.95" customHeight="1" x14ac:dyDescent="0.2">
      <c r="A44" s="361" t="str">
        <f>A10</f>
        <v xml:space="preserve"> SELECT SCHOOL</v>
      </c>
      <c r="B44" s="362"/>
      <c r="C44" s="362"/>
      <c r="D44" s="362"/>
      <c r="E44" s="362"/>
      <c r="F44" s="363"/>
      <c r="G44" s="10"/>
      <c r="H44" s="11"/>
      <c r="I44" s="11"/>
      <c r="J44" s="11"/>
      <c r="K44" s="11"/>
      <c r="L44" s="11"/>
      <c r="M44" s="11"/>
      <c r="N44" s="11"/>
      <c r="O44" s="11"/>
      <c r="P44" s="11"/>
      <c r="Q44" s="12"/>
      <c r="V44"/>
      <c r="W44"/>
      <c r="X44"/>
    </row>
    <row r="45" spans="1:24" ht="15.95" customHeight="1" x14ac:dyDescent="0.2">
      <c r="A45" s="364"/>
      <c r="B45" s="365"/>
      <c r="C45" s="365"/>
      <c r="D45" s="365"/>
      <c r="E45" s="365"/>
      <c r="F45" s="366"/>
      <c r="G45" s="13"/>
      <c r="H45" s="14"/>
      <c r="I45" s="14"/>
      <c r="J45" s="14"/>
      <c r="K45" s="14"/>
      <c r="L45" s="14"/>
      <c r="M45" s="14"/>
      <c r="N45" s="14"/>
      <c r="O45" s="14"/>
      <c r="P45" s="14"/>
      <c r="Q45" s="15"/>
      <c r="V45"/>
      <c r="W45"/>
      <c r="X45"/>
    </row>
    <row r="46" spans="1:24" s="77" customFormat="1" ht="15.95" customHeight="1" x14ac:dyDescent="0.2">
      <c r="A46" s="236" t="s">
        <v>1195</v>
      </c>
      <c r="B46" s="236"/>
      <c r="C46" s="236"/>
      <c r="D46" s="236"/>
      <c r="E46" s="236"/>
      <c r="F46" s="236"/>
      <c r="G46" s="236"/>
      <c r="H46" s="236"/>
      <c r="I46" s="236"/>
      <c r="J46" s="236"/>
      <c r="K46" s="236"/>
      <c r="L46" s="236"/>
      <c r="M46" s="236"/>
      <c r="N46" s="236"/>
      <c r="O46" s="236"/>
      <c r="P46" s="236"/>
      <c r="Q46" s="236"/>
      <c r="V46" s="39"/>
      <c r="W46" s="39"/>
      <c r="X46" s="39"/>
    </row>
    <row r="47" spans="1:24" ht="26.25" customHeight="1" x14ac:dyDescent="0.2">
      <c r="A47" s="237"/>
      <c r="B47" s="237"/>
      <c r="C47" s="237"/>
      <c r="D47" s="237"/>
      <c r="E47" s="237"/>
      <c r="F47" s="237"/>
      <c r="G47" s="237"/>
      <c r="H47" s="237"/>
      <c r="I47" s="237"/>
      <c r="J47" s="237"/>
      <c r="K47" s="237"/>
      <c r="L47" s="237"/>
      <c r="M47" s="237"/>
      <c r="N47" s="237"/>
      <c r="O47" s="237"/>
      <c r="P47" s="237"/>
      <c r="Q47" s="237"/>
      <c r="V47"/>
      <c r="W47"/>
      <c r="X47"/>
    </row>
    <row r="48" spans="1:24" ht="20.25" customHeight="1" x14ac:dyDescent="0.2">
      <c r="A48" s="237"/>
      <c r="B48" s="237"/>
      <c r="C48" s="237"/>
      <c r="D48" s="237"/>
      <c r="E48" s="237"/>
      <c r="F48" s="237"/>
      <c r="G48" s="237"/>
      <c r="H48" s="237"/>
      <c r="I48" s="237"/>
      <c r="J48" s="237"/>
      <c r="K48" s="237"/>
      <c r="L48" s="237"/>
      <c r="M48" s="237"/>
      <c r="N48" s="237"/>
      <c r="O48" s="237"/>
      <c r="P48" s="237"/>
      <c r="Q48" s="237"/>
      <c r="V48"/>
      <c r="W48"/>
      <c r="X48"/>
    </row>
    <row r="49" spans="1:24" x14ac:dyDescent="0.2">
      <c r="A49" s="376" t="str">
        <f>Q2</f>
        <v>6-080-005(09-23)</v>
      </c>
      <c r="B49" s="376"/>
      <c r="C49" s="376"/>
      <c r="D49" s="376"/>
      <c r="E49" s="376"/>
      <c r="F49" s="376"/>
      <c r="G49" s="376"/>
      <c r="H49" s="376"/>
      <c r="I49" s="376"/>
      <c r="J49" s="376"/>
      <c r="K49" s="376"/>
      <c r="L49" s="376"/>
      <c r="M49" s="376"/>
      <c r="N49" s="376"/>
      <c r="O49" s="376"/>
      <c r="P49" s="376"/>
      <c r="Q49" s="376"/>
      <c r="V49"/>
      <c r="W49"/>
      <c r="X49"/>
    </row>
    <row r="50" spans="1:24" s="77" customFormat="1" ht="3" customHeight="1" x14ac:dyDescent="0.2">
      <c r="A50" s="251"/>
      <c r="B50" s="251"/>
      <c r="C50" s="251"/>
      <c r="D50" s="251"/>
      <c r="E50" s="251"/>
      <c r="F50" s="251"/>
      <c r="G50" s="251"/>
      <c r="H50" s="251"/>
      <c r="I50" s="251"/>
      <c r="J50" s="251"/>
      <c r="K50" s="251"/>
      <c r="L50" s="251"/>
      <c r="M50" s="251"/>
      <c r="N50" s="251"/>
      <c r="O50" s="251"/>
      <c r="P50" s="251"/>
      <c r="Q50" s="251"/>
      <c r="V50" s="39"/>
      <c r="W50" s="39"/>
      <c r="X50" s="39"/>
    </row>
    <row r="51" spans="1:24" ht="18" x14ac:dyDescent="0.2">
      <c r="A51" s="168" t="s">
        <v>1203</v>
      </c>
      <c r="B51" s="167"/>
      <c r="C51" s="167"/>
      <c r="D51" s="167"/>
      <c r="E51" s="167"/>
      <c r="F51" s="367" t="e">
        <f>G10</f>
        <v>#N/A</v>
      </c>
      <c r="G51" s="208" t="str">
        <f>(A10)</f>
        <v xml:space="preserve"> SELECT SCHOOL</v>
      </c>
      <c r="H51" s="208"/>
      <c r="I51" s="208"/>
      <c r="J51" s="208"/>
      <c r="K51" s="208"/>
      <c r="L51" s="208"/>
      <c r="M51" s="208"/>
      <c r="N51" s="208"/>
      <c r="O51" s="208"/>
      <c r="P51" s="208"/>
      <c r="Q51" s="209"/>
    </row>
    <row r="52" spans="1:24" ht="11.1" customHeight="1" x14ac:dyDescent="0.2">
      <c r="A52" s="270" t="s">
        <v>22</v>
      </c>
      <c r="B52" s="271"/>
      <c r="C52" s="271"/>
      <c r="D52" s="271"/>
      <c r="E52" s="271"/>
      <c r="F52" s="368"/>
      <c r="G52" s="210"/>
      <c r="H52" s="210"/>
      <c r="I52" s="210"/>
      <c r="J52" s="210"/>
      <c r="K52" s="210"/>
      <c r="L52" s="210"/>
      <c r="M52" s="210"/>
      <c r="N52" s="210"/>
      <c r="O52" s="210"/>
      <c r="P52" s="210"/>
      <c r="Q52" s="211"/>
    </row>
    <row r="53" spans="1:24" ht="14.25" customHeight="1" x14ac:dyDescent="0.2">
      <c r="A53" s="272"/>
      <c r="B53" s="273"/>
      <c r="C53" s="273"/>
      <c r="D53" s="273"/>
      <c r="E53" s="273"/>
      <c r="F53" s="273" t="e">
        <f>VLOOKUP(A10,AB202:AE567,3,FALSE)</f>
        <v>#N/A</v>
      </c>
      <c r="G53" s="273"/>
      <c r="H53" s="273"/>
      <c r="I53" s="273"/>
      <c r="J53" s="273"/>
      <c r="K53" s="273"/>
      <c r="L53" s="273"/>
      <c r="M53" s="128"/>
      <c r="N53" s="128"/>
      <c r="O53" s="359" t="e">
        <f>VLOOKUP(A10,AB202:AE567,4,FALSE)&amp;", MO"</f>
        <v>#N/A</v>
      </c>
      <c r="P53" s="359"/>
      <c r="Q53" s="360"/>
    </row>
    <row r="54" spans="1:24" ht="15.75" x14ac:dyDescent="0.25">
      <c r="A54" s="241" t="s">
        <v>23</v>
      </c>
      <c r="B54" s="242"/>
      <c r="C54" s="242"/>
      <c r="D54" s="242"/>
      <c r="E54" s="243"/>
      <c r="F54" s="49" t="s">
        <v>24</v>
      </c>
      <c r="G54" s="252" t="s">
        <v>46</v>
      </c>
      <c r="H54" s="253"/>
      <c r="I54" s="258" t="s">
        <v>25</v>
      </c>
      <c r="J54" s="259"/>
      <c r="K54" s="259"/>
      <c r="L54" s="259"/>
      <c r="M54" s="259"/>
      <c r="N54" s="259"/>
      <c r="O54" s="259"/>
      <c r="P54" s="259"/>
      <c r="Q54" s="260"/>
    </row>
    <row r="55" spans="1:24" ht="27" customHeight="1" x14ac:dyDescent="0.2">
      <c r="A55" s="238" t="s">
        <v>47</v>
      </c>
      <c r="B55" s="239"/>
      <c r="C55" s="239"/>
      <c r="D55" s="239"/>
      <c r="E55" s="240"/>
      <c r="F55" s="50" t="s">
        <v>26</v>
      </c>
      <c r="G55" s="254" t="s">
        <v>45</v>
      </c>
      <c r="H55" s="255"/>
      <c r="I55" s="256" t="s">
        <v>38</v>
      </c>
      <c r="J55" s="257"/>
      <c r="K55" s="256" t="s">
        <v>38</v>
      </c>
      <c r="L55" s="257"/>
      <c r="M55" s="51" t="s">
        <v>27</v>
      </c>
      <c r="N55" s="51"/>
      <c r="O55" s="256" t="s">
        <v>38</v>
      </c>
      <c r="P55" s="377"/>
      <c r="Q55" s="51" t="s">
        <v>27</v>
      </c>
      <c r="R55" s="65"/>
    </row>
    <row r="56" spans="1:24" ht="15.95" customHeight="1" x14ac:dyDescent="0.2">
      <c r="A56" s="183"/>
      <c r="B56" s="184"/>
      <c r="C56" s="185"/>
      <c r="D56" s="185"/>
      <c r="E56" s="186"/>
      <c r="F56" s="85"/>
      <c r="G56" s="202"/>
      <c r="H56" s="203"/>
      <c r="I56" s="187"/>
      <c r="J56" s="188"/>
      <c r="K56" s="187"/>
      <c r="L56" s="188"/>
      <c r="M56" s="68"/>
      <c r="N56" s="68"/>
      <c r="O56" s="187"/>
      <c r="P56" s="188"/>
      <c r="Q56" s="69"/>
      <c r="R56" s="84"/>
      <c r="S56" s="84"/>
    </row>
    <row r="57" spans="1:24" ht="15.95" customHeight="1" x14ac:dyDescent="0.2">
      <c r="A57" s="183"/>
      <c r="B57" s="184"/>
      <c r="C57" s="185"/>
      <c r="D57" s="185"/>
      <c r="E57" s="186"/>
      <c r="F57" s="66"/>
      <c r="G57" s="202"/>
      <c r="H57" s="203"/>
      <c r="I57" s="187"/>
      <c r="J57" s="188"/>
      <c r="K57" s="187"/>
      <c r="L57" s="188"/>
      <c r="M57" s="68"/>
      <c r="N57" s="68"/>
      <c r="O57" s="187"/>
      <c r="P57" s="188"/>
      <c r="Q57" s="69"/>
    </row>
    <row r="58" spans="1:24" ht="15.95" customHeight="1" x14ac:dyDescent="0.2">
      <c r="A58" s="183"/>
      <c r="B58" s="184"/>
      <c r="C58" s="185"/>
      <c r="D58" s="185"/>
      <c r="E58" s="186"/>
      <c r="F58" s="66"/>
      <c r="G58" s="202"/>
      <c r="H58" s="203"/>
      <c r="I58" s="187"/>
      <c r="J58" s="188"/>
      <c r="K58" s="187"/>
      <c r="L58" s="188"/>
      <c r="M58" s="68"/>
      <c r="N58" s="68"/>
      <c r="O58" s="187"/>
      <c r="P58" s="188"/>
      <c r="Q58" s="69"/>
    </row>
    <row r="59" spans="1:24" ht="15.95" customHeight="1" x14ac:dyDescent="0.2">
      <c r="A59" s="183"/>
      <c r="B59" s="184"/>
      <c r="C59" s="185"/>
      <c r="D59" s="185"/>
      <c r="E59" s="186"/>
      <c r="F59" s="66"/>
      <c r="G59" s="202"/>
      <c r="H59" s="203"/>
      <c r="I59" s="187"/>
      <c r="J59" s="188"/>
      <c r="K59" s="187"/>
      <c r="L59" s="188"/>
      <c r="M59" s="68"/>
      <c r="N59" s="68"/>
      <c r="O59" s="187"/>
      <c r="P59" s="188"/>
      <c r="Q59" s="69"/>
      <c r="S59" s="52"/>
    </row>
    <row r="60" spans="1:24" ht="15.95" customHeight="1" x14ac:dyDescent="0.2">
      <c r="A60" s="183"/>
      <c r="B60" s="184"/>
      <c r="C60" s="185"/>
      <c r="D60" s="185"/>
      <c r="E60" s="186"/>
      <c r="F60" s="66"/>
      <c r="G60" s="202"/>
      <c r="H60" s="203"/>
      <c r="I60" s="187"/>
      <c r="J60" s="188"/>
      <c r="K60" s="187"/>
      <c r="L60" s="188"/>
      <c r="M60" s="68"/>
      <c r="N60" s="68"/>
      <c r="O60" s="187"/>
      <c r="P60" s="188"/>
      <c r="Q60" s="69"/>
    </row>
    <row r="61" spans="1:24" ht="15.95" customHeight="1" x14ac:dyDescent="0.2">
      <c r="A61" s="183"/>
      <c r="B61" s="184"/>
      <c r="C61" s="185"/>
      <c r="D61" s="185"/>
      <c r="E61" s="186"/>
      <c r="F61" s="66"/>
      <c r="G61" s="202"/>
      <c r="H61" s="203"/>
      <c r="I61" s="187"/>
      <c r="J61" s="188"/>
      <c r="K61" s="187"/>
      <c r="L61" s="188"/>
      <c r="M61" s="68"/>
      <c r="N61" s="68"/>
      <c r="O61" s="187"/>
      <c r="P61" s="188"/>
      <c r="Q61" s="69"/>
    </row>
    <row r="62" spans="1:24" ht="15.95" customHeight="1" x14ac:dyDescent="0.2">
      <c r="A62" s="183"/>
      <c r="B62" s="184"/>
      <c r="C62" s="185"/>
      <c r="D62" s="185"/>
      <c r="E62" s="186"/>
      <c r="F62" s="66"/>
      <c r="G62" s="202"/>
      <c r="H62" s="203"/>
      <c r="I62" s="187"/>
      <c r="J62" s="188"/>
      <c r="K62" s="187"/>
      <c r="L62" s="188"/>
      <c r="M62" s="68"/>
      <c r="N62" s="68"/>
      <c r="O62" s="187"/>
      <c r="P62" s="188"/>
      <c r="Q62" s="69"/>
    </row>
    <row r="63" spans="1:24" ht="15.95" customHeight="1" x14ac:dyDescent="0.2">
      <c r="A63" s="183"/>
      <c r="B63" s="184"/>
      <c r="C63" s="185"/>
      <c r="D63" s="185"/>
      <c r="E63" s="186"/>
      <c r="F63" s="66"/>
      <c r="G63" s="202"/>
      <c r="H63" s="203"/>
      <c r="I63" s="187"/>
      <c r="J63" s="188"/>
      <c r="K63" s="187"/>
      <c r="L63" s="188"/>
      <c r="M63" s="68"/>
      <c r="N63" s="68"/>
      <c r="O63" s="187"/>
      <c r="P63" s="188"/>
      <c r="Q63" s="69"/>
    </row>
    <row r="64" spans="1:24" ht="15.95" customHeight="1" x14ac:dyDescent="0.2">
      <c r="A64" s="183"/>
      <c r="B64" s="184"/>
      <c r="C64" s="185"/>
      <c r="D64" s="185"/>
      <c r="E64" s="186"/>
      <c r="F64" s="66"/>
      <c r="G64" s="202"/>
      <c r="H64" s="203"/>
      <c r="I64" s="187"/>
      <c r="J64" s="188"/>
      <c r="K64" s="187"/>
      <c r="L64" s="188"/>
      <c r="M64" s="68"/>
      <c r="N64" s="68"/>
      <c r="O64" s="187"/>
      <c r="P64" s="188"/>
      <c r="Q64" s="69"/>
    </row>
    <row r="65" spans="1:17" ht="3.75" customHeight="1" x14ac:dyDescent="0.2">
      <c r="A65" s="86"/>
      <c r="B65" s="130"/>
      <c r="C65" s="87"/>
      <c r="D65" s="87"/>
      <c r="E65" s="87"/>
      <c r="F65" s="88"/>
      <c r="G65" s="89"/>
      <c r="H65" s="89"/>
      <c r="I65" s="88"/>
      <c r="J65" s="88"/>
      <c r="K65" s="88"/>
      <c r="L65" s="88"/>
      <c r="M65" s="88"/>
      <c r="N65" s="88"/>
      <c r="O65" s="88"/>
      <c r="P65" s="88"/>
      <c r="Q65" s="67"/>
    </row>
    <row r="66" spans="1:17" ht="15.75" x14ac:dyDescent="0.25">
      <c r="A66" s="169" t="s">
        <v>1204</v>
      </c>
      <c r="B66" s="170"/>
      <c r="C66" s="374" t="s">
        <v>1205</v>
      </c>
      <c r="D66" s="374"/>
      <c r="E66" s="374"/>
      <c r="F66" s="374"/>
      <c r="G66" s="374"/>
      <c r="H66" s="374"/>
      <c r="I66" s="374"/>
      <c r="J66" s="374"/>
      <c r="K66" s="374"/>
      <c r="L66" s="374"/>
      <c r="M66" s="374"/>
      <c r="N66" s="374"/>
      <c r="O66" s="374"/>
      <c r="P66" s="374"/>
      <c r="Q66" s="375"/>
    </row>
    <row r="67" spans="1:17" x14ac:dyDescent="0.2">
      <c r="A67" s="199" t="s">
        <v>48</v>
      </c>
      <c r="B67" s="200"/>
      <c r="C67" s="200"/>
      <c r="D67" s="200"/>
      <c r="E67" s="200"/>
      <c r="F67" s="200"/>
      <c r="G67" s="200"/>
      <c r="H67" s="200"/>
      <c r="I67" s="200"/>
      <c r="J67" s="200"/>
      <c r="K67" s="200"/>
      <c r="L67" s="200"/>
      <c r="M67" s="200"/>
      <c r="N67" s="200"/>
      <c r="O67" s="200"/>
      <c r="P67" s="200"/>
      <c r="Q67" s="201"/>
    </row>
    <row r="68" spans="1:17" x14ac:dyDescent="0.2">
      <c r="A68" s="20"/>
      <c r="B68" s="18"/>
      <c r="C68" s="21"/>
      <c r="D68" s="21"/>
      <c r="E68" s="21"/>
      <c r="F68" s="18"/>
      <c r="G68" s="18"/>
      <c r="H68" s="18"/>
      <c r="I68" s="18"/>
      <c r="J68" s="19"/>
      <c r="K68" s="204" t="s">
        <v>28</v>
      </c>
      <c r="L68" s="205"/>
      <c r="M68" s="70"/>
      <c r="N68" s="70"/>
      <c r="O68" s="204" t="s">
        <v>29</v>
      </c>
      <c r="P68" s="206"/>
      <c r="Q68" s="207"/>
    </row>
    <row r="69" spans="1:17" ht="15.95" customHeight="1" x14ac:dyDescent="0.2">
      <c r="A69" s="131" t="s">
        <v>1139</v>
      </c>
      <c r="B69" s="147" t="s">
        <v>1151</v>
      </c>
      <c r="C69" s="148"/>
      <c r="D69" s="148"/>
      <c r="E69" s="148"/>
      <c r="F69" s="148"/>
      <c r="G69" s="148"/>
      <c r="H69" s="148"/>
      <c r="I69" s="148"/>
      <c r="J69" s="149"/>
      <c r="K69" s="195"/>
      <c r="L69" s="196"/>
      <c r="M69" s="22"/>
      <c r="N69" s="22"/>
      <c r="O69" s="53"/>
      <c r="P69" s="54"/>
      <c r="Q69" s="61"/>
    </row>
    <row r="70" spans="1:17" ht="15.95" customHeight="1" x14ac:dyDescent="0.2">
      <c r="A70" s="132" t="s">
        <v>1140</v>
      </c>
      <c r="B70" s="150" t="s">
        <v>1152</v>
      </c>
      <c r="C70" s="151"/>
      <c r="D70" s="151"/>
      <c r="E70" s="151"/>
      <c r="F70" s="151"/>
      <c r="G70" s="151"/>
      <c r="H70" s="151"/>
      <c r="I70" s="151"/>
      <c r="J70" s="152"/>
      <c r="K70" s="195"/>
      <c r="L70" s="196"/>
      <c r="M70" s="122"/>
      <c r="N70" s="122"/>
      <c r="O70" s="123"/>
      <c r="P70" s="124"/>
      <c r="Q70" s="125"/>
    </row>
    <row r="71" spans="1:17" x14ac:dyDescent="0.2">
      <c r="A71" s="133" t="s">
        <v>1141</v>
      </c>
      <c r="B71" s="151" t="s">
        <v>1153</v>
      </c>
      <c r="C71" s="151"/>
      <c r="D71" s="151"/>
      <c r="E71" s="151"/>
      <c r="F71" s="151"/>
      <c r="G71" s="151"/>
      <c r="H71" s="151"/>
      <c r="I71" s="151"/>
      <c r="J71" s="152"/>
      <c r="K71" s="232"/>
      <c r="L71" s="233"/>
      <c r="M71" s="25"/>
      <c r="N71" s="25"/>
      <c r="O71" s="55"/>
      <c r="P71" s="56"/>
      <c r="Q71" s="62"/>
    </row>
    <row r="72" spans="1:17" x14ac:dyDescent="0.2">
      <c r="A72" s="134"/>
      <c r="B72" s="153" t="s">
        <v>1154</v>
      </c>
      <c r="C72" s="153"/>
      <c r="D72" s="153"/>
      <c r="E72" s="153"/>
      <c r="F72" s="153"/>
      <c r="G72" s="153"/>
      <c r="H72" s="153"/>
      <c r="I72" s="153"/>
      <c r="J72" s="154"/>
      <c r="K72" s="234"/>
      <c r="L72" s="235"/>
      <c r="M72" s="26"/>
      <c r="N72" s="26"/>
      <c r="O72" s="57"/>
      <c r="P72" s="58"/>
      <c r="Q72" s="63"/>
    </row>
    <row r="73" spans="1:17" ht="15.95" customHeight="1" x14ac:dyDescent="0.2">
      <c r="A73" s="138" t="s">
        <v>1142</v>
      </c>
      <c r="B73" s="155" t="s">
        <v>1191</v>
      </c>
      <c r="C73" s="151"/>
      <c r="D73" s="151"/>
      <c r="E73" s="151"/>
      <c r="F73" s="151"/>
      <c r="G73" s="151"/>
      <c r="H73" s="151"/>
      <c r="I73" s="151"/>
      <c r="J73" s="152"/>
      <c r="K73" s="344"/>
      <c r="L73" s="345"/>
      <c r="M73" s="24"/>
      <c r="N73" s="24"/>
      <c r="O73" s="344"/>
      <c r="P73" s="345"/>
      <c r="Q73" s="371"/>
    </row>
    <row r="74" spans="1:17" ht="15.95" customHeight="1" x14ac:dyDescent="0.2">
      <c r="A74" s="138"/>
      <c r="B74" s="156" t="s">
        <v>1189</v>
      </c>
      <c r="C74" s="38"/>
      <c r="D74" s="38"/>
      <c r="E74" s="38"/>
      <c r="F74" s="38"/>
      <c r="G74" s="38"/>
      <c r="H74" s="38"/>
      <c r="I74" s="38"/>
      <c r="J74" s="157"/>
      <c r="K74" s="346"/>
      <c r="L74" s="347"/>
      <c r="M74" s="24"/>
      <c r="N74" s="24"/>
      <c r="O74" s="346"/>
      <c r="P74" s="347"/>
      <c r="Q74" s="372"/>
    </row>
    <row r="75" spans="1:17" ht="15.95" customHeight="1" x14ac:dyDescent="0.2">
      <c r="A75" s="136"/>
      <c r="B75" s="158"/>
      <c r="C75" s="159" t="s">
        <v>1187</v>
      </c>
      <c r="E75" s="160"/>
      <c r="F75" s="159" t="s">
        <v>1188</v>
      </c>
      <c r="G75" s="38"/>
      <c r="H75" s="38"/>
      <c r="I75" s="38"/>
      <c r="J75" s="157"/>
      <c r="K75" s="346"/>
      <c r="L75" s="347"/>
      <c r="M75" s="24"/>
      <c r="N75" s="24"/>
      <c r="O75" s="346"/>
      <c r="P75" s="347"/>
      <c r="Q75" s="372"/>
    </row>
    <row r="76" spans="1:17" ht="4.5" customHeight="1" x14ac:dyDescent="0.2">
      <c r="A76" s="136"/>
      <c r="B76" s="161"/>
      <c r="C76" s="38"/>
      <c r="D76" s="153"/>
      <c r="E76" s="38"/>
      <c r="F76" s="38"/>
      <c r="G76" s="38"/>
      <c r="H76" s="38"/>
      <c r="I76" s="38"/>
      <c r="J76" s="157"/>
      <c r="K76" s="348"/>
      <c r="L76" s="349"/>
      <c r="M76" s="24"/>
      <c r="N76" s="24"/>
      <c r="O76" s="348"/>
      <c r="P76" s="349"/>
      <c r="Q76" s="373"/>
    </row>
    <row r="77" spans="1:17" ht="15.95" customHeight="1" x14ac:dyDescent="0.2">
      <c r="A77" s="139" t="s">
        <v>1143</v>
      </c>
      <c r="B77" s="147" t="s">
        <v>1186</v>
      </c>
      <c r="C77" s="148"/>
      <c r="D77" s="148"/>
      <c r="E77" s="148"/>
      <c r="F77" s="148"/>
      <c r="G77" s="148"/>
      <c r="H77" s="148"/>
      <c r="I77" s="148"/>
      <c r="J77" s="149"/>
      <c r="K77" s="195"/>
      <c r="L77" s="196"/>
      <c r="M77" s="24"/>
      <c r="N77" s="24"/>
      <c r="O77" s="53"/>
      <c r="P77" s="54"/>
      <c r="Q77" s="72"/>
    </row>
    <row r="78" spans="1:17" ht="15" x14ac:dyDescent="0.2">
      <c r="A78" s="139" t="s">
        <v>1144</v>
      </c>
      <c r="B78" s="153" t="s">
        <v>1156</v>
      </c>
      <c r="C78" s="153"/>
      <c r="D78" s="153"/>
      <c r="E78" s="153"/>
      <c r="F78" s="153"/>
      <c r="G78" s="153"/>
      <c r="H78" s="153"/>
      <c r="I78" s="153"/>
      <c r="J78" s="154"/>
      <c r="K78" s="195"/>
      <c r="L78" s="196"/>
      <c r="M78" s="26"/>
      <c r="N78" s="26"/>
      <c r="O78" s="57"/>
      <c r="P78" s="58"/>
      <c r="Q78" s="63"/>
    </row>
    <row r="79" spans="1:17" ht="15.95" customHeight="1" x14ac:dyDescent="0.2">
      <c r="A79" s="139" t="s">
        <v>1145</v>
      </c>
      <c r="B79" s="147" t="s">
        <v>1155</v>
      </c>
      <c r="C79" s="148"/>
      <c r="D79" s="148"/>
      <c r="E79" s="148"/>
      <c r="F79" s="148"/>
      <c r="G79" s="148"/>
      <c r="H79" s="148"/>
      <c r="I79" s="148"/>
      <c r="J79" s="149"/>
      <c r="K79" s="195"/>
      <c r="L79" s="196"/>
      <c r="M79" s="22"/>
      <c r="N79" s="22"/>
      <c r="O79" s="197"/>
      <c r="P79" s="198"/>
      <c r="Q79" s="71" t="s">
        <v>1494</v>
      </c>
    </row>
    <row r="80" spans="1:17" ht="15.95" customHeight="1" x14ac:dyDescent="0.2">
      <c r="A80" s="139" t="s">
        <v>1146</v>
      </c>
      <c r="B80" s="147" t="s">
        <v>1157</v>
      </c>
      <c r="C80" s="148"/>
      <c r="D80" s="148"/>
      <c r="E80" s="148"/>
      <c r="F80" s="148"/>
      <c r="G80" s="148"/>
      <c r="H80" s="148"/>
      <c r="I80" s="148"/>
      <c r="J80" s="149"/>
      <c r="K80" s="195"/>
      <c r="L80" s="196"/>
      <c r="M80" s="22"/>
      <c r="N80" s="22"/>
      <c r="O80" s="59"/>
      <c r="P80" s="60"/>
      <c r="Q80" s="72"/>
    </row>
    <row r="81" spans="1:17" ht="15.95" customHeight="1" x14ac:dyDescent="0.2">
      <c r="A81" s="139" t="s">
        <v>1147</v>
      </c>
      <c r="B81" s="147" t="s">
        <v>1492</v>
      </c>
      <c r="C81" s="148"/>
      <c r="D81" s="148"/>
      <c r="E81" s="148"/>
      <c r="F81" s="148"/>
      <c r="G81" s="148"/>
      <c r="H81" s="148"/>
      <c r="I81" s="148"/>
      <c r="J81" s="149"/>
      <c r="K81" s="195"/>
      <c r="L81" s="196"/>
      <c r="M81" s="24"/>
      <c r="N81" s="24"/>
      <c r="O81" s="197"/>
      <c r="P81" s="198"/>
      <c r="Q81" s="71" t="s">
        <v>1493</v>
      </c>
    </row>
    <row r="82" spans="1:17" ht="15.95" customHeight="1" x14ac:dyDescent="0.2">
      <c r="A82" s="139" t="s">
        <v>1148</v>
      </c>
      <c r="B82" s="147" t="s">
        <v>1491</v>
      </c>
      <c r="C82" s="148"/>
      <c r="D82" s="148"/>
      <c r="E82" s="148"/>
      <c r="F82" s="148"/>
      <c r="G82" s="148"/>
      <c r="H82" s="148"/>
      <c r="I82" s="148"/>
      <c r="J82" s="149"/>
      <c r="K82" s="195"/>
      <c r="L82" s="196"/>
      <c r="M82" s="22"/>
      <c r="N82" s="22"/>
      <c r="O82" s="197"/>
      <c r="P82" s="198"/>
      <c r="Q82" s="71" t="s">
        <v>30</v>
      </c>
    </row>
    <row r="83" spans="1:17" ht="12.75" customHeight="1" x14ac:dyDescent="0.2">
      <c r="A83" s="138" t="s">
        <v>1149</v>
      </c>
      <c r="B83" s="151" t="s">
        <v>1158</v>
      </c>
      <c r="C83" s="151"/>
      <c r="D83" s="151"/>
      <c r="E83" s="151"/>
      <c r="F83" s="151"/>
      <c r="G83" s="151"/>
      <c r="H83" s="151"/>
      <c r="I83" s="151"/>
      <c r="J83" s="152"/>
      <c r="K83" s="232"/>
      <c r="L83" s="233"/>
      <c r="M83" s="25"/>
      <c r="N83" s="25"/>
      <c r="O83" s="191"/>
      <c r="P83" s="192"/>
      <c r="Q83" s="369" t="s">
        <v>31</v>
      </c>
    </row>
    <row r="84" spans="1:17" ht="12.75" customHeight="1" x14ac:dyDescent="0.2">
      <c r="A84" s="135"/>
      <c r="B84" s="153" t="s">
        <v>1160</v>
      </c>
      <c r="C84" s="153"/>
      <c r="D84" s="153"/>
      <c r="E84" s="153"/>
      <c r="F84" s="153"/>
      <c r="G84" s="153"/>
      <c r="H84" s="153"/>
      <c r="I84" s="153"/>
      <c r="J84" s="154"/>
      <c r="K84" s="234"/>
      <c r="L84" s="235"/>
      <c r="M84" s="26"/>
      <c r="N84" s="26"/>
      <c r="O84" s="193"/>
      <c r="P84" s="194"/>
      <c r="Q84" s="370"/>
    </row>
    <row r="85" spans="1:17" ht="15.95" customHeight="1" x14ac:dyDescent="0.2">
      <c r="A85" s="139" t="s">
        <v>1150</v>
      </c>
      <c r="B85" s="147" t="s">
        <v>1159</v>
      </c>
      <c r="C85" s="148"/>
      <c r="D85" s="148"/>
      <c r="E85" s="148"/>
      <c r="F85" s="148"/>
      <c r="G85" s="148"/>
      <c r="H85" s="148"/>
      <c r="I85" s="148"/>
      <c r="J85" s="149"/>
      <c r="K85" s="230"/>
      <c r="L85" s="231"/>
      <c r="M85" s="22"/>
      <c r="N85" s="22"/>
      <c r="O85" s="197"/>
      <c r="P85" s="198"/>
      <c r="Q85" s="71" t="s">
        <v>30</v>
      </c>
    </row>
    <row r="86" spans="1:17" ht="15" x14ac:dyDescent="0.2">
      <c r="A86" s="138" t="s">
        <v>1175</v>
      </c>
      <c r="B86" s="151" t="s">
        <v>1161</v>
      </c>
      <c r="C86" s="162"/>
      <c r="D86" s="162"/>
      <c r="E86" s="162"/>
      <c r="F86" s="162"/>
      <c r="G86" s="162"/>
      <c r="H86" s="148"/>
      <c r="I86" s="151"/>
      <c r="J86" s="152"/>
      <c r="K86" s="195"/>
      <c r="L86" s="196"/>
      <c r="M86" s="24"/>
      <c r="N86" s="24"/>
      <c r="O86" s="53"/>
      <c r="P86" s="54"/>
      <c r="Q86" s="72"/>
    </row>
    <row r="87" spans="1:17" ht="15.95" customHeight="1" x14ac:dyDescent="0.2">
      <c r="A87" s="139" t="s">
        <v>1176</v>
      </c>
      <c r="B87" s="147" t="s">
        <v>1162</v>
      </c>
      <c r="C87" s="148"/>
      <c r="D87" s="148"/>
      <c r="E87" s="148"/>
      <c r="F87" s="148"/>
      <c r="G87" s="148"/>
      <c r="H87" s="148"/>
      <c r="I87" s="148"/>
      <c r="J87" s="149"/>
      <c r="K87" s="195"/>
      <c r="L87" s="196"/>
      <c r="M87" s="22"/>
      <c r="N87" s="22"/>
      <c r="O87" s="197"/>
      <c r="P87" s="198"/>
      <c r="Q87" s="71" t="s">
        <v>34</v>
      </c>
    </row>
    <row r="88" spans="1:17" ht="15.95" customHeight="1" x14ac:dyDescent="0.2">
      <c r="A88" s="139" t="s">
        <v>1177</v>
      </c>
      <c r="B88" s="147" t="s">
        <v>1163</v>
      </c>
      <c r="C88" s="148"/>
      <c r="D88" s="148"/>
      <c r="E88" s="148"/>
      <c r="F88" s="148"/>
      <c r="G88" s="148"/>
      <c r="H88" s="148"/>
      <c r="I88" s="148"/>
      <c r="J88" s="149"/>
      <c r="K88" s="195"/>
      <c r="L88" s="196"/>
      <c r="M88" s="22"/>
      <c r="N88" s="22"/>
      <c r="O88" s="197"/>
      <c r="P88" s="198"/>
      <c r="Q88" s="71" t="s">
        <v>31</v>
      </c>
    </row>
    <row r="89" spans="1:17" ht="15.95" customHeight="1" x14ac:dyDescent="0.2">
      <c r="A89" s="139" t="s">
        <v>1178</v>
      </c>
      <c r="B89" s="163" t="s">
        <v>1164</v>
      </c>
      <c r="C89" s="148"/>
      <c r="D89" s="148"/>
      <c r="E89" s="148"/>
      <c r="F89" s="148"/>
      <c r="G89" s="148"/>
      <c r="H89" s="148"/>
      <c r="I89" s="148"/>
      <c r="J89" s="149"/>
      <c r="K89" s="195"/>
      <c r="L89" s="196"/>
      <c r="M89" s="22"/>
      <c r="N89" s="22"/>
      <c r="O89" s="59"/>
      <c r="P89" s="60"/>
      <c r="Q89" s="72"/>
    </row>
    <row r="90" spans="1:17" ht="15.95" customHeight="1" x14ac:dyDescent="0.2">
      <c r="A90" s="139" t="s">
        <v>1179</v>
      </c>
      <c r="B90" s="163" t="s">
        <v>1165</v>
      </c>
      <c r="C90" s="148"/>
      <c r="D90" s="148"/>
      <c r="E90" s="148"/>
      <c r="F90" s="148"/>
      <c r="G90" s="148"/>
      <c r="H90" s="148"/>
      <c r="I90" s="148"/>
      <c r="J90" s="149"/>
      <c r="K90" s="222"/>
      <c r="L90" s="223"/>
      <c r="M90" s="30"/>
      <c r="N90" s="30"/>
      <c r="O90" s="197"/>
      <c r="P90" s="198"/>
      <c r="Q90" s="73" t="s">
        <v>31</v>
      </c>
    </row>
    <row r="91" spans="1:17" ht="15.95" customHeight="1" x14ac:dyDescent="0.2">
      <c r="A91" s="139" t="s">
        <v>1180</v>
      </c>
      <c r="B91" s="163" t="s">
        <v>1166</v>
      </c>
      <c r="C91" s="148"/>
      <c r="D91" s="148"/>
      <c r="E91" s="148"/>
      <c r="F91" s="148"/>
      <c r="G91" s="148"/>
      <c r="H91" s="148"/>
      <c r="I91" s="148"/>
      <c r="J91" s="149"/>
      <c r="K91" s="195" t="s">
        <v>21</v>
      </c>
      <c r="L91" s="196"/>
      <c r="M91" s="24"/>
      <c r="N91" s="24"/>
      <c r="O91" s="197"/>
      <c r="P91" s="198"/>
      <c r="Q91" s="71" t="s">
        <v>32</v>
      </c>
    </row>
    <row r="92" spans="1:17" ht="15.95" customHeight="1" x14ac:dyDescent="0.2">
      <c r="A92" s="139" t="s">
        <v>1181</v>
      </c>
      <c r="B92" s="147" t="s">
        <v>1167</v>
      </c>
      <c r="C92" s="148"/>
      <c r="D92" s="148"/>
      <c r="E92" s="148"/>
      <c r="F92" s="148"/>
      <c r="G92" s="148"/>
      <c r="H92" s="148"/>
      <c r="I92" s="148"/>
      <c r="J92" s="149"/>
      <c r="K92" s="222"/>
      <c r="L92" s="223"/>
      <c r="M92" s="23"/>
      <c r="N92" s="23"/>
      <c r="O92" s="197"/>
      <c r="P92" s="198"/>
      <c r="Q92" s="71" t="s">
        <v>33</v>
      </c>
    </row>
    <row r="93" spans="1:17" ht="15.95" customHeight="1" x14ac:dyDescent="0.2">
      <c r="A93" s="138" t="s">
        <v>1182</v>
      </c>
      <c r="B93" s="155" t="s">
        <v>1183</v>
      </c>
      <c r="C93" s="151"/>
      <c r="D93" s="151"/>
      <c r="E93" s="151"/>
      <c r="F93" s="151"/>
      <c r="G93" s="151"/>
      <c r="H93" s="151"/>
      <c r="I93" s="151"/>
      <c r="J93" s="152"/>
      <c r="K93" s="344"/>
      <c r="L93" s="345"/>
      <c r="M93" s="24"/>
      <c r="N93" s="24"/>
      <c r="O93" s="350"/>
      <c r="P93" s="351"/>
      <c r="Q93" s="352"/>
    </row>
    <row r="94" spans="1:17" ht="15.95" customHeight="1" x14ac:dyDescent="0.2">
      <c r="A94" s="136"/>
      <c r="B94" s="158"/>
      <c r="C94" s="159" t="s">
        <v>1168</v>
      </c>
      <c r="D94" s="38"/>
      <c r="E94" s="159"/>
      <c r="F94" s="160"/>
      <c r="G94" s="159" t="s">
        <v>1170</v>
      </c>
      <c r="H94" s="38"/>
      <c r="I94" s="38"/>
      <c r="J94" s="157"/>
      <c r="K94" s="346"/>
      <c r="L94" s="347"/>
      <c r="M94" s="24"/>
      <c r="N94" s="24"/>
      <c r="O94" s="353"/>
      <c r="P94" s="354"/>
      <c r="Q94" s="355"/>
    </row>
    <row r="95" spans="1:17" ht="15.95" customHeight="1" x14ac:dyDescent="0.2">
      <c r="A95" s="136"/>
      <c r="B95" s="164"/>
      <c r="C95" s="159" t="s">
        <v>1169</v>
      </c>
      <c r="D95" s="38"/>
      <c r="E95" s="159"/>
      <c r="F95" s="171"/>
      <c r="G95" s="159" t="s">
        <v>1171</v>
      </c>
      <c r="H95" s="38"/>
      <c r="I95" s="38"/>
      <c r="J95" s="157"/>
      <c r="K95" s="346"/>
      <c r="L95" s="347"/>
      <c r="M95" s="24"/>
      <c r="N95" s="24"/>
      <c r="O95" s="353"/>
      <c r="P95" s="354"/>
      <c r="Q95" s="355"/>
    </row>
    <row r="96" spans="1:17" ht="3.75" customHeight="1" x14ac:dyDescent="0.2">
      <c r="A96" s="135"/>
      <c r="B96" s="155"/>
      <c r="C96" s="159"/>
      <c r="D96" s="38"/>
      <c r="E96" s="159"/>
      <c r="F96" s="38"/>
      <c r="G96" s="153"/>
      <c r="H96" s="153"/>
      <c r="I96" s="153"/>
      <c r="J96" s="154"/>
      <c r="K96" s="348"/>
      <c r="L96" s="349"/>
      <c r="M96" s="24"/>
      <c r="N96" s="24"/>
      <c r="O96" s="356"/>
      <c r="P96" s="357"/>
      <c r="Q96" s="358"/>
    </row>
    <row r="97" spans="1:17" ht="15.95" customHeight="1" x14ac:dyDescent="0.2">
      <c r="A97" s="138" t="s">
        <v>1190</v>
      </c>
      <c r="B97" s="155" t="s">
        <v>1183</v>
      </c>
      <c r="C97" s="165"/>
      <c r="D97" s="151"/>
      <c r="E97" s="165"/>
      <c r="F97" s="151"/>
      <c r="G97" s="151"/>
      <c r="H97" s="151"/>
      <c r="I97" s="151"/>
      <c r="J97" s="152"/>
      <c r="K97" s="344"/>
      <c r="L97" s="345"/>
      <c r="M97" s="24"/>
      <c r="N97" s="24"/>
      <c r="O97" s="350"/>
      <c r="P97" s="351"/>
      <c r="Q97" s="352"/>
    </row>
    <row r="98" spans="1:17" ht="15.95" customHeight="1" x14ac:dyDescent="0.2">
      <c r="A98" s="136"/>
      <c r="B98" s="158"/>
      <c r="C98" s="159" t="s">
        <v>1172</v>
      </c>
      <c r="D98" s="38"/>
      <c r="E98" s="159"/>
      <c r="F98" s="160"/>
      <c r="G98" s="159" t="s">
        <v>1173</v>
      </c>
      <c r="H98" s="38"/>
      <c r="I98" s="38"/>
      <c r="J98" s="157"/>
      <c r="K98" s="346"/>
      <c r="L98" s="347"/>
      <c r="M98" s="24"/>
      <c r="N98" s="24"/>
      <c r="O98" s="353"/>
      <c r="P98" s="354"/>
      <c r="Q98" s="355"/>
    </row>
    <row r="99" spans="1:17" ht="15.95" customHeight="1" x14ac:dyDescent="0.2">
      <c r="A99" s="136"/>
      <c r="B99" s="158"/>
      <c r="C99" s="159" t="s">
        <v>1174</v>
      </c>
      <c r="D99" s="38"/>
      <c r="E99" s="159"/>
      <c r="F99" s="38"/>
      <c r="G99" s="38"/>
      <c r="H99" s="38"/>
      <c r="I99" s="38"/>
      <c r="J99" s="157"/>
      <c r="K99" s="346"/>
      <c r="L99" s="347"/>
      <c r="M99" s="24"/>
      <c r="N99" s="24"/>
      <c r="O99" s="353"/>
      <c r="P99" s="354"/>
      <c r="Q99" s="355"/>
    </row>
    <row r="100" spans="1:17" ht="3.75" customHeight="1" x14ac:dyDescent="0.2">
      <c r="A100" s="135"/>
      <c r="B100" s="161"/>
      <c r="C100" s="166"/>
      <c r="D100" s="166"/>
      <c r="E100" s="166"/>
      <c r="F100" s="153"/>
      <c r="G100" s="153"/>
      <c r="H100" s="153"/>
      <c r="I100" s="153"/>
      <c r="J100" s="154"/>
      <c r="K100" s="348"/>
      <c r="L100" s="349"/>
      <c r="M100" s="24"/>
      <c r="N100" s="24"/>
      <c r="O100" s="356"/>
      <c r="P100" s="357"/>
      <c r="Q100" s="358"/>
    </row>
    <row r="102" spans="1:17" x14ac:dyDescent="0.2">
      <c r="A102" s="27"/>
      <c r="B102" s="27"/>
      <c r="C102"/>
      <c r="D102"/>
      <c r="E102"/>
    </row>
    <row r="103" spans="1:17" ht="12.75" customHeight="1" x14ac:dyDescent="0.2"/>
    <row r="104" spans="1:17" ht="12.75" customHeight="1" x14ac:dyDescent="0.2"/>
    <row r="105" spans="1:17" ht="12.75" customHeight="1" x14ac:dyDescent="0.2"/>
    <row r="106" spans="1:17" ht="12.75" customHeight="1" x14ac:dyDescent="0.2"/>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spans="28:31" ht="12.75" customHeight="1" x14ac:dyDescent="0.2"/>
    <row r="194" spans="28:31" ht="12.75" customHeight="1" x14ac:dyDescent="0.2"/>
    <row r="195" spans="28:31" ht="12.75" customHeight="1" x14ac:dyDescent="0.2"/>
    <row r="196" spans="28:31" ht="12.75" customHeight="1" x14ac:dyDescent="0.2"/>
    <row r="197" spans="28:31" ht="12.75" customHeight="1" x14ac:dyDescent="0.2"/>
    <row r="198" spans="28:31" ht="12.75" customHeight="1" x14ac:dyDescent="0.2">
      <c r="AB198" s="121" t="s">
        <v>1536</v>
      </c>
      <c r="AC198" s="78"/>
      <c r="AD198" s="78"/>
    </row>
    <row r="199" spans="28:31" ht="12.75" customHeight="1" x14ac:dyDescent="0.2">
      <c r="AB199" s="78"/>
      <c r="AC199" s="78"/>
      <c r="AD199" s="78"/>
    </row>
    <row r="200" spans="28:31" ht="12.75" customHeight="1" x14ac:dyDescent="0.2">
      <c r="AB200" s="80" t="str">
        <f>LOOKUP($AB$201,$AB$202:$AC$558)</f>
        <v xml:space="preserve"> </v>
      </c>
      <c r="AC200" s="79"/>
      <c r="AD200" s="79"/>
      <c r="AE200" s="90"/>
    </row>
    <row r="201" spans="28:31" ht="12.75" customHeight="1" x14ac:dyDescent="0.2">
      <c r="AB201" s="81" t="s">
        <v>486</v>
      </c>
      <c r="AC201" s="79"/>
      <c r="AD201" s="79"/>
      <c r="AE201"/>
    </row>
    <row r="202" spans="28:31" ht="12.75" customHeight="1" x14ac:dyDescent="0.2">
      <c r="AB202" s="82" t="s">
        <v>486</v>
      </c>
      <c r="AC202" s="82" t="s">
        <v>21</v>
      </c>
      <c r="AD202" s="83" t="e">
        <f>LOOKUP($AB$201,$AB$203:$AD$561)</f>
        <v>#N/A</v>
      </c>
      <c r="AE202" s="83" t="e">
        <f>LOOKUP($AB$201,$AB$203:$AE$561)</f>
        <v>#N/A</v>
      </c>
    </row>
    <row r="203" spans="28:31" ht="12.75" customHeight="1" x14ac:dyDescent="0.25">
      <c r="AB203" s="127" t="s">
        <v>487</v>
      </c>
      <c r="AC203" s="127" t="s">
        <v>49</v>
      </c>
      <c r="AD203" s="127" t="s">
        <v>1215</v>
      </c>
      <c r="AE203" s="127" t="s">
        <v>650</v>
      </c>
    </row>
    <row r="204" spans="28:31" ht="12.75" customHeight="1" x14ac:dyDescent="0.25">
      <c r="AB204" s="127" t="s">
        <v>488</v>
      </c>
      <c r="AC204" s="127" t="s">
        <v>51</v>
      </c>
      <c r="AD204" s="127" t="s">
        <v>50</v>
      </c>
      <c r="AE204" s="127" t="s">
        <v>651</v>
      </c>
    </row>
    <row r="205" spans="28:31" ht="12.75" customHeight="1" x14ac:dyDescent="0.25">
      <c r="AB205" s="127" t="s">
        <v>52</v>
      </c>
      <c r="AC205" s="127" t="s">
        <v>53</v>
      </c>
      <c r="AD205" s="127" t="s">
        <v>1216</v>
      </c>
      <c r="AE205" s="127" t="s">
        <v>652</v>
      </c>
    </row>
    <row r="206" spans="28:31" ht="12.75" customHeight="1" x14ac:dyDescent="0.25">
      <c r="AB206" s="127" t="s">
        <v>489</v>
      </c>
      <c r="AC206" s="127" t="s">
        <v>54</v>
      </c>
      <c r="AD206" s="127" t="s">
        <v>1217</v>
      </c>
      <c r="AE206" s="127" t="s">
        <v>653</v>
      </c>
    </row>
    <row r="207" spans="28:31" ht="12.75" customHeight="1" x14ac:dyDescent="0.25">
      <c r="AB207" s="127" t="s">
        <v>490</v>
      </c>
      <c r="AC207" s="127" t="s">
        <v>56</v>
      </c>
      <c r="AD207" s="127" t="s">
        <v>55</v>
      </c>
      <c r="AE207" s="127" t="s">
        <v>654</v>
      </c>
    </row>
    <row r="208" spans="28:31" ht="12.75" customHeight="1" x14ac:dyDescent="0.25">
      <c r="AB208" s="127" t="s">
        <v>491</v>
      </c>
      <c r="AC208" s="127" t="s">
        <v>58</v>
      </c>
      <c r="AD208" s="127" t="s">
        <v>57</v>
      </c>
      <c r="AE208" s="127" t="s">
        <v>655</v>
      </c>
    </row>
    <row r="209" spans="28:31" ht="12.75" customHeight="1" x14ac:dyDescent="0.25">
      <c r="AB209" s="127" t="s">
        <v>1111</v>
      </c>
      <c r="AC209" s="127" t="s">
        <v>1127</v>
      </c>
      <c r="AD209" s="127" t="s">
        <v>1218</v>
      </c>
      <c r="AE209" s="127" t="s">
        <v>1133</v>
      </c>
    </row>
    <row r="210" spans="28:31" ht="12.75" customHeight="1" x14ac:dyDescent="0.25">
      <c r="AB210" s="127" t="s">
        <v>492</v>
      </c>
      <c r="AC210" s="127" t="s">
        <v>60</v>
      </c>
      <c r="AD210" s="127" t="s">
        <v>59</v>
      </c>
      <c r="AE210" s="127" t="s">
        <v>656</v>
      </c>
    </row>
    <row r="211" spans="28:31" ht="12.75" customHeight="1" x14ac:dyDescent="0.25">
      <c r="AB211" s="127" t="s">
        <v>493</v>
      </c>
      <c r="AC211" s="127" t="s">
        <v>61</v>
      </c>
      <c r="AD211" s="127" t="s">
        <v>1219</v>
      </c>
      <c r="AE211" s="127" t="s">
        <v>657</v>
      </c>
    </row>
    <row r="212" spans="28:31" ht="12.75" customHeight="1" x14ac:dyDescent="0.25">
      <c r="AB212" s="127" t="s">
        <v>63</v>
      </c>
      <c r="AC212" s="127" t="s">
        <v>64</v>
      </c>
      <c r="AD212" s="127" t="s">
        <v>1220</v>
      </c>
      <c r="AE212" s="127" t="s">
        <v>658</v>
      </c>
    </row>
    <row r="213" spans="28:31" ht="12.75" customHeight="1" x14ac:dyDescent="0.25">
      <c r="AB213" s="127" t="s">
        <v>494</v>
      </c>
      <c r="AC213" s="127" t="s">
        <v>66</v>
      </c>
      <c r="AD213" s="127" t="s">
        <v>1221</v>
      </c>
      <c r="AE213" s="127" t="s">
        <v>659</v>
      </c>
    </row>
    <row r="214" spans="28:31" ht="12.75" customHeight="1" x14ac:dyDescent="0.25">
      <c r="AB214" s="127" t="s">
        <v>495</v>
      </c>
      <c r="AC214" s="127" t="s">
        <v>67</v>
      </c>
      <c r="AD214" s="127" t="s">
        <v>1222</v>
      </c>
      <c r="AE214" s="127" t="s">
        <v>660</v>
      </c>
    </row>
    <row r="215" spans="28:31" ht="12.75" customHeight="1" x14ac:dyDescent="0.25">
      <c r="AB215" s="127" t="s">
        <v>496</v>
      </c>
      <c r="AC215" s="127" t="s">
        <v>68</v>
      </c>
      <c r="AD215" s="127" t="s">
        <v>1223</v>
      </c>
      <c r="AE215" s="127" t="s">
        <v>661</v>
      </c>
    </row>
    <row r="216" spans="28:31" ht="12.75" customHeight="1" x14ac:dyDescent="0.25">
      <c r="AB216" s="127" t="s">
        <v>991</v>
      </c>
      <c r="AC216" s="127" t="s">
        <v>992</v>
      </c>
      <c r="AD216" s="127" t="s">
        <v>993</v>
      </c>
      <c r="AE216" s="127" t="s">
        <v>677</v>
      </c>
    </row>
    <row r="217" spans="28:31" ht="12.75" customHeight="1" x14ac:dyDescent="0.25">
      <c r="AB217" s="127" t="s">
        <v>1543</v>
      </c>
      <c r="AC217" s="127" t="s">
        <v>1541</v>
      </c>
      <c r="AD217" s="127" t="s">
        <v>1542</v>
      </c>
      <c r="AE217" s="127" t="s">
        <v>1544</v>
      </c>
    </row>
    <row r="218" spans="28:31" ht="12.75" customHeight="1" x14ac:dyDescent="0.25">
      <c r="AB218" s="127" t="s">
        <v>994</v>
      </c>
      <c r="AC218" s="127" t="s">
        <v>995</v>
      </c>
      <c r="AD218" s="127" t="s">
        <v>994</v>
      </c>
      <c r="AE218" s="127" t="s">
        <v>996</v>
      </c>
    </row>
    <row r="219" spans="28:31" ht="12.75" customHeight="1" x14ac:dyDescent="0.25">
      <c r="AB219" s="127" t="s">
        <v>71</v>
      </c>
      <c r="AC219" s="127" t="s">
        <v>72</v>
      </c>
      <c r="AD219" s="127" t="s">
        <v>1224</v>
      </c>
      <c r="AE219" s="127" t="s">
        <v>662</v>
      </c>
    </row>
    <row r="220" spans="28:31" ht="12.75" customHeight="1" x14ac:dyDescent="0.25">
      <c r="AB220" s="127" t="s">
        <v>1113</v>
      </c>
      <c r="AC220" s="127" t="s">
        <v>1128</v>
      </c>
      <c r="AD220" s="127" t="s">
        <v>1225</v>
      </c>
      <c r="AE220" s="127" t="s">
        <v>1134</v>
      </c>
    </row>
    <row r="221" spans="28:31" ht="12.75" customHeight="1" x14ac:dyDescent="0.25">
      <c r="AB221" s="129" t="s">
        <v>497</v>
      </c>
      <c r="AC221" s="127" t="s">
        <v>73</v>
      </c>
      <c r="AD221" s="127" t="s">
        <v>1226</v>
      </c>
      <c r="AE221" s="129" t="s">
        <v>663</v>
      </c>
    </row>
    <row r="222" spans="28:31" ht="12.75" customHeight="1" x14ac:dyDescent="0.25">
      <c r="AB222" s="127" t="s">
        <v>1208</v>
      </c>
      <c r="AC222" s="127" t="s">
        <v>1207</v>
      </c>
      <c r="AD222" s="127" t="s">
        <v>1227</v>
      </c>
      <c r="AE222" s="127" t="s">
        <v>824</v>
      </c>
    </row>
    <row r="223" spans="28:31" ht="12.75" customHeight="1" x14ac:dyDescent="0.25">
      <c r="AB223" s="127" t="s">
        <v>498</v>
      </c>
      <c r="AC223" s="127" t="s">
        <v>74</v>
      </c>
      <c r="AD223" s="127" t="s">
        <v>1228</v>
      </c>
      <c r="AE223" s="127" t="s">
        <v>664</v>
      </c>
    </row>
    <row r="224" spans="28:31" ht="12.75" customHeight="1" x14ac:dyDescent="0.25">
      <c r="AB224" s="127" t="s">
        <v>1529</v>
      </c>
      <c r="AC224" s="127" t="s">
        <v>1528</v>
      </c>
      <c r="AD224" s="127" t="s">
        <v>1530</v>
      </c>
      <c r="AE224" s="127" t="s">
        <v>1531</v>
      </c>
    </row>
    <row r="225" spans="28:31" ht="12.75" customHeight="1" x14ac:dyDescent="0.25">
      <c r="AB225" s="127" t="s">
        <v>499</v>
      </c>
      <c r="AC225" s="127" t="s">
        <v>76</v>
      </c>
      <c r="AD225" s="127" t="s">
        <v>75</v>
      </c>
      <c r="AE225" s="127" t="s">
        <v>665</v>
      </c>
    </row>
    <row r="226" spans="28:31" ht="12.75" customHeight="1" x14ac:dyDescent="0.25">
      <c r="AB226" s="127" t="s">
        <v>997</v>
      </c>
      <c r="AC226" s="127" t="s">
        <v>998</v>
      </c>
      <c r="AD226" s="127" t="s">
        <v>75</v>
      </c>
      <c r="AE226" s="127" t="s">
        <v>665</v>
      </c>
    </row>
    <row r="227" spans="28:31" ht="12.75" customHeight="1" x14ac:dyDescent="0.25">
      <c r="AB227" s="127" t="s">
        <v>500</v>
      </c>
      <c r="AC227" s="127" t="s">
        <v>77</v>
      </c>
      <c r="AD227" s="127" t="s">
        <v>1229</v>
      </c>
      <c r="AE227" s="127" t="s">
        <v>666</v>
      </c>
    </row>
    <row r="228" spans="28:31" ht="12.75" customHeight="1" x14ac:dyDescent="0.25">
      <c r="AB228" s="127" t="s">
        <v>501</v>
      </c>
      <c r="AC228" s="127" t="s">
        <v>79</v>
      </c>
      <c r="AD228" s="127" t="s">
        <v>78</v>
      </c>
      <c r="AE228" s="127" t="s">
        <v>667</v>
      </c>
    </row>
    <row r="229" spans="28:31" ht="12.75" customHeight="1" x14ac:dyDescent="0.25">
      <c r="AB229" s="127" t="s">
        <v>1084</v>
      </c>
      <c r="AC229" s="127" t="s">
        <v>1085</v>
      </c>
      <c r="AD229" s="127" t="s">
        <v>1086</v>
      </c>
      <c r="AE229" s="127" t="s">
        <v>1087</v>
      </c>
    </row>
    <row r="230" spans="28:31" ht="12.75" customHeight="1" x14ac:dyDescent="0.25">
      <c r="AB230" s="127" t="s">
        <v>502</v>
      </c>
      <c r="AC230" s="127" t="s">
        <v>82</v>
      </c>
      <c r="AD230" s="127" t="s">
        <v>1230</v>
      </c>
      <c r="AE230" s="127" t="s">
        <v>668</v>
      </c>
    </row>
    <row r="231" spans="28:31" ht="12.75" customHeight="1" x14ac:dyDescent="0.25">
      <c r="AB231" s="127" t="s">
        <v>83</v>
      </c>
      <c r="AC231" s="127" t="s">
        <v>84</v>
      </c>
      <c r="AD231" s="127" t="s">
        <v>1231</v>
      </c>
      <c r="AE231" s="127" t="s">
        <v>669</v>
      </c>
    </row>
    <row r="232" spans="28:31" ht="12.75" customHeight="1" x14ac:dyDescent="0.25">
      <c r="AB232" s="127" t="s">
        <v>85</v>
      </c>
      <c r="AC232" s="127" t="s">
        <v>86</v>
      </c>
      <c r="AD232" s="127" t="s">
        <v>1232</v>
      </c>
      <c r="AE232" s="127" t="s">
        <v>670</v>
      </c>
    </row>
    <row r="233" spans="28:31" ht="12.75" customHeight="1" x14ac:dyDescent="0.25">
      <c r="AB233" s="127" t="s">
        <v>503</v>
      </c>
      <c r="AC233" s="127" t="s">
        <v>87</v>
      </c>
      <c r="AD233" s="127" t="s">
        <v>1233</v>
      </c>
      <c r="AE233" s="127" t="s">
        <v>671</v>
      </c>
    </row>
    <row r="234" spans="28:31" ht="12.75" customHeight="1" x14ac:dyDescent="0.25">
      <c r="AB234" s="127" t="s">
        <v>999</v>
      </c>
      <c r="AC234" s="127" t="s">
        <v>974</v>
      </c>
      <c r="AD234" s="127" t="s">
        <v>1000</v>
      </c>
      <c r="AE234" s="127" t="s">
        <v>975</v>
      </c>
    </row>
    <row r="235" spans="28:31" ht="12.75" customHeight="1" x14ac:dyDescent="0.25">
      <c r="AB235" s="127" t="s">
        <v>504</v>
      </c>
      <c r="AC235" s="127" t="s">
        <v>88</v>
      </c>
      <c r="AD235" s="127" t="s">
        <v>1234</v>
      </c>
      <c r="AE235" s="127" t="s">
        <v>672</v>
      </c>
    </row>
    <row r="236" spans="28:31" ht="12.75" customHeight="1" x14ac:dyDescent="0.25">
      <c r="AB236" s="127" t="s">
        <v>505</v>
      </c>
      <c r="AC236" s="127" t="s">
        <v>90</v>
      </c>
      <c r="AD236" s="127" t="s">
        <v>1235</v>
      </c>
      <c r="AE236" s="127" t="s">
        <v>674</v>
      </c>
    </row>
    <row r="237" spans="28:31" ht="12.75" customHeight="1" x14ac:dyDescent="0.25">
      <c r="AB237" s="127" t="s">
        <v>506</v>
      </c>
      <c r="AC237" s="127" t="s">
        <v>91</v>
      </c>
      <c r="AD237" s="127" t="s">
        <v>1236</v>
      </c>
      <c r="AE237" s="127" t="s">
        <v>675</v>
      </c>
    </row>
    <row r="238" spans="28:31" ht="12.75" customHeight="1" x14ac:dyDescent="0.25">
      <c r="AB238" s="127" t="s">
        <v>92</v>
      </c>
      <c r="AC238" s="127" t="s">
        <v>93</v>
      </c>
      <c r="AD238" s="127" t="s">
        <v>1237</v>
      </c>
      <c r="AE238" s="127" t="s">
        <v>676</v>
      </c>
    </row>
    <row r="239" spans="28:31" ht="12.75" customHeight="1" x14ac:dyDescent="0.25">
      <c r="AB239" s="127" t="s">
        <v>507</v>
      </c>
      <c r="AC239" s="127" t="s">
        <v>95</v>
      </c>
      <c r="AD239" s="127" t="s">
        <v>94</v>
      </c>
      <c r="AE239" s="127" t="s">
        <v>677</v>
      </c>
    </row>
    <row r="240" spans="28:31" ht="12.75" customHeight="1" x14ac:dyDescent="0.25">
      <c r="AB240" s="127" t="s">
        <v>508</v>
      </c>
      <c r="AC240" s="127" t="s">
        <v>96</v>
      </c>
      <c r="AD240" s="127" t="s">
        <v>1238</v>
      </c>
      <c r="AE240" s="127" t="s">
        <v>678</v>
      </c>
    </row>
    <row r="241" spans="28:31" ht="12.75" customHeight="1" x14ac:dyDescent="0.25">
      <c r="AB241" s="127" t="s">
        <v>97</v>
      </c>
      <c r="AC241" s="127" t="s">
        <v>98</v>
      </c>
      <c r="AD241" s="127" t="s">
        <v>1239</v>
      </c>
      <c r="AE241" s="127" t="s">
        <v>679</v>
      </c>
    </row>
    <row r="242" spans="28:31" ht="12.75" customHeight="1" x14ac:dyDescent="0.25">
      <c r="AB242" s="127" t="s">
        <v>509</v>
      </c>
      <c r="AC242" s="127" t="s">
        <v>100</v>
      </c>
      <c r="AD242" s="127" t="s">
        <v>99</v>
      </c>
      <c r="AE242" s="127" t="s">
        <v>680</v>
      </c>
    </row>
    <row r="243" spans="28:31" ht="12.75" customHeight="1" x14ac:dyDescent="0.25">
      <c r="AB243" s="127" t="s">
        <v>1096</v>
      </c>
      <c r="AC243" s="127" t="s">
        <v>1097</v>
      </c>
      <c r="AD243" s="127" t="s">
        <v>1096</v>
      </c>
      <c r="AE243" s="127" t="s">
        <v>824</v>
      </c>
    </row>
    <row r="244" spans="28:31" ht="12.75" customHeight="1" x14ac:dyDescent="0.25">
      <c r="AB244" s="127" t="s">
        <v>510</v>
      </c>
      <c r="AC244" s="127" t="s">
        <v>101</v>
      </c>
      <c r="AD244" s="127" t="s">
        <v>1240</v>
      </c>
      <c r="AE244" s="127" t="s">
        <v>681</v>
      </c>
    </row>
    <row r="245" spans="28:31" ht="12.75" customHeight="1" x14ac:dyDescent="0.25">
      <c r="AB245" s="127" t="s">
        <v>511</v>
      </c>
      <c r="AC245" s="127" t="s">
        <v>102</v>
      </c>
      <c r="AD245" s="127" t="s">
        <v>1241</v>
      </c>
      <c r="AE245" s="127" t="s">
        <v>682</v>
      </c>
    </row>
    <row r="246" spans="28:31" ht="12.75" customHeight="1" x14ac:dyDescent="0.25">
      <c r="AB246" s="127" t="s">
        <v>1001</v>
      </c>
      <c r="AC246" s="127" t="s">
        <v>1002</v>
      </c>
      <c r="AD246" s="127" t="s">
        <v>1003</v>
      </c>
      <c r="AE246" s="127" t="s">
        <v>1004</v>
      </c>
    </row>
    <row r="247" spans="28:31" ht="12.75" customHeight="1" x14ac:dyDescent="0.25">
      <c r="AB247" s="127" t="s">
        <v>512</v>
      </c>
      <c r="AC247" s="127" t="s">
        <v>103</v>
      </c>
      <c r="AD247" s="127" t="s">
        <v>1242</v>
      </c>
      <c r="AE247" s="127" t="s">
        <v>683</v>
      </c>
    </row>
    <row r="248" spans="28:31" ht="12.75" customHeight="1" x14ac:dyDescent="0.25">
      <c r="AB248" s="127" t="s">
        <v>104</v>
      </c>
      <c r="AC248" s="127" t="s">
        <v>105</v>
      </c>
      <c r="AD248" s="127" t="s">
        <v>1243</v>
      </c>
      <c r="AE248" s="127" t="s">
        <v>684</v>
      </c>
    </row>
    <row r="249" spans="28:31" ht="12.75" customHeight="1" x14ac:dyDescent="0.25">
      <c r="AB249" s="127" t="s">
        <v>106</v>
      </c>
      <c r="AC249" s="127" t="s">
        <v>107</v>
      </c>
      <c r="AD249" s="127" t="s">
        <v>106</v>
      </c>
      <c r="AE249" s="127" t="s">
        <v>685</v>
      </c>
    </row>
    <row r="250" spans="28:31" ht="12.75" customHeight="1" x14ac:dyDescent="0.25">
      <c r="AB250" s="127" t="s">
        <v>108</v>
      </c>
      <c r="AC250" s="127" t="s">
        <v>109</v>
      </c>
      <c r="AD250" s="127" t="s">
        <v>1244</v>
      </c>
      <c r="AE250" s="127" t="s">
        <v>686</v>
      </c>
    </row>
    <row r="251" spans="28:31" ht="12.75" customHeight="1" x14ac:dyDescent="0.25">
      <c r="AB251" s="127" t="s">
        <v>110</v>
      </c>
      <c r="AC251" s="127" t="s">
        <v>111</v>
      </c>
      <c r="AD251" s="127" t="s">
        <v>110</v>
      </c>
      <c r="AE251" s="127" t="s">
        <v>687</v>
      </c>
    </row>
    <row r="252" spans="28:31" ht="12.75" customHeight="1" x14ac:dyDescent="0.25">
      <c r="AB252" s="127" t="s">
        <v>513</v>
      </c>
      <c r="AC252" s="127" t="s">
        <v>112</v>
      </c>
      <c r="AD252" s="127" t="s">
        <v>1245</v>
      </c>
      <c r="AE252" s="127" t="s">
        <v>688</v>
      </c>
    </row>
    <row r="253" spans="28:31" ht="12.75" customHeight="1" x14ac:dyDescent="0.25">
      <c r="AB253" s="127" t="s">
        <v>514</v>
      </c>
      <c r="AC253" s="127" t="s">
        <v>113</v>
      </c>
      <c r="AD253" s="127" t="s">
        <v>1246</v>
      </c>
      <c r="AE253" s="127" t="s">
        <v>689</v>
      </c>
    </row>
    <row r="254" spans="28:31" ht="12.75" customHeight="1" x14ac:dyDescent="0.25">
      <c r="AB254" s="127" t="s">
        <v>1247</v>
      </c>
      <c r="AC254" s="127" t="s">
        <v>114</v>
      </c>
      <c r="AD254" s="127" t="s">
        <v>1248</v>
      </c>
      <c r="AE254" s="127" t="s">
        <v>690</v>
      </c>
    </row>
    <row r="255" spans="28:31" ht="12.75" customHeight="1" x14ac:dyDescent="0.25">
      <c r="AB255" s="127" t="s">
        <v>515</v>
      </c>
      <c r="AC255" s="127" t="s">
        <v>117</v>
      </c>
      <c r="AD255" s="127" t="s">
        <v>1249</v>
      </c>
      <c r="AE255" s="127" t="s">
        <v>691</v>
      </c>
    </row>
    <row r="256" spans="28:31" ht="12.75" customHeight="1" x14ac:dyDescent="0.25">
      <c r="AB256" s="127" t="s">
        <v>1005</v>
      </c>
      <c r="AC256" s="127" t="s">
        <v>1006</v>
      </c>
      <c r="AD256" s="127" t="s">
        <v>1007</v>
      </c>
      <c r="AE256" s="127" t="s">
        <v>1008</v>
      </c>
    </row>
    <row r="257" spans="28:31" ht="12.75" customHeight="1" x14ac:dyDescent="0.25">
      <c r="AB257" s="127" t="s">
        <v>516</v>
      </c>
      <c r="AC257" s="127" t="s">
        <v>120</v>
      </c>
      <c r="AD257" s="127" t="s">
        <v>1250</v>
      </c>
      <c r="AE257" s="127" t="s">
        <v>692</v>
      </c>
    </row>
    <row r="258" spans="28:31" ht="12.75" customHeight="1" x14ac:dyDescent="0.25">
      <c r="AB258" s="127" t="s">
        <v>1500</v>
      </c>
      <c r="AC258" s="173" t="s">
        <v>1501</v>
      </c>
      <c r="AD258" s="129" t="s">
        <v>1499</v>
      </c>
      <c r="AE258" s="129" t="s">
        <v>1502</v>
      </c>
    </row>
    <row r="259" spans="28:31" ht="12.75" customHeight="1" x14ac:dyDescent="0.25">
      <c r="AB259" s="127" t="s">
        <v>517</v>
      </c>
      <c r="AC259" s="127" t="s">
        <v>121</v>
      </c>
      <c r="AD259" s="127" t="s">
        <v>1251</v>
      </c>
      <c r="AE259" s="127" t="s">
        <v>693</v>
      </c>
    </row>
    <row r="260" spans="28:31" ht="12.75" customHeight="1" x14ac:dyDescent="0.25">
      <c r="AB260" s="129" t="s">
        <v>1487</v>
      </c>
      <c r="AC260" s="129" t="s">
        <v>1488</v>
      </c>
      <c r="AD260" s="129" t="s">
        <v>1489</v>
      </c>
      <c r="AE260" s="129" t="s">
        <v>1490</v>
      </c>
    </row>
    <row r="261" spans="28:31" ht="12.75" customHeight="1" x14ac:dyDescent="0.25">
      <c r="AB261" s="127" t="s">
        <v>1116</v>
      </c>
      <c r="AC261" s="127" t="s">
        <v>122</v>
      </c>
      <c r="AD261" s="127" t="s">
        <v>1116</v>
      </c>
      <c r="AE261" s="127" t="s">
        <v>694</v>
      </c>
    </row>
    <row r="262" spans="28:31" ht="12.75" customHeight="1" x14ac:dyDescent="0.25">
      <c r="AB262" s="127" t="s">
        <v>518</v>
      </c>
      <c r="AC262" s="127" t="s">
        <v>123</v>
      </c>
      <c r="AD262" s="127" t="s">
        <v>1252</v>
      </c>
      <c r="AE262" s="127" t="s">
        <v>695</v>
      </c>
    </row>
    <row r="263" spans="28:31" ht="12.75" customHeight="1" x14ac:dyDescent="0.25">
      <c r="AB263" s="127" t="s">
        <v>1009</v>
      </c>
      <c r="AC263" s="127" t="s">
        <v>125</v>
      </c>
      <c r="AD263" s="127" t="s">
        <v>124</v>
      </c>
      <c r="AE263" s="127" t="s">
        <v>696</v>
      </c>
    </row>
    <row r="264" spans="28:31" ht="12.75" customHeight="1" x14ac:dyDescent="0.25">
      <c r="AB264" s="127" t="s">
        <v>1122</v>
      </c>
      <c r="AC264" s="127" t="s">
        <v>382</v>
      </c>
      <c r="AD264" s="127" t="s">
        <v>381</v>
      </c>
      <c r="AE264" s="127" t="s">
        <v>697</v>
      </c>
    </row>
    <row r="265" spans="28:31" ht="12.75" customHeight="1" x14ac:dyDescent="0.25">
      <c r="AB265" s="127" t="s">
        <v>157</v>
      </c>
      <c r="AC265" s="127" t="s">
        <v>158</v>
      </c>
      <c r="AD265" s="127" t="s">
        <v>157</v>
      </c>
      <c r="AE265" s="127" t="s">
        <v>698</v>
      </c>
    </row>
    <row r="266" spans="28:31" ht="12.75" customHeight="1" x14ac:dyDescent="0.25">
      <c r="AB266" s="127" t="s">
        <v>1253</v>
      </c>
      <c r="AC266" s="127" t="s">
        <v>1010</v>
      </c>
      <c r="AD266" s="127" t="s">
        <v>1254</v>
      </c>
      <c r="AE266" s="127" t="s">
        <v>699</v>
      </c>
    </row>
    <row r="267" spans="28:31" ht="12.75" customHeight="1" x14ac:dyDescent="0.25">
      <c r="AB267" s="127" t="s">
        <v>519</v>
      </c>
      <c r="AC267" s="127" t="s">
        <v>65</v>
      </c>
      <c r="AD267" s="127" t="s">
        <v>1255</v>
      </c>
      <c r="AE267" s="127" t="s">
        <v>700</v>
      </c>
    </row>
    <row r="268" spans="28:31" ht="12.75" customHeight="1" x14ac:dyDescent="0.25">
      <c r="AB268" s="127" t="s">
        <v>520</v>
      </c>
      <c r="AC268" s="127" t="s">
        <v>127</v>
      </c>
      <c r="AD268" s="127" t="s">
        <v>126</v>
      </c>
      <c r="AE268" s="127" t="s">
        <v>701</v>
      </c>
    </row>
    <row r="269" spans="28:31" ht="12.75" customHeight="1" x14ac:dyDescent="0.25">
      <c r="AB269" s="127" t="s">
        <v>128</v>
      </c>
      <c r="AC269" s="127" t="s">
        <v>129</v>
      </c>
      <c r="AD269" s="127" t="s">
        <v>1256</v>
      </c>
      <c r="AE269" s="127" t="s">
        <v>702</v>
      </c>
    </row>
    <row r="270" spans="28:31" ht="12.75" customHeight="1" x14ac:dyDescent="0.25">
      <c r="AB270" s="127" t="s">
        <v>130</v>
      </c>
      <c r="AC270" s="127" t="s">
        <v>131</v>
      </c>
      <c r="AD270" s="127" t="s">
        <v>1257</v>
      </c>
      <c r="AE270" s="127" t="s">
        <v>703</v>
      </c>
    </row>
    <row r="271" spans="28:31" ht="12.75" customHeight="1" x14ac:dyDescent="0.25">
      <c r="AB271" s="127" t="s">
        <v>132</v>
      </c>
      <c r="AC271" s="127" t="s">
        <v>133</v>
      </c>
      <c r="AD271" s="127" t="s">
        <v>1258</v>
      </c>
      <c r="AE271" s="127" t="s">
        <v>704</v>
      </c>
    </row>
    <row r="272" spans="28:31" ht="12.75" customHeight="1" x14ac:dyDescent="0.25">
      <c r="AB272" s="127" t="s">
        <v>521</v>
      </c>
      <c r="AC272" s="127" t="s">
        <v>134</v>
      </c>
      <c r="AD272" s="127" t="s">
        <v>1259</v>
      </c>
      <c r="AE272" s="127" t="s">
        <v>705</v>
      </c>
    </row>
    <row r="273" spans="28:31" ht="12.75" customHeight="1" x14ac:dyDescent="0.25">
      <c r="AB273" s="127" t="s">
        <v>522</v>
      </c>
      <c r="AC273" s="127" t="s">
        <v>81</v>
      </c>
      <c r="AD273" s="127" t="s">
        <v>80</v>
      </c>
      <c r="AE273" s="127" t="s">
        <v>706</v>
      </c>
    </row>
    <row r="274" spans="28:31" ht="12.75" customHeight="1" x14ac:dyDescent="0.25">
      <c r="AB274" s="127" t="s">
        <v>135</v>
      </c>
      <c r="AC274" s="127" t="s">
        <v>136</v>
      </c>
      <c r="AD274" s="127" t="s">
        <v>135</v>
      </c>
      <c r="AE274" s="127" t="s">
        <v>707</v>
      </c>
    </row>
    <row r="275" spans="28:31" ht="12.75" customHeight="1" x14ac:dyDescent="0.25">
      <c r="AB275" s="127" t="s">
        <v>137</v>
      </c>
      <c r="AC275" s="127" t="s">
        <v>138</v>
      </c>
      <c r="AD275" s="127" t="s">
        <v>137</v>
      </c>
      <c r="AE275" s="127" t="s">
        <v>708</v>
      </c>
    </row>
    <row r="276" spans="28:31" ht="12.75" customHeight="1" x14ac:dyDescent="0.25">
      <c r="AB276" s="127" t="s">
        <v>175</v>
      </c>
      <c r="AC276" s="127" t="s">
        <v>176</v>
      </c>
      <c r="AD276" s="127" t="s">
        <v>175</v>
      </c>
      <c r="AE276" s="127" t="s">
        <v>709</v>
      </c>
    </row>
    <row r="277" spans="28:31" ht="12.75" customHeight="1" x14ac:dyDescent="0.25">
      <c r="AB277" s="127" t="s">
        <v>1011</v>
      </c>
      <c r="AC277" s="127" t="s">
        <v>1012</v>
      </c>
      <c r="AD277" s="127" t="s">
        <v>1013</v>
      </c>
      <c r="AE277" s="127" t="s">
        <v>1014</v>
      </c>
    </row>
    <row r="278" spans="28:31" ht="12.75" customHeight="1" x14ac:dyDescent="0.25">
      <c r="AB278" s="127" t="s">
        <v>523</v>
      </c>
      <c r="AC278" s="127" t="s">
        <v>139</v>
      </c>
      <c r="AD278" s="127" t="s">
        <v>1260</v>
      </c>
      <c r="AE278" s="127" t="s">
        <v>710</v>
      </c>
    </row>
    <row r="279" spans="28:31" ht="12.75" customHeight="1" x14ac:dyDescent="0.25">
      <c r="AB279" s="127" t="s">
        <v>1261</v>
      </c>
      <c r="AC279" s="127" t="s">
        <v>1043</v>
      </c>
      <c r="AD279" s="127" t="s">
        <v>1262</v>
      </c>
      <c r="AE279" s="127" t="s">
        <v>804</v>
      </c>
    </row>
    <row r="280" spans="28:31" ht="12.75" customHeight="1" x14ac:dyDescent="0.25">
      <c r="AB280" s="127" t="s">
        <v>140</v>
      </c>
      <c r="AC280" s="127" t="s">
        <v>141</v>
      </c>
      <c r="AD280" s="127" t="s">
        <v>1263</v>
      </c>
      <c r="AE280" s="127" t="s">
        <v>711</v>
      </c>
    </row>
    <row r="281" spans="28:31" ht="12.75" customHeight="1" x14ac:dyDescent="0.25">
      <c r="AB281" s="127" t="s">
        <v>524</v>
      </c>
      <c r="AC281" s="127" t="s">
        <v>142</v>
      </c>
      <c r="AD281" s="127" t="s">
        <v>1264</v>
      </c>
      <c r="AE281" s="127" t="s">
        <v>712</v>
      </c>
    </row>
    <row r="282" spans="28:31" ht="12.75" customHeight="1" x14ac:dyDescent="0.25">
      <c r="AB282" s="127" t="s">
        <v>143</v>
      </c>
      <c r="AC282" s="127" t="s">
        <v>144</v>
      </c>
      <c r="AD282" s="127" t="s">
        <v>1265</v>
      </c>
      <c r="AE282" s="127" t="s">
        <v>713</v>
      </c>
    </row>
    <row r="283" spans="28:31" ht="12.75" customHeight="1" x14ac:dyDescent="0.25">
      <c r="AB283" s="127" t="s">
        <v>145</v>
      </c>
      <c r="AC283" s="127" t="s">
        <v>146</v>
      </c>
      <c r="AD283" s="127" t="s">
        <v>1266</v>
      </c>
      <c r="AE283" s="127" t="s">
        <v>714</v>
      </c>
    </row>
    <row r="284" spans="28:31" ht="12.75" customHeight="1" x14ac:dyDescent="0.25">
      <c r="AB284" s="127" t="s">
        <v>1507</v>
      </c>
      <c r="AC284" s="3" t="s">
        <v>1508</v>
      </c>
      <c r="AD284" s="127" t="s">
        <v>1506</v>
      </c>
      <c r="AE284" s="127" t="s">
        <v>1509</v>
      </c>
    </row>
    <row r="285" spans="28:31" ht="12.75" customHeight="1" x14ac:dyDescent="0.25">
      <c r="AB285" s="127" t="s">
        <v>525</v>
      </c>
      <c r="AC285" s="127" t="s">
        <v>147</v>
      </c>
      <c r="AD285" s="127" t="s">
        <v>1267</v>
      </c>
      <c r="AE285" s="127" t="s">
        <v>715</v>
      </c>
    </row>
    <row r="286" spans="28:31" ht="12.75" customHeight="1" x14ac:dyDescent="0.25">
      <c r="AB286" s="127" t="s">
        <v>526</v>
      </c>
      <c r="AC286" s="127" t="s">
        <v>148</v>
      </c>
      <c r="AD286" s="127" t="s">
        <v>1268</v>
      </c>
      <c r="AE286" s="127" t="s">
        <v>716</v>
      </c>
    </row>
    <row r="287" spans="28:31" ht="12.75" customHeight="1" x14ac:dyDescent="0.25">
      <c r="AB287" s="127" t="s">
        <v>978</v>
      </c>
      <c r="AC287" s="127" t="s">
        <v>977</v>
      </c>
      <c r="AD287" s="127" t="s">
        <v>976</v>
      </c>
      <c r="AE287" s="127" t="s">
        <v>979</v>
      </c>
    </row>
    <row r="288" spans="28:31" ht="12.75" customHeight="1" x14ac:dyDescent="0.25">
      <c r="AB288" s="127" t="s">
        <v>527</v>
      </c>
      <c r="AC288" s="127" t="s">
        <v>149</v>
      </c>
      <c r="AD288" s="127" t="s">
        <v>1269</v>
      </c>
      <c r="AE288" s="127" t="s">
        <v>717</v>
      </c>
    </row>
    <row r="289" spans="28:31" ht="12.75" customHeight="1" x14ac:dyDescent="0.25">
      <c r="AB289" s="127" t="s">
        <v>1270</v>
      </c>
      <c r="AC289" s="127" t="s">
        <v>1271</v>
      </c>
      <c r="AD289" s="127" t="s">
        <v>1272</v>
      </c>
      <c r="AE289" s="127" t="s">
        <v>1273</v>
      </c>
    </row>
    <row r="290" spans="28:31" ht="12.75" customHeight="1" x14ac:dyDescent="0.25">
      <c r="AB290" s="127" t="s">
        <v>528</v>
      </c>
      <c r="AC290" s="127" t="s">
        <v>150</v>
      </c>
      <c r="AD290" s="127" t="s">
        <v>1276</v>
      </c>
      <c r="AE290" s="127" t="s">
        <v>718</v>
      </c>
    </row>
    <row r="291" spans="28:31" ht="12.75" customHeight="1" x14ac:dyDescent="0.25">
      <c r="AB291" s="127" t="s">
        <v>151</v>
      </c>
      <c r="AC291" s="127" t="s">
        <v>152</v>
      </c>
      <c r="AD291" s="127" t="s">
        <v>1277</v>
      </c>
      <c r="AE291" s="127" t="s">
        <v>719</v>
      </c>
    </row>
    <row r="292" spans="28:31" ht="12.75" customHeight="1" x14ac:dyDescent="0.25">
      <c r="AB292" s="127" t="s">
        <v>529</v>
      </c>
      <c r="AC292" s="127" t="s">
        <v>153</v>
      </c>
      <c r="AD292" s="127" t="s">
        <v>1278</v>
      </c>
      <c r="AE292" s="127" t="s">
        <v>720</v>
      </c>
    </row>
    <row r="293" spans="28:31" ht="12.75" customHeight="1" x14ac:dyDescent="0.25">
      <c r="AB293" s="127" t="s">
        <v>154</v>
      </c>
      <c r="AC293" s="127" t="s">
        <v>155</v>
      </c>
      <c r="AD293" s="127" t="s">
        <v>154</v>
      </c>
      <c r="AE293" s="127" t="s">
        <v>721</v>
      </c>
    </row>
    <row r="294" spans="28:31" ht="12.75" customHeight="1" x14ac:dyDescent="0.25">
      <c r="AB294" s="127" t="s">
        <v>1538</v>
      </c>
      <c r="AC294" s="127" t="s">
        <v>1539</v>
      </c>
      <c r="AD294" s="127" t="s">
        <v>1537</v>
      </c>
      <c r="AE294" s="127" t="s">
        <v>1540</v>
      </c>
    </row>
    <row r="295" spans="28:31" ht="12.75" customHeight="1" x14ac:dyDescent="0.25">
      <c r="AB295" s="127" t="s">
        <v>530</v>
      </c>
      <c r="AC295" s="127" t="s">
        <v>156</v>
      </c>
      <c r="AD295" s="127" t="s">
        <v>1279</v>
      </c>
      <c r="AE295" s="127" t="s">
        <v>722</v>
      </c>
    </row>
    <row r="296" spans="28:31" ht="12.75" customHeight="1" x14ac:dyDescent="0.25">
      <c r="AB296" s="173" t="s">
        <v>1511</v>
      </c>
      <c r="AC296" s="173" t="s">
        <v>1512</v>
      </c>
      <c r="AD296" s="173" t="s">
        <v>1510</v>
      </c>
      <c r="AE296" s="174" t="s">
        <v>1513</v>
      </c>
    </row>
    <row r="297" spans="28:31" ht="12.75" customHeight="1" x14ac:dyDescent="0.25">
      <c r="AB297" s="127" t="s">
        <v>531</v>
      </c>
      <c r="AC297" s="127" t="s">
        <v>159</v>
      </c>
      <c r="AD297" s="127" t="s">
        <v>1280</v>
      </c>
      <c r="AE297" s="127" t="s">
        <v>723</v>
      </c>
    </row>
    <row r="298" spans="28:31" ht="12.75" customHeight="1" x14ac:dyDescent="0.25">
      <c r="AB298" s="127" t="s">
        <v>160</v>
      </c>
      <c r="AC298" s="127" t="s">
        <v>161</v>
      </c>
      <c r="AD298" s="127" t="s">
        <v>1281</v>
      </c>
      <c r="AE298" s="127" t="s">
        <v>724</v>
      </c>
    </row>
    <row r="299" spans="28:31" ht="12.75" customHeight="1" x14ac:dyDescent="0.25">
      <c r="AB299" s="127" t="s">
        <v>532</v>
      </c>
      <c r="AC299" s="127" t="s">
        <v>162</v>
      </c>
      <c r="AD299" s="127" t="s">
        <v>1282</v>
      </c>
      <c r="AE299" s="127" t="s">
        <v>725</v>
      </c>
    </row>
    <row r="300" spans="28:31" ht="12.75" customHeight="1" x14ac:dyDescent="0.25">
      <c r="AB300" s="127" t="s">
        <v>163</v>
      </c>
      <c r="AC300" s="127" t="s">
        <v>164</v>
      </c>
      <c r="AD300" s="127" t="s">
        <v>1283</v>
      </c>
      <c r="AE300" s="127" t="s">
        <v>726</v>
      </c>
    </row>
    <row r="301" spans="28:31" ht="12.75" customHeight="1" x14ac:dyDescent="0.25">
      <c r="AB301" s="127" t="s">
        <v>533</v>
      </c>
      <c r="AC301" s="127" t="s">
        <v>165</v>
      </c>
      <c r="AD301" s="127" t="s">
        <v>1284</v>
      </c>
      <c r="AE301" s="127" t="s">
        <v>727</v>
      </c>
    </row>
    <row r="302" spans="28:31" ht="12.75" customHeight="1" x14ac:dyDescent="0.25">
      <c r="AB302" s="127" t="s">
        <v>166</v>
      </c>
      <c r="AC302" s="127" t="s">
        <v>167</v>
      </c>
      <c r="AD302" s="127" t="s">
        <v>1285</v>
      </c>
      <c r="AE302" s="127" t="s">
        <v>728</v>
      </c>
    </row>
    <row r="303" spans="28:31" ht="12.75" customHeight="1" x14ac:dyDescent="0.25">
      <c r="AB303" s="127" t="s">
        <v>168</v>
      </c>
      <c r="AC303" s="127" t="s">
        <v>169</v>
      </c>
      <c r="AD303" s="127" t="s">
        <v>168</v>
      </c>
      <c r="AE303" s="127" t="s">
        <v>729</v>
      </c>
    </row>
    <row r="304" spans="28:31" ht="12.75" customHeight="1" x14ac:dyDescent="0.25">
      <c r="AB304" s="127" t="s">
        <v>534</v>
      </c>
      <c r="AC304" s="127" t="s">
        <v>170</v>
      </c>
      <c r="AD304" s="127" t="s">
        <v>1286</v>
      </c>
      <c r="AE304" s="127" t="s">
        <v>730</v>
      </c>
    </row>
    <row r="305" spans="28:31" ht="12.75" customHeight="1" x14ac:dyDescent="0.25">
      <c r="AB305" s="127" t="s">
        <v>171</v>
      </c>
      <c r="AC305" s="127" t="s">
        <v>172</v>
      </c>
      <c r="AD305" s="127" t="s">
        <v>1287</v>
      </c>
      <c r="AE305" s="127" t="s">
        <v>731</v>
      </c>
    </row>
    <row r="306" spans="28:31" ht="12.75" customHeight="1" x14ac:dyDescent="0.25">
      <c r="AB306" s="127" t="s">
        <v>173</v>
      </c>
      <c r="AC306" s="127" t="s">
        <v>174</v>
      </c>
      <c r="AD306" s="127" t="s">
        <v>1288</v>
      </c>
      <c r="AE306" s="127" t="s">
        <v>732</v>
      </c>
    </row>
    <row r="307" spans="28:31" ht="12.75" customHeight="1" x14ac:dyDescent="0.25">
      <c r="AB307" s="127" t="s">
        <v>1289</v>
      </c>
      <c r="AC307" s="127" t="s">
        <v>463</v>
      </c>
      <c r="AD307" s="127" t="s">
        <v>733</v>
      </c>
      <c r="AE307" s="127" t="s">
        <v>733</v>
      </c>
    </row>
    <row r="308" spans="28:31" ht="12.75" customHeight="1" x14ac:dyDescent="0.25">
      <c r="AB308" s="127" t="s">
        <v>223</v>
      </c>
      <c r="AC308" s="127" t="s">
        <v>224</v>
      </c>
      <c r="AD308" s="127" t="s">
        <v>1290</v>
      </c>
      <c r="AE308" s="127" t="s">
        <v>734</v>
      </c>
    </row>
    <row r="309" spans="28:31" ht="12.75" customHeight="1" x14ac:dyDescent="0.25">
      <c r="AB309" s="127" t="s">
        <v>535</v>
      </c>
      <c r="AC309" s="127" t="s">
        <v>177</v>
      </c>
      <c r="AD309" s="127" t="s">
        <v>1291</v>
      </c>
      <c r="AE309" s="127" t="s">
        <v>735</v>
      </c>
    </row>
    <row r="310" spans="28:31" ht="12.75" customHeight="1" x14ac:dyDescent="0.25">
      <c r="AB310" s="127" t="s">
        <v>1292</v>
      </c>
      <c r="AC310" s="127" t="s">
        <v>178</v>
      </c>
      <c r="AD310" s="127" t="s">
        <v>1293</v>
      </c>
      <c r="AE310" s="127" t="s">
        <v>736</v>
      </c>
    </row>
    <row r="311" spans="28:31" ht="12.75" customHeight="1" x14ac:dyDescent="0.25">
      <c r="AB311" s="127" t="s">
        <v>179</v>
      </c>
      <c r="AC311" s="127" t="s">
        <v>180</v>
      </c>
      <c r="AD311" s="127" t="s">
        <v>179</v>
      </c>
      <c r="AE311" s="127" t="s">
        <v>737</v>
      </c>
    </row>
    <row r="312" spans="28:31" ht="12.75" customHeight="1" x14ac:dyDescent="0.25">
      <c r="AB312" s="127" t="s">
        <v>181</v>
      </c>
      <c r="AC312" s="127" t="s">
        <v>182</v>
      </c>
      <c r="AD312" s="127" t="s">
        <v>1294</v>
      </c>
      <c r="AE312" s="127" t="s">
        <v>738</v>
      </c>
    </row>
    <row r="313" spans="28:31" ht="12.75" customHeight="1" x14ac:dyDescent="0.25">
      <c r="AB313" s="127" t="s">
        <v>536</v>
      </c>
      <c r="AC313" s="127" t="s">
        <v>183</v>
      </c>
      <c r="AD313" s="127" t="s">
        <v>1295</v>
      </c>
      <c r="AE313" s="127" t="s">
        <v>739</v>
      </c>
    </row>
    <row r="314" spans="28:31" ht="12.75" customHeight="1" x14ac:dyDescent="0.25">
      <c r="AB314" s="127" t="s">
        <v>537</v>
      </c>
      <c r="AC314" s="127" t="s">
        <v>206</v>
      </c>
      <c r="AD314" s="127" t="s">
        <v>205</v>
      </c>
      <c r="AE314" s="127" t="s">
        <v>740</v>
      </c>
    </row>
    <row r="315" spans="28:31" ht="12.75" customHeight="1" x14ac:dyDescent="0.25">
      <c r="AB315" s="127" t="s">
        <v>1117</v>
      </c>
      <c r="AC315" s="127" t="s">
        <v>1015</v>
      </c>
      <c r="AD315" s="127" t="s">
        <v>1117</v>
      </c>
      <c r="AE315" s="127" t="s">
        <v>741</v>
      </c>
    </row>
    <row r="316" spans="28:31" ht="12.75" customHeight="1" x14ac:dyDescent="0.25">
      <c r="AB316" s="127" t="s">
        <v>184</v>
      </c>
      <c r="AC316" s="127" t="s">
        <v>185</v>
      </c>
      <c r="AD316" s="127" t="s">
        <v>1296</v>
      </c>
      <c r="AE316" s="127" t="s">
        <v>742</v>
      </c>
    </row>
    <row r="317" spans="28:31" ht="12.75" customHeight="1" x14ac:dyDescent="0.25">
      <c r="AB317" s="129" t="s">
        <v>186</v>
      </c>
      <c r="AC317" s="127" t="s">
        <v>187</v>
      </c>
      <c r="AD317" s="127" t="s">
        <v>1297</v>
      </c>
      <c r="AE317" s="127" t="s">
        <v>761</v>
      </c>
    </row>
    <row r="318" spans="28:31" ht="12.75" customHeight="1" x14ac:dyDescent="0.25">
      <c r="AB318" s="127" t="s">
        <v>1550</v>
      </c>
      <c r="AC318" s="127" t="s">
        <v>1549</v>
      </c>
      <c r="AD318" s="127" t="s">
        <v>1497</v>
      </c>
      <c r="AE318" s="127" t="s">
        <v>1498</v>
      </c>
    </row>
    <row r="319" spans="28:31" ht="12.75" customHeight="1" x14ac:dyDescent="0.25">
      <c r="AB319" s="127" t="s">
        <v>188</v>
      </c>
      <c r="AC319" s="127" t="s">
        <v>189</v>
      </c>
      <c r="AD319" s="127" t="s">
        <v>1298</v>
      </c>
      <c r="AE319" s="127" t="s">
        <v>743</v>
      </c>
    </row>
    <row r="320" spans="28:31" ht="12.75" customHeight="1" x14ac:dyDescent="0.25">
      <c r="AB320" s="127" t="s">
        <v>118</v>
      </c>
      <c r="AC320" s="127" t="s">
        <v>119</v>
      </c>
      <c r="AD320" s="127" t="s">
        <v>1299</v>
      </c>
      <c r="AE320" s="127" t="s">
        <v>744</v>
      </c>
    </row>
    <row r="321" spans="28:31" ht="12.75" customHeight="1" x14ac:dyDescent="0.25">
      <c r="AB321" s="127" t="s">
        <v>1210</v>
      </c>
      <c r="AC321" s="127" t="s">
        <v>1209</v>
      </c>
      <c r="AD321" s="127" t="s">
        <v>1300</v>
      </c>
      <c r="AE321" s="127" t="s">
        <v>1211</v>
      </c>
    </row>
    <row r="322" spans="28:31" ht="12.75" customHeight="1" x14ac:dyDescent="0.25">
      <c r="AB322" s="127" t="s">
        <v>538</v>
      </c>
      <c r="AC322" s="127" t="s">
        <v>190</v>
      </c>
      <c r="AD322" s="127" t="s">
        <v>1301</v>
      </c>
      <c r="AE322" s="127" t="s">
        <v>745</v>
      </c>
    </row>
    <row r="323" spans="28:31" ht="12.75" customHeight="1" x14ac:dyDescent="0.25">
      <c r="AB323" s="127" t="s">
        <v>539</v>
      </c>
      <c r="AC323" s="127" t="s">
        <v>192</v>
      </c>
      <c r="AD323" s="127" t="s">
        <v>191</v>
      </c>
      <c r="AE323" s="127" t="s">
        <v>746</v>
      </c>
    </row>
    <row r="324" spans="28:31" ht="12.75" customHeight="1" x14ac:dyDescent="0.25">
      <c r="AB324" s="127" t="s">
        <v>540</v>
      </c>
      <c r="AC324" s="127" t="s">
        <v>193</v>
      </c>
      <c r="AD324" s="127" t="s">
        <v>1302</v>
      </c>
      <c r="AE324" s="127" t="s">
        <v>747</v>
      </c>
    </row>
    <row r="325" spans="28:31" ht="12.75" customHeight="1" x14ac:dyDescent="0.25">
      <c r="AB325" s="127" t="s">
        <v>1110</v>
      </c>
      <c r="AC325" s="127" t="s">
        <v>1104</v>
      </c>
      <c r="AD325" s="127" t="s">
        <v>1303</v>
      </c>
      <c r="AE325" s="127" t="s">
        <v>1103</v>
      </c>
    </row>
    <row r="326" spans="28:31" ht="12.75" customHeight="1" x14ac:dyDescent="0.25">
      <c r="AB326" s="127" t="s">
        <v>541</v>
      </c>
      <c r="AC326" s="127" t="s">
        <v>194</v>
      </c>
      <c r="AD326" s="127" t="s">
        <v>1304</v>
      </c>
      <c r="AE326" s="127" t="s">
        <v>748</v>
      </c>
    </row>
    <row r="327" spans="28:31" ht="12.75" customHeight="1" x14ac:dyDescent="0.25">
      <c r="AB327" s="127" t="s">
        <v>1016</v>
      </c>
      <c r="AC327" s="127" t="s">
        <v>1017</v>
      </c>
      <c r="AD327" s="127" t="s">
        <v>1018</v>
      </c>
      <c r="AE327" s="127" t="s">
        <v>1019</v>
      </c>
    </row>
    <row r="328" spans="28:31" ht="12.75" customHeight="1" x14ac:dyDescent="0.25">
      <c r="AB328" s="127" t="s">
        <v>542</v>
      </c>
      <c r="AC328" s="127" t="s">
        <v>195</v>
      </c>
      <c r="AD328" s="127" t="s">
        <v>1305</v>
      </c>
      <c r="AE328" s="127" t="s">
        <v>749</v>
      </c>
    </row>
    <row r="329" spans="28:31" ht="12.75" customHeight="1" x14ac:dyDescent="0.25">
      <c r="AB329" s="127" t="s">
        <v>1306</v>
      </c>
      <c r="AC329" s="127" t="s">
        <v>196</v>
      </c>
      <c r="AD329" s="127" t="s">
        <v>1307</v>
      </c>
      <c r="AE329" s="127" t="s">
        <v>750</v>
      </c>
    </row>
    <row r="330" spans="28:31" ht="12.75" customHeight="1" x14ac:dyDescent="0.25">
      <c r="AB330" s="127" t="s">
        <v>199</v>
      </c>
      <c r="AC330" s="127" t="s">
        <v>200</v>
      </c>
      <c r="AD330" s="127" t="s">
        <v>1308</v>
      </c>
      <c r="AE330" s="127" t="s">
        <v>752</v>
      </c>
    </row>
    <row r="331" spans="28:31" ht="12.75" customHeight="1" x14ac:dyDescent="0.25">
      <c r="AB331" s="127" t="s">
        <v>201</v>
      </c>
      <c r="AC331" s="127" t="s">
        <v>202</v>
      </c>
      <c r="AD331" s="127" t="s">
        <v>1309</v>
      </c>
      <c r="AE331" s="127" t="s">
        <v>753</v>
      </c>
    </row>
    <row r="332" spans="28:31" ht="12.75" customHeight="1" x14ac:dyDescent="0.25">
      <c r="AB332" s="127" t="s">
        <v>203</v>
      </c>
      <c r="AC332" s="127" t="s">
        <v>204</v>
      </c>
      <c r="AD332" s="127" t="s">
        <v>1310</v>
      </c>
      <c r="AE332" s="127" t="s">
        <v>754</v>
      </c>
    </row>
    <row r="333" spans="28:31" ht="12.75" customHeight="1" x14ac:dyDescent="0.25">
      <c r="AB333" s="127" t="s">
        <v>1020</v>
      </c>
      <c r="AC333" s="127" t="s">
        <v>1021</v>
      </c>
      <c r="AD333" s="127" t="s">
        <v>1022</v>
      </c>
      <c r="AE333" s="127" t="s">
        <v>1023</v>
      </c>
    </row>
    <row r="334" spans="28:31" ht="12.75" customHeight="1" x14ac:dyDescent="0.25">
      <c r="AB334" s="127" t="s">
        <v>1118</v>
      </c>
      <c r="AC334" s="127" t="s">
        <v>1129</v>
      </c>
      <c r="AD334" s="127" t="s">
        <v>1311</v>
      </c>
      <c r="AE334" s="127" t="s">
        <v>1135</v>
      </c>
    </row>
    <row r="335" spans="28:31" ht="12.75" customHeight="1" x14ac:dyDescent="0.25">
      <c r="AB335" s="127" t="s">
        <v>543</v>
      </c>
      <c r="AC335" s="127" t="s">
        <v>244</v>
      </c>
      <c r="AD335" s="127" t="s">
        <v>1312</v>
      </c>
      <c r="AE335" s="127" t="s">
        <v>756</v>
      </c>
    </row>
    <row r="336" spans="28:31" ht="12.75" customHeight="1" x14ac:dyDescent="0.25">
      <c r="AB336" s="129" t="s">
        <v>1495</v>
      </c>
      <c r="AC336" s="129" t="s">
        <v>1496</v>
      </c>
      <c r="AD336" s="129" t="s">
        <v>1497</v>
      </c>
      <c r="AE336" s="129" t="s">
        <v>1498</v>
      </c>
    </row>
    <row r="337" spans="28:31" ht="12.75" customHeight="1" x14ac:dyDescent="0.25">
      <c r="AB337" s="173" t="s">
        <v>1505</v>
      </c>
      <c r="AC337" s="173" t="s">
        <v>1503</v>
      </c>
      <c r="AD337" s="174" t="s">
        <v>1504</v>
      </c>
      <c r="AE337" s="174" t="s">
        <v>1211</v>
      </c>
    </row>
    <row r="338" spans="28:31" ht="12.75" customHeight="1" x14ac:dyDescent="0.25">
      <c r="AB338" s="127" t="s">
        <v>416</v>
      </c>
      <c r="AC338" s="127" t="s">
        <v>417</v>
      </c>
      <c r="AD338" s="127" t="s">
        <v>757</v>
      </c>
      <c r="AE338" s="127" t="s">
        <v>757</v>
      </c>
    </row>
    <row r="339" spans="28:31" ht="12.75" customHeight="1" x14ac:dyDescent="0.25">
      <c r="AB339" s="127" t="s">
        <v>544</v>
      </c>
      <c r="AC339" s="127" t="s">
        <v>209</v>
      </c>
      <c r="AD339" s="127" t="s">
        <v>1313</v>
      </c>
      <c r="AE339" s="127" t="s">
        <v>758</v>
      </c>
    </row>
    <row r="340" spans="28:31" ht="12.75" customHeight="1" x14ac:dyDescent="0.25">
      <c r="AB340" s="127" t="s">
        <v>545</v>
      </c>
      <c r="AC340" s="127" t="s">
        <v>211</v>
      </c>
      <c r="AD340" s="127" t="s">
        <v>210</v>
      </c>
      <c r="AE340" s="127" t="s">
        <v>759</v>
      </c>
    </row>
    <row r="341" spans="28:31" ht="12.75" customHeight="1" x14ac:dyDescent="0.25">
      <c r="AB341" s="127" t="s">
        <v>1088</v>
      </c>
      <c r="AC341" s="127" t="s">
        <v>1089</v>
      </c>
      <c r="AD341" s="127" t="s">
        <v>1314</v>
      </c>
      <c r="AE341" s="127" t="s">
        <v>1090</v>
      </c>
    </row>
    <row r="342" spans="28:31" ht="12.75" customHeight="1" x14ac:dyDescent="0.25">
      <c r="AB342" s="127" t="s">
        <v>212</v>
      </c>
      <c r="AC342" s="127" t="s">
        <v>213</v>
      </c>
      <c r="AD342" s="127" t="s">
        <v>212</v>
      </c>
      <c r="AE342" s="127" t="s">
        <v>760</v>
      </c>
    </row>
    <row r="343" spans="28:31" ht="12.75" customHeight="1" x14ac:dyDescent="0.25">
      <c r="AB343" s="127" t="s">
        <v>214</v>
      </c>
      <c r="AC343" s="127" t="s">
        <v>215</v>
      </c>
      <c r="AD343" s="127" t="s">
        <v>1315</v>
      </c>
      <c r="AE343" s="127" t="s">
        <v>762</v>
      </c>
    </row>
    <row r="344" spans="28:31" ht="12.75" customHeight="1" x14ac:dyDescent="0.25">
      <c r="AB344" s="127" t="s">
        <v>216</v>
      </c>
      <c r="AC344" s="127" t="s">
        <v>217</v>
      </c>
      <c r="AD344" s="127" t="s">
        <v>1316</v>
      </c>
      <c r="AE344" s="127" t="s">
        <v>763</v>
      </c>
    </row>
    <row r="345" spans="28:31" ht="12.75" customHeight="1" x14ac:dyDescent="0.25">
      <c r="AB345" s="127" t="s">
        <v>981</v>
      </c>
      <c r="AC345" s="127" t="s">
        <v>980</v>
      </c>
      <c r="AD345" s="127" t="s">
        <v>1024</v>
      </c>
      <c r="AE345" s="127" t="s">
        <v>982</v>
      </c>
    </row>
    <row r="346" spans="28:31" ht="12.75" customHeight="1" x14ac:dyDescent="0.25">
      <c r="AB346" s="127" t="s">
        <v>1317</v>
      </c>
      <c r="AC346" s="127" t="s">
        <v>218</v>
      </c>
      <c r="AD346" s="127" t="s">
        <v>1318</v>
      </c>
      <c r="AE346" s="127" t="s">
        <v>764</v>
      </c>
    </row>
    <row r="347" spans="28:31" ht="12.75" customHeight="1" x14ac:dyDescent="0.25">
      <c r="AB347" s="127" t="s">
        <v>546</v>
      </c>
      <c r="AC347" s="127" t="s">
        <v>221</v>
      </c>
      <c r="AD347" s="127" t="s">
        <v>220</v>
      </c>
      <c r="AE347" s="127" t="s">
        <v>765</v>
      </c>
    </row>
    <row r="348" spans="28:31" ht="12.75" customHeight="1" x14ac:dyDescent="0.25">
      <c r="AB348" s="127" t="s">
        <v>547</v>
      </c>
      <c r="AC348" s="127" t="s">
        <v>222</v>
      </c>
      <c r="AD348" s="127" t="s">
        <v>1319</v>
      </c>
      <c r="AE348" s="127" t="s">
        <v>766</v>
      </c>
    </row>
    <row r="349" spans="28:31" ht="12.75" customHeight="1" x14ac:dyDescent="0.25">
      <c r="AB349" s="127" t="s">
        <v>1025</v>
      </c>
      <c r="AC349" s="127" t="s">
        <v>1026</v>
      </c>
      <c r="AD349" s="127" t="s">
        <v>1320</v>
      </c>
      <c r="AE349" s="127" t="s">
        <v>1027</v>
      </c>
    </row>
    <row r="350" spans="28:31" ht="12.75" customHeight="1" x14ac:dyDescent="0.25">
      <c r="AB350" s="129" t="s">
        <v>1523</v>
      </c>
      <c r="AC350" s="127" t="s">
        <v>1274</v>
      </c>
      <c r="AD350" s="129" t="s">
        <v>1514</v>
      </c>
      <c r="AE350" s="127" t="s">
        <v>1275</v>
      </c>
    </row>
    <row r="351" spans="28:31" ht="12.75" customHeight="1" x14ac:dyDescent="0.25">
      <c r="AB351" s="127" t="s">
        <v>1119</v>
      </c>
      <c r="AC351" s="127" t="s">
        <v>1130</v>
      </c>
      <c r="AD351" s="127" t="s">
        <v>1321</v>
      </c>
      <c r="AE351" s="127" t="s">
        <v>1136</v>
      </c>
    </row>
    <row r="352" spans="28:31" ht="12.75" customHeight="1" x14ac:dyDescent="0.25">
      <c r="AB352" s="127" t="s">
        <v>548</v>
      </c>
      <c r="AC352" s="127" t="s">
        <v>227</v>
      </c>
      <c r="AD352" s="127" t="s">
        <v>1322</v>
      </c>
      <c r="AE352" s="127" t="s">
        <v>767</v>
      </c>
    </row>
    <row r="353" spans="28:31" ht="12.75" customHeight="1" x14ac:dyDescent="0.25">
      <c r="AB353" s="127" t="s">
        <v>549</v>
      </c>
      <c r="AC353" s="127" t="s">
        <v>228</v>
      </c>
      <c r="AD353" s="127" t="s">
        <v>1323</v>
      </c>
      <c r="AE353" s="127" t="s">
        <v>768</v>
      </c>
    </row>
    <row r="354" spans="28:31" ht="12.75" customHeight="1" x14ac:dyDescent="0.25">
      <c r="AB354" s="127" t="s">
        <v>1324</v>
      </c>
      <c r="AC354" s="127" t="s">
        <v>229</v>
      </c>
      <c r="AD354" s="127" t="s">
        <v>1325</v>
      </c>
      <c r="AE354" s="127" t="s">
        <v>769</v>
      </c>
    </row>
    <row r="355" spans="28:31" ht="12.75" customHeight="1" x14ac:dyDescent="0.25">
      <c r="AB355" s="127" t="s">
        <v>550</v>
      </c>
      <c r="AC355" s="127" t="s">
        <v>231</v>
      </c>
      <c r="AD355" s="127" t="s">
        <v>230</v>
      </c>
      <c r="AE355" s="127" t="s">
        <v>1028</v>
      </c>
    </row>
    <row r="356" spans="28:31" ht="12.75" customHeight="1" x14ac:dyDescent="0.25">
      <c r="AB356" s="127" t="s">
        <v>551</v>
      </c>
      <c r="AC356" s="127" t="s">
        <v>232</v>
      </c>
      <c r="AD356" s="127" t="s">
        <v>1326</v>
      </c>
      <c r="AE356" s="127" t="s">
        <v>770</v>
      </c>
    </row>
    <row r="357" spans="28:31" ht="12.75" customHeight="1" x14ac:dyDescent="0.25">
      <c r="AB357" s="127" t="s">
        <v>233</v>
      </c>
      <c r="AC357" s="127" t="s">
        <v>234</v>
      </c>
      <c r="AD357" s="127" t="s">
        <v>1327</v>
      </c>
      <c r="AE357" s="127" t="s">
        <v>843</v>
      </c>
    </row>
    <row r="358" spans="28:31" ht="12.75" customHeight="1" x14ac:dyDescent="0.25">
      <c r="AB358" s="127" t="s">
        <v>1029</v>
      </c>
      <c r="AC358" s="127" t="s">
        <v>1030</v>
      </c>
      <c r="AD358" s="127" t="s">
        <v>1031</v>
      </c>
      <c r="AE358" s="127" t="s">
        <v>1032</v>
      </c>
    </row>
    <row r="359" spans="28:31" ht="12.75" customHeight="1" x14ac:dyDescent="0.25">
      <c r="AB359" s="127" t="s">
        <v>1081</v>
      </c>
      <c r="AC359" s="127" t="s">
        <v>1082</v>
      </c>
      <c r="AD359" s="127" t="s">
        <v>1328</v>
      </c>
      <c r="AE359" s="127" t="s">
        <v>1083</v>
      </c>
    </row>
    <row r="360" spans="28:31" ht="12.75" customHeight="1" x14ac:dyDescent="0.25">
      <c r="AB360" s="127" t="s">
        <v>552</v>
      </c>
      <c r="AC360" s="127" t="s">
        <v>208</v>
      </c>
      <c r="AD360" s="127" t="s">
        <v>207</v>
      </c>
      <c r="AE360" s="127" t="s">
        <v>771</v>
      </c>
    </row>
    <row r="361" spans="28:31" ht="12.75" customHeight="1" x14ac:dyDescent="0.25">
      <c r="AB361" s="127" t="s">
        <v>235</v>
      </c>
      <c r="AC361" s="127" t="s">
        <v>236</v>
      </c>
      <c r="AD361" s="127" t="s">
        <v>235</v>
      </c>
      <c r="AE361" s="127" t="s">
        <v>772</v>
      </c>
    </row>
    <row r="362" spans="28:31" ht="12.75" customHeight="1" x14ac:dyDescent="0.25">
      <c r="AB362" s="127" t="s">
        <v>553</v>
      </c>
      <c r="AC362" s="127" t="s">
        <v>238</v>
      </c>
      <c r="AD362" s="127" t="s">
        <v>237</v>
      </c>
      <c r="AE362" s="127" t="s">
        <v>773</v>
      </c>
    </row>
    <row r="363" spans="28:31" ht="12.75" customHeight="1" x14ac:dyDescent="0.25">
      <c r="AB363" s="127" t="s">
        <v>554</v>
      </c>
      <c r="AC363" s="127" t="s">
        <v>239</v>
      </c>
      <c r="AD363" s="127" t="s">
        <v>1329</v>
      </c>
      <c r="AE363" s="127" t="s">
        <v>774</v>
      </c>
    </row>
    <row r="364" spans="28:31" ht="12.75" customHeight="1" x14ac:dyDescent="0.25">
      <c r="AB364" s="127" t="s">
        <v>1532</v>
      </c>
      <c r="AC364" s="127" t="s">
        <v>1533</v>
      </c>
      <c r="AD364" s="127" t="s">
        <v>1534</v>
      </c>
      <c r="AE364" s="127" t="s">
        <v>1535</v>
      </c>
    </row>
    <row r="365" spans="28:31" ht="12.75" customHeight="1" x14ac:dyDescent="0.25">
      <c r="AB365" s="127" t="s">
        <v>555</v>
      </c>
      <c r="AC365" s="127" t="s">
        <v>240</v>
      </c>
      <c r="AD365" s="127" t="s">
        <v>1330</v>
      </c>
      <c r="AE365" s="127" t="s">
        <v>775</v>
      </c>
    </row>
    <row r="366" spans="28:31" ht="12.75" customHeight="1" x14ac:dyDescent="0.25">
      <c r="AB366" s="127" t="s">
        <v>1556</v>
      </c>
      <c r="AC366" s="127" t="s">
        <v>1555</v>
      </c>
      <c r="AD366" s="127" t="s">
        <v>1497</v>
      </c>
      <c r="AE366" s="127" t="s">
        <v>1498</v>
      </c>
    </row>
    <row r="367" spans="28:31" ht="12.75" customHeight="1" x14ac:dyDescent="0.25">
      <c r="AB367" s="127" t="s">
        <v>556</v>
      </c>
      <c r="AC367" s="127" t="s">
        <v>241</v>
      </c>
      <c r="AD367" s="127" t="s">
        <v>1331</v>
      </c>
      <c r="AE367" s="127" t="s">
        <v>776</v>
      </c>
    </row>
    <row r="368" spans="28:31" ht="12.75" customHeight="1" x14ac:dyDescent="0.25">
      <c r="AB368" s="127" t="s">
        <v>557</v>
      </c>
      <c r="AC368" s="127" t="s">
        <v>243</v>
      </c>
      <c r="AD368" s="127" t="s">
        <v>242</v>
      </c>
      <c r="AE368" s="127" t="s">
        <v>777</v>
      </c>
    </row>
    <row r="369" spans="28:31" ht="12.75" customHeight="1" x14ac:dyDescent="0.25">
      <c r="AB369" s="127" t="s">
        <v>245</v>
      </c>
      <c r="AC369" s="127" t="s">
        <v>246</v>
      </c>
      <c r="AD369" s="127" t="s">
        <v>245</v>
      </c>
      <c r="AE369" s="127" t="s">
        <v>778</v>
      </c>
    </row>
    <row r="370" spans="28:31" ht="12.75" customHeight="1" x14ac:dyDescent="0.25">
      <c r="AB370" s="127" t="s">
        <v>558</v>
      </c>
      <c r="AC370" s="127" t="s">
        <v>247</v>
      </c>
      <c r="AD370" s="127" t="s">
        <v>1332</v>
      </c>
      <c r="AE370" s="127" t="s">
        <v>779</v>
      </c>
    </row>
    <row r="371" spans="28:31" ht="12.75" customHeight="1" x14ac:dyDescent="0.25">
      <c r="AB371" s="127" t="s">
        <v>1333</v>
      </c>
      <c r="AC371" s="127" t="s">
        <v>303</v>
      </c>
      <c r="AD371" s="127" t="s">
        <v>1334</v>
      </c>
      <c r="AE371" s="127" t="s">
        <v>816</v>
      </c>
    </row>
    <row r="372" spans="28:31" ht="12.75" customHeight="1" x14ac:dyDescent="0.25">
      <c r="AB372" s="127" t="s">
        <v>248</v>
      </c>
      <c r="AC372" s="127" t="s">
        <v>249</v>
      </c>
      <c r="AD372" s="127" t="s">
        <v>248</v>
      </c>
      <c r="AE372" s="127" t="s">
        <v>780</v>
      </c>
    </row>
    <row r="373" spans="28:31" ht="12.75" customHeight="1" x14ac:dyDescent="0.25">
      <c r="AB373" s="127" t="s">
        <v>1033</v>
      </c>
      <c r="AC373" s="127" t="s">
        <v>1034</v>
      </c>
      <c r="AD373" s="127" t="s">
        <v>1035</v>
      </c>
      <c r="AE373" s="127" t="s">
        <v>1036</v>
      </c>
    </row>
    <row r="374" spans="28:31" ht="12.75" customHeight="1" x14ac:dyDescent="0.25">
      <c r="AB374" s="127" t="s">
        <v>559</v>
      </c>
      <c r="AC374" s="127" t="s">
        <v>252</v>
      </c>
      <c r="AD374" s="127" t="s">
        <v>1335</v>
      </c>
      <c r="AE374" s="127" t="s">
        <v>781</v>
      </c>
    </row>
    <row r="375" spans="28:31" ht="12.75" customHeight="1" x14ac:dyDescent="0.25">
      <c r="AB375" s="127" t="s">
        <v>1114</v>
      </c>
      <c r="AC375" s="127" t="s">
        <v>89</v>
      </c>
      <c r="AD375" s="127" t="s">
        <v>1336</v>
      </c>
      <c r="AE375" s="127" t="s">
        <v>673</v>
      </c>
    </row>
    <row r="376" spans="28:31" ht="12.75" customHeight="1" x14ac:dyDescent="0.25">
      <c r="AB376" s="127" t="s">
        <v>560</v>
      </c>
      <c r="AC376" s="127" t="s">
        <v>251</v>
      </c>
      <c r="AD376" s="127" t="s">
        <v>250</v>
      </c>
      <c r="AE376" s="127" t="s">
        <v>782</v>
      </c>
    </row>
    <row r="377" spans="28:31" ht="12.75" customHeight="1" x14ac:dyDescent="0.25">
      <c r="AB377" s="127" t="s">
        <v>561</v>
      </c>
      <c r="AC377" s="127" t="s">
        <v>253</v>
      </c>
      <c r="AD377" s="127" t="s">
        <v>1337</v>
      </c>
      <c r="AE377" s="127" t="s">
        <v>783</v>
      </c>
    </row>
    <row r="378" spans="28:31" ht="12.75" customHeight="1" x14ac:dyDescent="0.25">
      <c r="AB378" s="127" t="s">
        <v>562</v>
      </c>
      <c r="AC378" s="127" t="s">
        <v>254</v>
      </c>
      <c r="AD378" s="127" t="s">
        <v>1338</v>
      </c>
      <c r="AE378" s="127" t="s">
        <v>784</v>
      </c>
    </row>
    <row r="379" spans="28:31" ht="12.75" customHeight="1" x14ac:dyDescent="0.25">
      <c r="AB379" s="127" t="s">
        <v>255</v>
      </c>
      <c r="AC379" s="127" t="s">
        <v>256</v>
      </c>
      <c r="AD379" s="127" t="s">
        <v>255</v>
      </c>
      <c r="AE379" s="127" t="s">
        <v>785</v>
      </c>
    </row>
    <row r="380" spans="28:31" ht="12.75" customHeight="1" x14ac:dyDescent="0.25">
      <c r="AB380" s="127" t="s">
        <v>563</v>
      </c>
      <c r="AC380" s="127" t="s">
        <v>257</v>
      </c>
      <c r="AD380" s="127" t="s">
        <v>1339</v>
      </c>
      <c r="AE380" s="127" t="s">
        <v>786</v>
      </c>
    </row>
    <row r="381" spans="28:31" ht="12.75" customHeight="1" x14ac:dyDescent="0.25">
      <c r="AB381" s="127" t="s">
        <v>258</v>
      </c>
      <c r="AC381" s="127" t="s">
        <v>259</v>
      </c>
      <c r="AD381" s="127" t="s">
        <v>258</v>
      </c>
      <c r="AE381" s="127" t="s">
        <v>787</v>
      </c>
    </row>
    <row r="382" spans="28:31" ht="12.75" customHeight="1" x14ac:dyDescent="0.25">
      <c r="AB382" s="127" t="s">
        <v>564</v>
      </c>
      <c r="AC382" s="127" t="s">
        <v>260</v>
      </c>
      <c r="AD382" s="127" t="s">
        <v>1340</v>
      </c>
      <c r="AE382" s="127" t="s">
        <v>788</v>
      </c>
    </row>
    <row r="383" spans="28:31" ht="12.75" customHeight="1" x14ac:dyDescent="0.25">
      <c r="AB383" s="127" t="s">
        <v>1037</v>
      </c>
      <c r="AC383" s="127" t="s">
        <v>261</v>
      </c>
      <c r="AD383" s="127" t="s">
        <v>1341</v>
      </c>
      <c r="AE383" s="127" t="s">
        <v>789</v>
      </c>
    </row>
    <row r="384" spans="28:31" ht="12.75" customHeight="1" x14ac:dyDescent="0.25">
      <c r="AB384" s="127" t="s">
        <v>262</v>
      </c>
      <c r="AC384" s="127" t="s">
        <v>263</v>
      </c>
      <c r="AD384" s="127" t="s">
        <v>1342</v>
      </c>
      <c r="AE384" s="127" t="s">
        <v>790</v>
      </c>
    </row>
    <row r="385" spans="28:31" ht="12.75" customHeight="1" x14ac:dyDescent="0.25">
      <c r="AB385" s="127" t="s">
        <v>1038</v>
      </c>
      <c r="AC385" s="127" t="s">
        <v>264</v>
      </c>
      <c r="AD385" s="127" t="s">
        <v>1343</v>
      </c>
      <c r="AE385" s="127" t="s">
        <v>791</v>
      </c>
    </row>
    <row r="386" spans="28:31" ht="12.75" customHeight="1" x14ac:dyDescent="0.25">
      <c r="AB386" s="127" t="s">
        <v>1108</v>
      </c>
      <c r="AC386" s="127" t="s">
        <v>1107</v>
      </c>
      <c r="AD386" s="127" t="s">
        <v>1344</v>
      </c>
      <c r="AE386" s="127" t="s">
        <v>1106</v>
      </c>
    </row>
    <row r="387" spans="28:31" ht="12.75" customHeight="1" x14ac:dyDescent="0.25">
      <c r="AB387" s="127" t="s">
        <v>565</v>
      </c>
      <c r="AC387" s="127" t="s">
        <v>266</v>
      </c>
      <c r="AD387" s="127" t="s">
        <v>265</v>
      </c>
      <c r="AE387" s="127" t="s">
        <v>792</v>
      </c>
    </row>
    <row r="388" spans="28:31" ht="12.75" customHeight="1" x14ac:dyDescent="0.25">
      <c r="AB388" s="127" t="s">
        <v>566</v>
      </c>
      <c r="AC388" s="127" t="s">
        <v>267</v>
      </c>
      <c r="AD388" s="127" t="s">
        <v>1345</v>
      </c>
      <c r="AE388" s="127" t="s">
        <v>793</v>
      </c>
    </row>
    <row r="389" spans="28:31" ht="12.75" customHeight="1" x14ac:dyDescent="0.25">
      <c r="AB389" s="127" t="s">
        <v>1039</v>
      </c>
      <c r="AC389" s="127" t="s">
        <v>1040</v>
      </c>
      <c r="AD389" s="127" t="s">
        <v>1041</v>
      </c>
      <c r="AE389" s="127" t="s">
        <v>1042</v>
      </c>
    </row>
    <row r="390" spans="28:31" ht="12.75" customHeight="1" x14ac:dyDescent="0.25">
      <c r="AB390" s="127" t="s">
        <v>1126</v>
      </c>
      <c r="AC390" s="127" t="s">
        <v>457</v>
      </c>
      <c r="AD390" s="127" t="s">
        <v>456</v>
      </c>
      <c r="AE390" s="127" t="s">
        <v>794</v>
      </c>
    </row>
    <row r="391" spans="28:31" ht="12.75" customHeight="1" x14ac:dyDescent="0.25">
      <c r="AB391" s="127" t="s">
        <v>1112</v>
      </c>
      <c r="AC391" s="127" t="s">
        <v>70</v>
      </c>
      <c r="AD391" s="127" t="s">
        <v>69</v>
      </c>
      <c r="AE391" s="127" t="s">
        <v>795</v>
      </c>
    </row>
    <row r="392" spans="28:31" ht="12.75" customHeight="1" x14ac:dyDescent="0.25">
      <c r="AB392" s="127" t="s">
        <v>567</v>
      </c>
      <c r="AC392" s="127" t="s">
        <v>297</v>
      </c>
      <c r="AD392" s="127" t="s">
        <v>1346</v>
      </c>
      <c r="AE392" s="127" t="s">
        <v>796</v>
      </c>
    </row>
    <row r="393" spans="28:31" ht="12.75" customHeight="1" x14ac:dyDescent="0.25">
      <c r="AB393" s="127" t="s">
        <v>568</v>
      </c>
      <c r="AC393" s="127" t="s">
        <v>268</v>
      </c>
      <c r="AD393" s="127" t="s">
        <v>1347</v>
      </c>
      <c r="AE393" s="127" t="s">
        <v>797</v>
      </c>
    </row>
    <row r="394" spans="28:31" ht="12.75" customHeight="1" x14ac:dyDescent="0.25">
      <c r="AB394" s="127" t="s">
        <v>269</v>
      </c>
      <c r="AC394" s="127" t="s">
        <v>270</v>
      </c>
      <c r="AD394" s="127" t="s">
        <v>1348</v>
      </c>
      <c r="AE394" s="127" t="s">
        <v>798</v>
      </c>
    </row>
    <row r="395" spans="28:31" ht="12.75" customHeight="1" x14ac:dyDescent="0.25">
      <c r="AB395" s="127" t="s">
        <v>271</v>
      </c>
      <c r="AC395" s="127" t="s">
        <v>272</v>
      </c>
      <c r="AD395" s="127" t="s">
        <v>1349</v>
      </c>
      <c r="AE395" s="127" t="s">
        <v>869</v>
      </c>
    </row>
    <row r="396" spans="28:31" ht="12.75" customHeight="1" x14ac:dyDescent="0.25">
      <c r="AB396" s="127" t="s">
        <v>275</v>
      </c>
      <c r="AC396" s="127" t="s">
        <v>276</v>
      </c>
      <c r="AD396" s="127" t="s">
        <v>1350</v>
      </c>
      <c r="AE396" s="127" t="s">
        <v>799</v>
      </c>
    </row>
    <row r="397" spans="28:31" ht="12.75" customHeight="1" x14ac:dyDescent="0.25">
      <c r="AB397" s="127" t="s">
        <v>569</v>
      </c>
      <c r="AC397" s="127" t="s">
        <v>277</v>
      </c>
      <c r="AD397" s="127" t="s">
        <v>1351</v>
      </c>
      <c r="AE397" s="127" t="s">
        <v>800</v>
      </c>
    </row>
    <row r="398" spans="28:31" ht="12.75" customHeight="1" x14ac:dyDescent="0.25">
      <c r="AB398" s="127" t="s">
        <v>570</v>
      </c>
      <c r="AC398" s="127" t="s">
        <v>278</v>
      </c>
      <c r="AD398" s="127" t="s">
        <v>1352</v>
      </c>
      <c r="AE398" s="127" t="s">
        <v>801</v>
      </c>
    </row>
    <row r="399" spans="28:31" ht="12.75" customHeight="1" x14ac:dyDescent="0.25">
      <c r="AB399" s="127" t="s">
        <v>279</v>
      </c>
      <c r="AC399" s="127" t="s">
        <v>280</v>
      </c>
      <c r="AD399" s="127" t="s">
        <v>1353</v>
      </c>
      <c r="AE399" s="127" t="s">
        <v>802</v>
      </c>
    </row>
    <row r="400" spans="28:31" ht="12.75" customHeight="1" x14ac:dyDescent="0.25">
      <c r="AB400" s="127" t="s">
        <v>281</v>
      </c>
      <c r="AC400" s="127" t="s">
        <v>282</v>
      </c>
      <c r="AD400" s="127" t="s">
        <v>1354</v>
      </c>
      <c r="AE400" s="127" t="s">
        <v>803</v>
      </c>
    </row>
    <row r="401" spans="28:31" ht="12.75" customHeight="1" x14ac:dyDescent="0.25">
      <c r="AB401" s="127" t="s">
        <v>285</v>
      </c>
      <c r="AC401" s="127" t="s">
        <v>286</v>
      </c>
      <c r="AD401" s="127" t="s">
        <v>285</v>
      </c>
      <c r="AE401" s="127" t="s">
        <v>805</v>
      </c>
    </row>
    <row r="402" spans="28:31" ht="12.75" customHeight="1" x14ac:dyDescent="0.25">
      <c r="AB402" s="127" t="s">
        <v>1044</v>
      </c>
      <c r="AC402" s="127" t="s">
        <v>287</v>
      </c>
      <c r="AD402" s="127" t="s">
        <v>1355</v>
      </c>
      <c r="AE402" s="127" t="s">
        <v>806</v>
      </c>
    </row>
    <row r="403" spans="28:31" ht="12.75" customHeight="1" x14ac:dyDescent="0.25">
      <c r="AB403" s="127" t="s">
        <v>1045</v>
      </c>
      <c r="AC403" s="127" t="s">
        <v>1046</v>
      </c>
      <c r="AD403" s="127" t="s">
        <v>1047</v>
      </c>
      <c r="AE403" s="127" t="s">
        <v>1048</v>
      </c>
    </row>
    <row r="404" spans="28:31" ht="12.75" customHeight="1" x14ac:dyDescent="0.25">
      <c r="AB404" s="127" t="s">
        <v>571</v>
      </c>
      <c r="AC404" s="127" t="s">
        <v>288</v>
      </c>
      <c r="AD404" s="127" t="s">
        <v>1356</v>
      </c>
      <c r="AE404" s="127" t="s">
        <v>807</v>
      </c>
    </row>
    <row r="405" spans="28:31" ht="12.75" customHeight="1" x14ac:dyDescent="0.25">
      <c r="AB405" s="127" t="s">
        <v>289</v>
      </c>
      <c r="AC405" s="127" t="s">
        <v>290</v>
      </c>
      <c r="AD405" s="127" t="s">
        <v>1357</v>
      </c>
      <c r="AE405" s="127" t="s">
        <v>808</v>
      </c>
    </row>
    <row r="406" spans="28:31" ht="12.75" customHeight="1" x14ac:dyDescent="0.25">
      <c r="AB406" s="127" t="s">
        <v>291</v>
      </c>
      <c r="AC406" s="127" t="s">
        <v>292</v>
      </c>
      <c r="AD406" s="127" t="s">
        <v>809</v>
      </c>
      <c r="AE406" s="127" t="s">
        <v>809</v>
      </c>
    </row>
    <row r="407" spans="28:31" ht="12.75" customHeight="1" x14ac:dyDescent="0.25">
      <c r="AB407" s="127" t="s">
        <v>294</v>
      </c>
      <c r="AC407" s="127" t="s">
        <v>295</v>
      </c>
      <c r="AD407" s="127" t="s">
        <v>1358</v>
      </c>
      <c r="AE407" s="127" t="s">
        <v>811</v>
      </c>
    </row>
    <row r="408" spans="28:31" ht="12.75" customHeight="1" x14ac:dyDescent="0.25">
      <c r="AB408" s="127" t="s">
        <v>572</v>
      </c>
      <c r="AC408" s="127" t="s">
        <v>296</v>
      </c>
      <c r="AD408" s="127" t="s">
        <v>1359</v>
      </c>
      <c r="AE408" s="127" t="s">
        <v>812</v>
      </c>
    </row>
    <row r="409" spans="28:31" ht="12.75" customHeight="1" x14ac:dyDescent="0.25">
      <c r="AB409" s="127" t="s">
        <v>984</v>
      </c>
      <c r="AC409" s="127" t="s">
        <v>983</v>
      </c>
      <c r="AD409" s="127" t="s">
        <v>1049</v>
      </c>
      <c r="AE409" s="127" t="s">
        <v>985</v>
      </c>
    </row>
    <row r="410" spans="28:31" ht="12.75" customHeight="1" x14ac:dyDescent="0.25">
      <c r="AB410" s="127" t="s">
        <v>1125</v>
      </c>
      <c r="AC410" s="127" t="s">
        <v>455</v>
      </c>
      <c r="AD410" s="127" t="s">
        <v>1125</v>
      </c>
      <c r="AE410" s="127" t="s">
        <v>813</v>
      </c>
    </row>
    <row r="411" spans="28:31" ht="12.75" customHeight="1" x14ac:dyDescent="0.25">
      <c r="AB411" s="127" t="s">
        <v>1123</v>
      </c>
      <c r="AC411" s="127" t="s">
        <v>986</v>
      </c>
      <c r="AD411" s="127" t="s">
        <v>1132</v>
      </c>
      <c r="AE411" s="127" t="s">
        <v>987</v>
      </c>
    </row>
    <row r="412" spans="28:31" ht="12.75" customHeight="1" x14ac:dyDescent="0.25">
      <c r="AB412" s="127" t="s">
        <v>298</v>
      </c>
      <c r="AC412" s="127" t="s">
        <v>299</v>
      </c>
      <c r="AD412" s="127" t="s">
        <v>1360</v>
      </c>
      <c r="AE412" s="127" t="s">
        <v>814</v>
      </c>
    </row>
    <row r="413" spans="28:31" ht="12.75" customHeight="1" x14ac:dyDescent="0.25">
      <c r="AB413" s="127" t="s">
        <v>573</v>
      </c>
      <c r="AC413" s="127" t="s">
        <v>300</v>
      </c>
      <c r="AD413" s="127" t="s">
        <v>1361</v>
      </c>
      <c r="AE413" s="127" t="s">
        <v>815</v>
      </c>
    </row>
    <row r="414" spans="28:31" ht="12.75" customHeight="1" x14ac:dyDescent="0.25">
      <c r="AB414" s="127" t="s">
        <v>574</v>
      </c>
      <c r="AC414" s="127" t="s">
        <v>304</v>
      </c>
      <c r="AD414" s="127" t="s">
        <v>1362</v>
      </c>
      <c r="AE414" s="127" t="s">
        <v>817</v>
      </c>
    </row>
    <row r="415" spans="28:31" ht="12.75" customHeight="1" x14ac:dyDescent="0.25">
      <c r="AB415" s="127" t="s">
        <v>305</v>
      </c>
      <c r="AC415" s="127" t="s">
        <v>306</v>
      </c>
      <c r="AD415" s="127" t="s">
        <v>1363</v>
      </c>
      <c r="AE415" s="127" t="s">
        <v>818</v>
      </c>
    </row>
    <row r="416" spans="28:31" ht="12.75" customHeight="1" x14ac:dyDescent="0.25">
      <c r="AB416" s="127" t="s">
        <v>575</v>
      </c>
      <c r="AC416" s="127" t="s">
        <v>307</v>
      </c>
      <c r="AD416" s="127" t="s">
        <v>1364</v>
      </c>
      <c r="AE416" s="127" t="s">
        <v>819</v>
      </c>
    </row>
    <row r="417" spans="28:31" ht="12.75" customHeight="1" x14ac:dyDescent="0.25">
      <c r="AB417" s="127" t="s">
        <v>308</v>
      </c>
      <c r="AC417" s="127" t="s">
        <v>309</v>
      </c>
      <c r="AD417" s="127" t="s">
        <v>1365</v>
      </c>
      <c r="AE417" s="127" t="s">
        <v>820</v>
      </c>
    </row>
    <row r="418" spans="28:31" ht="12.75" customHeight="1" x14ac:dyDescent="0.25">
      <c r="AB418" s="127" t="s">
        <v>576</v>
      </c>
      <c r="AC418" s="127" t="s">
        <v>310</v>
      </c>
      <c r="AD418" s="127" t="s">
        <v>1366</v>
      </c>
      <c r="AE418" s="127" t="s">
        <v>821</v>
      </c>
    </row>
    <row r="419" spans="28:31" ht="12.75" customHeight="1" x14ac:dyDescent="0.25">
      <c r="AB419" s="127" t="s">
        <v>1367</v>
      </c>
      <c r="AC419" s="127" t="s">
        <v>1094</v>
      </c>
      <c r="AD419" s="127" t="s">
        <v>1368</v>
      </c>
      <c r="AE419" s="127" t="s">
        <v>1095</v>
      </c>
    </row>
    <row r="420" spans="28:31" ht="12.75" customHeight="1" x14ac:dyDescent="0.25">
      <c r="AB420" s="127" t="s">
        <v>1369</v>
      </c>
      <c r="AC420" s="127" t="s">
        <v>311</v>
      </c>
      <c r="AD420" s="127" t="s">
        <v>1370</v>
      </c>
      <c r="AE420" s="127" t="s">
        <v>822</v>
      </c>
    </row>
    <row r="421" spans="28:31" ht="12.75" customHeight="1" x14ac:dyDescent="0.25">
      <c r="AB421" s="127" t="s">
        <v>1371</v>
      </c>
      <c r="AC421" s="127" t="s">
        <v>1372</v>
      </c>
      <c r="AD421" s="127" t="s">
        <v>1373</v>
      </c>
      <c r="AE421" s="127" t="s">
        <v>1374</v>
      </c>
    </row>
    <row r="422" spans="28:31" ht="12.75" customHeight="1" x14ac:dyDescent="0.25">
      <c r="AB422" s="127" t="s">
        <v>577</v>
      </c>
      <c r="AC422" s="127" t="s">
        <v>312</v>
      </c>
      <c r="AD422" s="127" t="s">
        <v>1375</v>
      </c>
      <c r="AE422" s="127" t="s">
        <v>823</v>
      </c>
    </row>
    <row r="423" spans="28:31" ht="12.75" customHeight="1" x14ac:dyDescent="0.25">
      <c r="AB423" s="127" t="s">
        <v>1050</v>
      </c>
      <c r="AC423" s="127" t="s">
        <v>1051</v>
      </c>
      <c r="AD423" s="127" t="s">
        <v>1052</v>
      </c>
      <c r="AE423" s="127" t="s">
        <v>1053</v>
      </c>
    </row>
    <row r="424" spans="28:31" ht="12.75" customHeight="1" x14ac:dyDescent="0.25">
      <c r="AB424" s="127" t="s">
        <v>313</v>
      </c>
      <c r="AC424" s="127" t="s">
        <v>1054</v>
      </c>
      <c r="AD424" s="127" t="s">
        <v>313</v>
      </c>
      <c r="AE424" s="127" t="s">
        <v>824</v>
      </c>
    </row>
    <row r="425" spans="28:31" ht="12.75" customHeight="1" x14ac:dyDescent="0.25">
      <c r="AB425" s="129" t="s">
        <v>1516</v>
      </c>
      <c r="AC425" s="129" t="s">
        <v>1515</v>
      </c>
      <c r="AD425" s="129" t="s">
        <v>1517</v>
      </c>
      <c r="AE425" s="129" t="s">
        <v>1518</v>
      </c>
    </row>
    <row r="426" spans="28:31" ht="12.75" customHeight="1" x14ac:dyDescent="0.25">
      <c r="AB426" s="127" t="s">
        <v>578</v>
      </c>
      <c r="AC426" s="127" t="s">
        <v>314</v>
      </c>
      <c r="AD426" s="127" t="s">
        <v>1376</v>
      </c>
      <c r="AE426" s="127" t="s">
        <v>825</v>
      </c>
    </row>
    <row r="427" spans="28:31" ht="12.75" customHeight="1" x14ac:dyDescent="0.25">
      <c r="AB427" s="127" t="s">
        <v>579</v>
      </c>
      <c r="AC427" s="127" t="s">
        <v>315</v>
      </c>
      <c r="AD427" s="127" t="s">
        <v>1377</v>
      </c>
      <c r="AE427" s="127" t="s">
        <v>826</v>
      </c>
    </row>
    <row r="428" spans="28:31" ht="12.75" customHeight="1" x14ac:dyDescent="0.25">
      <c r="AB428" s="127" t="s">
        <v>580</v>
      </c>
      <c r="AC428" s="127" t="s">
        <v>316</v>
      </c>
      <c r="AD428" s="127" t="s">
        <v>1378</v>
      </c>
      <c r="AE428" s="127" t="s">
        <v>827</v>
      </c>
    </row>
    <row r="429" spans="28:31" ht="12.75" customHeight="1" x14ac:dyDescent="0.25">
      <c r="AB429" s="127" t="s">
        <v>581</v>
      </c>
      <c r="AC429" s="127" t="s">
        <v>317</v>
      </c>
      <c r="AD429" s="127" t="s">
        <v>1379</v>
      </c>
      <c r="AE429" s="127" t="s">
        <v>828</v>
      </c>
    </row>
    <row r="430" spans="28:31" ht="12.75" customHeight="1" x14ac:dyDescent="0.25">
      <c r="AB430" s="127" t="s">
        <v>582</v>
      </c>
      <c r="AC430" s="127" t="s">
        <v>319</v>
      </c>
      <c r="AD430" s="127" t="s">
        <v>1380</v>
      </c>
      <c r="AE430" s="127" t="s">
        <v>831</v>
      </c>
    </row>
    <row r="431" spans="28:31" ht="12.75" customHeight="1" x14ac:dyDescent="0.25">
      <c r="AB431" s="127" t="s">
        <v>1381</v>
      </c>
      <c r="AC431" s="127" t="s">
        <v>320</v>
      </c>
      <c r="AD431" s="127" t="s">
        <v>1381</v>
      </c>
      <c r="AE431" s="127" t="s">
        <v>832</v>
      </c>
    </row>
    <row r="432" spans="28:31" ht="12.75" customHeight="1" x14ac:dyDescent="0.25">
      <c r="AB432" s="127" t="s">
        <v>1056</v>
      </c>
      <c r="AC432" s="127" t="s">
        <v>1055</v>
      </c>
      <c r="AD432" s="127" t="s">
        <v>1382</v>
      </c>
      <c r="AE432" s="127" t="s">
        <v>1057</v>
      </c>
    </row>
    <row r="433" spans="28:31" ht="12.75" customHeight="1" x14ac:dyDescent="0.25">
      <c r="AB433" s="127" t="s">
        <v>583</v>
      </c>
      <c r="AC433" s="127" t="s">
        <v>321</v>
      </c>
      <c r="AD433" s="127" t="s">
        <v>1383</v>
      </c>
      <c r="AE433" s="127" t="s">
        <v>833</v>
      </c>
    </row>
    <row r="434" spans="28:31" ht="12.75" customHeight="1" x14ac:dyDescent="0.25">
      <c r="AB434" s="127" t="s">
        <v>1524</v>
      </c>
      <c r="AC434" s="127" t="s">
        <v>1525</v>
      </c>
      <c r="AD434" s="127" t="s">
        <v>1526</v>
      </c>
      <c r="AE434" s="127" t="s">
        <v>1527</v>
      </c>
    </row>
    <row r="435" spans="28:31" ht="12.75" customHeight="1" x14ac:dyDescent="0.25">
      <c r="AB435" s="127" t="s">
        <v>322</v>
      </c>
      <c r="AC435" s="127" t="s">
        <v>323</v>
      </c>
      <c r="AD435" s="127" t="s">
        <v>1384</v>
      </c>
      <c r="AE435" s="127" t="s">
        <v>834</v>
      </c>
    </row>
    <row r="436" spans="28:31" ht="12.75" customHeight="1" x14ac:dyDescent="0.25">
      <c r="AB436" s="127" t="s">
        <v>324</v>
      </c>
      <c r="AC436" s="127" t="s">
        <v>325</v>
      </c>
      <c r="AD436" s="127" t="s">
        <v>1385</v>
      </c>
      <c r="AE436" s="127" t="s">
        <v>835</v>
      </c>
    </row>
    <row r="437" spans="28:31" ht="12.75" customHeight="1" x14ac:dyDescent="0.25">
      <c r="AB437" s="127" t="s">
        <v>1058</v>
      </c>
      <c r="AC437" s="127" t="s">
        <v>1059</v>
      </c>
      <c r="AD437" s="127" t="s">
        <v>1058</v>
      </c>
      <c r="AE437" s="127" t="s">
        <v>830</v>
      </c>
    </row>
    <row r="438" spans="28:31" ht="12.75" customHeight="1" x14ac:dyDescent="0.25">
      <c r="AB438" s="127" t="s">
        <v>1386</v>
      </c>
      <c r="AC438" s="127" t="s">
        <v>326</v>
      </c>
      <c r="AD438" s="127" t="s">
        <v>1387</v>
      </c>
      <c r="AE438" s="127" t="s">
        <v>836</v>
      </c>
    </row>
    <row r="439" spans="28:31" ht="12.75" customHeight="1" x14ac:dyDescent="0.25">
      <c r="AB439" s="127" t="s">
        <v>1388</v>
      </c>
      <c r="AC439" s="127" t="s">
        <v>327</v>
      </c>
      <c r="AD439" s="127" t="s">
        <v>1389</v>
      </c>
      <c r="AE439" s="127" t="s">
        <v>837</v>
      </c>
    </row>
    <row r="440" spans="28:31" ht="12.75" customHeight="1" x14ac:dyDescent="0.25">
      <c r="AB440" s="127" t="s">
        <v>1098</v>
      </c>
      <c r="AC440" s="127" t="s">
        <v>1099</v>
      </c>
      <c r="AD440" s="127" t="s">
        <v>1390</v>
      </c>
      <c r="AE440" s="127" t="s">
        <v>1100</v>
      </c>
    </row>
    <row r="441" spans="28:31" ht="12.75" customHeight="1" x14ac:dyDescent="0.25">
      <c r="AB441" s="127" t="s">
        <v>1121</v>
      </c>
      <c r="AC441" s="127" t="s">
        <v>1060</v>
      </c>
      <c r="AD441" s="129" t="s">
        <v>1121</v>
      </c>
      <c r="AE441" s="127" t="s">
        <v>1061</v>
      </c>
    </row>
    <row r="442" spans="28:31" ht="12.75" customHeight="1" x14ac:dyDescent="0.25">
      <c r="AB442" s="127" t="s">
        <v>328</v>
      </c>
      <c r="AC442" s="127" t="s">
        <v>329</v>
      </c>
      <c r="AD442" s="127" t="s">
        <v>1391</v>
      </c>
      <c r="AE442" s="127" t="s">
        <v>838</v>
      </c>
    </row>
    <row r="443" spans="28:31" ht="12.75" customHeight="1" x14ac:dyDescent="0.25">
      <c r="AB443" s="127" t="s">
        <v>584</v>
      </c>
      <c r="AC443" s="127" t="s">
        <v>330</v>
      </c>
      <c r="AD443" s="127" t="s">
        <v>1392</v>
      </c>
      <c r="AE443" s="127" t="s">
        <v>839</v>
      </c>
    </row>
    <row r="444" spans="28:31" ht="12.75" customHeight="1" x14ac:dyDescent="0.25">
      <c r="AB444" s="127" t="s">
        <v>585</v>
      </c>
      <c r="AC444" s="127" t="s">
        <v>332</v>
      </c>
      <c r="AD444" s="127" t="s">
        <v>331</v>
      </c>
      <c r="AE444" s="127" t="s">
        <v>840</v>
      </c>
    </row>
    <row r="445" spans="28:31" ht="12.75" customHeight="1" x14ac:dyDescent="0.25">
      <c r="AB445" s="127" t="s">
        <v>1393</v>
      </c>
      <c r="AC445" s="127" t="s">
        <v>1394</v>
      </c>
      <c r="AD445" s="127" t="s">
        <v>1395</v>
      </c>
      <c r="AE445" s="127" t="s">
        <v>1396</v>
      </c>
    </row>
    <row r="446" spans="28:31" ht="12.75" customHeight="1" x14ac:dyDescent="0.25">
      <c r="AB446" s="127" t="s">
        <v>586</v>
      </c>
      <c r="AC446" s="127" t="s">
        <v>334</v>
      </c>
      <c r="AD446" s="127" t="s">
        <v>333</v>
      </c>
      <c r="AE446" s="127" t="s">
        <v>841</v>
      </c>
    </row>
    <row r="447" spans="28:31" ht="12.75" customHeight="1" x14ac:dyDescent="0.25">
      <c r="AB447" s="127" t="s">
        <v>335</v>
      </c>
      <c r="AC447" s="127" t="s">
        <v>336</v>
      </c>
      <c r="AD447" s="127" t="s">
        <v>1397</v>
      </c>
      <c r="AE447" s="127" t="s">
        <v>842</v>
      </c>
    </row>
    <row r="448" spans="28:31" ht="12.75" customHeight="1" x14ac:dyDescent="0.25">
      <c r="AB448" s="127" t="s">
        <v>1101</v>
      </c>
      <c r="AC448" s="127" t="s">
        <v>1102</v>
      </c>
      <c r="AD448" s="127" t="s">
        <v>1398</v>
      </c>
      <c r="AE448" s="127" t="s">
        <v>1137</v>
      </c>
    </row>
    <row r="449" spans="28:31" ht="12.75" customHeight="1" x14ac:dyDescent="0.25">
      <c r="AB449" s="127" t="s">
        <v>337</v>
      </c>
      <c r="AC449" s="127" t="s">
        <v>338</v>
      </c>
      <c r="AD449" s="127" t="s">
        <v>337</v>
      </c>
      <c r="AE449" s="127" t="s">
        <v>844</v>
      </c>
    </row>
    <row r="450" spans="28:31" ht="12.75" customHeight="1" x14ac:dyDescent="0.25">
      <c r="AB450" s="127" t="s">
        <v>1115</v>
      </c>
      <c r="AC450" s="127" t="s">
        <v>116</v>
      </c>
      <c r="AD450" s="127" t="s">
        <v>115</v>
      </c>
      <c r="AE450" s="127" t="s">
        <v>845</v>
      </c>
    </row>
    <row r="451" spans="28:31" ht="12.75" customHeight="1" x14ac:dyDescent="0.25">
      <c r="AB451" s="127" t="s">
        <v>587</v>
      </c>
      <c r="AC451" s="127" t="s">
        <v>340</v>
      </c>
      <c r="AD451" s="127" t="s">
        <v>339</v>
      </c>
      <c r="AE451" s="127" t="s">
        <v>846</v>
      </c>
    </row>
    <row r="452" spans="28:31" ht="12.75" customHeight="1" x14ac:dyDescent="0.25">
      <c r="AB452" s="127" t="s">
        <v>588</v>
      </c>
      <c r="AC452" s="127" t="s">
        <v>342</v>
      </c>
      <c r="AD452" s="127" t="s">
        <v>341</v>
      </c>
      <c r="AE452" s="127" t="s">
        <v>847</v>
      </c>
    </row>
    <row r="453" spans="28:31" ht="12.75" customHeight="1" x14ac:dyDescent="0.25">
      <c r="AB453" s="127" t="s">
        <v>343</v>
      </c>
      <c r="AC453" s="127" t="s">
        <v>344</v>
      </c>
      <c r="AD453" s="127" t="s">
        <v>1399</v>
      </c>
      <c r="AE453" s="127" t="s">
        <v>848</v>
      </c>
    </row>
    <row r="454" spans="28:31" ht="12.75" customHeight="1" x14ac:dyDescent="0.25">
      <c r="AB454" s="127" t="s">
        <v>589</v>
      </c>
      <c r="AC454" s="127" t="s">
        <v>345</v>
      </c>
      <c r="AD454" s="127" t="s">
        <v>1400</v>
      </c>
      <c r="AE454" s="127" t="s">
        <v>849</v>
      </c>
    </row>
    <row r="455" spans="28:31" ht="12.75" customHeight="1" x14ac:dyDescent="0.25">
      <c r="AB455" s="127" t="s">
        <v>301</v>
      </c>
      <c r="AC455" s="127" t="s">
        <v>302</v>
      </c>
      <c r="AD455" s="127" t="s">
        <v>1401</v>
      </c>
      <c r="AE455" s="127" t="s">
        <v>850</v>
      </c>
    </row>
    <row r="456" spans="28:31" ht="12.75" customHeight="1" x14ac:dyDescent="0.25">
      <c r="AB456" s="127" t="s">
        <v>590</v>
      </c>
      <c r="AC456" s="127" t="s">
        <v>346</v>
      </c>
      <c r="AD456" s="127" t="s">
        <v>1402</v>
      </c>
      <c r="AE456" s="127" t="s">
        <v>851</v>
      </c>
    </row>
    <row r="457" spans="28:31" ht="12.75" customHeight="1" x14ac:dyDescent="0.25">
      <c r="AB457" s="127" t="s">
        <v>591</v>
      </c>
      <c r="AC457" s="127" t="s">
        <v>347</v>
      </c>
      <c r="AD457" s="127" t="s">
        <v>1403</v>
      </c>
      <c r="AE457" s="127" t="s">
        <v>852</v>
      </c>
    </row>
    <row r="458" spans="28:31" ht="12.75" customHeight="1" x14ac:dyDescent="0.25">
      <c r="AB458" s="127" t="s">
        <v>348</v>
      </c>
      <c r="AC458" s="127" t="s">
        <v>349</v>
      </c>
      <c r="AD458" s="127" t="s">
        <v>1404</v>
      </c>
      <c r="AE458" s="127" t="s">
        <v>853</v>
      </c>
    </row>
    <row r="459" spans="28:31" ht="12.75" customHeight="1" x14ac:dyDescent="0.25">
      <c r="AB459" s="127" t="s">
        <v>1062</v>
      </c>
      <c r="AC459" s="127" t="s">
        <v>350</v>
      </c>
      <c r="AD459" s="127" t="s">
        <v>1405</v>
      </c>
      <c r="AE459" s="127" t="s">
        <v>854</v>
      </c>
    </row>
    <row r="460" spans="28:31" ht="12.75" customHeight="1" x14ac:dyDescent="0.25">
      <c r="AB460" s="127" t="s">
        <v>197</v>
      </c>
      <c r="AC460" s="127" t="s">
        <v>198</v>
      </c>
      <c r="AD460" s="127" t="s">
        <v>1406</v>
      </c>
      <c r="AE460" s="127" t="s">
        <v>751</v>
      </c>
    </row>
    <row r="461" spans="28:31" ht="12.75" customHeight="1" x14ac:dyDescent="0.25">
      <c r="AB461" s="127" t="s">
        <v>1407</v>
      </c>
      <c r="AC461" s="127" t="s">
        <v>351</v>
      </c>
      <c r="AD461" s="127" t="s">
        <v>1408</v>
      </c>
      <c r="AE461" s="127" t="s">
        <v>855</v>
      </c>
    </row>
    <row r="462" spans="28:31" ht="12.75" customHeight="1" x14ac:dyDescent="0.25">
      <c r="AB462" s="127" t="s">
        <v>592</v>
      </c>
      <c r="AC462" s="127" t="s">
        <v>352</v>
      </c>
      <c r="AD462" s="127" t="s">
        <v>1409</v>
      </c>
      <c r="AE462" s="127" t="s">
        <v>856</v>
      </c>
    </row>
    <row r="463" spans="28:31" ht="12.75" customHeight="1" x14ac:dyDescent="0.25">
      <c r="AB463" s="127" t="s">
        <v>353</v>
      </c>
      <c r="AC463" s="127" t="s">
        <v>354</v>
      </c>
      <c r="AD463" s="127" t="s">
        <v>353</v>
      </c>
      <c r="AE463" s="127" t="s">
        <v>857</v>
      </c>
    </row>
    <row r="464" spans="28:31" ht="12.75" customHeight="1" x14ac:dyDescent="0.25">
      <c r="AB464" s="127" t="s">
        <v>593</v>
      </c>
      <c r="AC464" s="127" t="s">
        <v>355</v>
      </c>
      <c r="AD464" s="127" t="s">
        <v>1410</v>
      </c>
      <c r="AE464" s="127" t="s">
        <v>858</v>
      </c>
    </row>
    <row r="465" spans="28:31" ht="12.75" customHeight="1" x14ac:dyDescent="0.25">
      <c r="AB465" s="127" t="s">
        <v>1411</v>
      </c>
      <c r="AC465" s="127" t="s">
        <v>356</v>
      </c>
      <c r="AD465" s="127" t="s">
        <v>1412</v>
      </c>
      <c r="AE465" s="127" t="s">
        <v>859</v>
      </c>
    </row>
    <row r="466" spans="28:31" ht="12.75" customHeight="1" x14ac:dyDescent="0.25">
      <c r="AB466" s="127" t="s">
        <v>594</v>
      </c>
      <c r="AC466" s="127" t="s">
        <v>358</v>
      </c>
      <c r="AD466" s="127" t="s">
        <v>357</v>
      </c>
      <c r="AE466" s="127" t="s">
        <v>860</v>
      </c>
    </row>
    <row r="467" spans="28:31" ht="12.75" customHeight="1" x14ac:dyDescent="0.25">
      <c r="AB467" s="127" t="s">
        <v>359</v>
      </c>
      <c r="AC467" s="127" t="s">
        <v>360</v>
      </c>
      <c r="AD467" s="127" t="s">
        <v>1413</v>
      </c>
      <c r="AE467" s="127" t="s">
        <v>861</v>
      </c>
    </row>
    <row r="468" spans="28:31" ht="12.75" customHeight="1" x14ac:dyDescent="0.25">
      <c r="AB468" s="127" t="s">
        <v>1414</v>
      </c>
      <c r="AC468" s="127" t="s">
        <v>361</v>
      </c>
      <c r="AD468" s="127" t="s">
        <v>1415</v>
      </c>
      <c r="AE468" s="127" t="s">
        <v>862</v>
      </c>
    </row>
    <row r="469" spans="28:31" ht="12.75" customHeight="1" x14ac:dyDescent="0.25">
      <c r="AB469" s="127" t="s">
        <v>595</v>
      </c>
      <c r="AC469" s="127" t="s">
        <v>362</v>
      </c>
      <c r="AD469" s="127" t="s">
        <v>1416</v>
      </c>
      <c r="AE469" s="127" t="s">
        <v>863</v>
      </c>
    </row>
    <row r="470" spans="28:31" ht="12.75" customHeight="1" x14ac:dyDescent="0.25">
      <c r="AB470" s="127" t="s">
        <v>1078</v>
      </c>
      <c r="AC470" s="127" t="s">
        <v>1079</v>
      </c>
      <c r="AD470" s="127" t="s">
        <v>1080</v>
      </c>
      <c r="AE470" s="127" t="s">
        <v>1080</v>
      </c>
    </row>
    <row r="471" spans="28:31" ht="12.75" customHeight="1" x14ac:dyDescent="0.25">
      <c r="AB471" s="127" t="s">
        <v>596</v>
      </c>
      <c r="AC471" s="127" t="s">
        <v>364</v>
      </c>
      <c r="AD471" s="127" t="s">
        <v>363</v>
      </c>
      <c r="AE471" s="127" t="s">
        <v>864</v>
      </c>
    </row>
    <row r="472" spans="28:31" ht="12.75" customHeight="1" x14ac:dyDescent="0.25">
      <c r="AB472" s="127" t="s">
        <v>597</v>
      </c>
      <c r="AC472" s="127" t="s">
        <v>365</v>
      </c>
      <c r="AD472" s="127" t="s">
        <v>1417</v>
      </c>
      <c r="AE472" s="127" t="s">
        <v>865</v>
      </c>
    </row>
    <row r="473" spans="28:31" ht="12.75" customHeight="1" x14ac:dyDescent="0.25">
      <c r="AB473" s="127" t="s">
        <v>598</v>
      </c>
      <c r="AC473" s="127" t="s">
        <v>366</v>
      </c>
      <c r="AD473" s="127" t="s">
        <v>1418</v>
      </c>
      <c r="AE473" s="127" t="s">
        <v>866</v>
      </c>
    </row>
    <row r="474" spans="28:31" ht="12.75" customHeight="1" x14ac:dyDescent="0.25">
      <c r="AB474" s="127" t="s">
        <v>599</v>
      </c>
      <c r="AC474" s="127" t="s">
        <v>367</v>
      </c>
      <c r="AD474" s="127" t="s">
        <v>1419</v>
      </c>
      <c r="AE474" s="127" t="s">
        <v>867</v>
      </c>
    </row>
    <row r="475" spans="28:31" ht="12.75" customHeight="1" x14ac:dyDescent="0.25">
      <c r="AB475" s="127" t="s">
        <v>600</v>
      </c>
      <c r="AC475" s="127" t="s">
        <v>368</v>
      </c>
      <c r="AD475" s="127" t="s">
        <v>1420</v>
      </c>
      <c r="AE475" s="127" t="s">
        <v>868</v>
      </c>
    </row>
    <row r="476" spans="28:31" ht="12.75" customHeight="1" x14ac:dyDescent="0.25">
      <c r="AB476" s="127" t="s">
        <v>601</v>
      </c>
      <c r="AC476" s="127" t="s">
        <v>369</v>
      </c>
      <c r="AD476" s="127" t="s">
        <v>1421</v>
      </c>
      <c r="AE476" s="127" t="s">
        <v>870</v>
      </c>
    </row>
    <row r="477" spans="28:31" ht="12.75" customHeight="1" x14ac:dyDescent="0.25">
      <c r="AB477" s="127" t="s">
        <v>602</v>
      </c>
      <c r="AC477" s="127" t="s">
        <v>371</v>
      </c>
      <c r="AD477" s="127" t="s">
        <v>370</v>
      </c>
      <c r="AE477" s="127" t="s">
        <v>871</v>
      </c>
    </row>
    <row r="478" spans="28:31" ht="12.75" customHeight="1" x14ac:dyDescent="0.25">
      <c r="AB478" s="127" t="s">
        <v>374</v>
      </c>
      <c r="AC478" s="127" t="s">
        <v>375</v>
      </c>
      <c r="AD478" s="127" t="s">
        <v>1422</v>
      </c>
      <c r="AE478" s="127" t="s">
        <v>872</v>
      </c>
    </row>
    <row r="479" spans="28:31" ht="12.75" customHeight="1" x14ac:dyDescent="0.25">
      <c r="AB479" s="127" t="s">
        <v>603</v>
      </c>
      <c r="AC479" s="127" t="s">
        <v>373</v>
      </c>
      <c r="AD479" s="127" t="s">
        <v>372</v>
      </c>
      <c r="AE479" s="127" t="s">
        <v>873</v>
      </c>
    </row>
    <row r="480" spans="28:31" ht="12.75" customHeight="1" x14ac:dyDescent="0.25">
      <c r="AB480" s="127" t="s">
        <v>604</v>
      </c>
      <c r="AC480" s="127" t="s">
        <v>377</v>
      </c>
      <c r="AD480" s="127" t="s">
        <v>376</v>
      </c>
      <c r="AE480" s="127" t="s">
        <v>874</v>
      </c>
    </row>
    <row r="481" spans="28:31" ht="12.75" customHeight="1" x14ac:dyDescent="0.25">
      <c r="AB481" s="127" t="s">
        <v>605</v>
      </c>
      <c r="AC481" s="127" t="s">
        <v>378</v>
      </c>
      <c r="AD481" s="127" t="s">
        <v>1423</v>
      </c>
      <c r="AE481" s="127" t="s">
        <v>875</v>
      </c>
    </row>
    <row r="482" spans="28:31" ht="12.75" customHeight="1" x14ac:dyDescent="0.25">
      <c r="AB482" s="127" t="s">
        <v>379</v>
      </c>
      <c r="AC482" s="127" t="s">
        <v>380</v>
      </c>
      <c r="AD482" s="127" t="s">
        <v>379</v>
      </c>
      <c r="AE482" s="127" t="s">
        <v>876</v>
      </c>
    </row>
    <row r="483" spans="28:31" ht="12.75" customHeight="1" x14ac:dyDescent="0.25">
      <c r="AB483" s="127" t="s">
        <v>606</v>
      </c>
      <c r="AC483" s="127" t="s">
        <v>384</v>
      </c>
      <c r="AD483" s="127" t="s">
        <v>383</v>
      </c>
      <c r="AE483" s="127" t="s">
        <v>877</v>
      </c>
    </row>
    <row r="484" spans="28:31" ht="12.75" customHeight="1" x14ac:dyDescent="0.25">
      <c r="AB484" s="127" t="s">
        <v>273</v>
      </c>
      <c r="AC484" s="127" t="s">
        <v>274</v>
      </c>
      <c r="AD484" s="127" t="s">
        <v>273</v>
      </c>
      <c r="AE484" s="127" t="s">
        <v>878</v>
      </c>
    </row>
    <row r="485" spans="28:31" ht="12.75" customHeight="1" x14ac:dyDescent="0.25">
      <c r="AB485" s="127" t="s">
        <v>607</v>
      </c>
      <c r="AC485" s="127" t="s">
        <v>385</v>
      </c>
      <c r="AD485" s="127" t="s">
        <v>1424</v>
      </c>
      <c r="AE485" s="127" t="s">
        <v>879</v>
      </c>
    </row>
    <row r="486" spans="28:31" ht="12.75" customHeight="1" x14ac:dyDescent="0.25">
      <c r="AB486" s="127" t="s">
        <v>608</v>
      </c>
      <c r="AC486" s="127" t="s">
        <v>387</v>
      </c>
      <c r="AD486" s="127" t="s">
        <v>386</v>
      </c>
      <c r="AE486" s="127" t="s">
        <v>880</v>
      </c>
    </row>
    <row r="487" spans="28:31" ht="12.75" customHeight="1" x14ac:dyDescent="0.25">
      <c r="AB487" s="127" t="s">
        <v>609</v>
      </c>
      <c r="AC487" s="127" t="s">
        <v>388</v>
      </c>
      <c r="AD487" s="127" t="s">
        <v>1425</v>
      </c>
      <c r="AE487" s="127" t="s">
        <v>881</v>
      </c>
    </row>
    <row r="488" spans="28:31" ht="12.75" customHeight="1" x14ac:dyDescent="0.25">
      <c r="AB488" s="127" t="s">
        <v>610</v>
      </c>
      <c r="AC488" s="127" t="s">
        <v>389</v>
      </c>
      <c r="AD488" s="127" t="s">
        <v>1426</v>
      </c>
      <c r="AE488" s="127" t="s">
        <v>882</v>
      </c>
    </row>
    <row r="489" spans="28:31" ht="12.75" customHeight="1" x14ac:dyDescent="0.25">
      <c r="AB489" s="127" t="s">
        <v>1109</v>
      </c>
      <c r="AC489" s="127" t="s">
        <v>1105</v>
      </c>
      <c r="AD489" s="127" t="s">
        <v>1109</v>
      </c>
      <c r="AE489" s="127" t="s">
        <v>764</v>
      </c>
    </row>
    <row r="490" spans="28:31" ht="12.75" customHeight="1" x14ac:dyDescent="0.25">
      <c r="AB490" s="127" t="s">
        <v>611</v>
      </c>
      <c r="AC490" s="127" t="s">
        <v>390</v>
      </c>
      <c r="AD490" s="127" t="s">
        <v>1427</v>
      </c>
      <c r="AE490" s="127" t="s">
        <v>883</v>
      </c>
    </row>
    <row r="491" spans="28:31" ht="12.75" customHeight="1" x14ac:dyDescent="0.25">
      <c r="AB491" s="127" t="s">
        <v>283</v>
      </c>
      <c r="AC491" s="127" t="s">
        <v>284</v>
      </c>
      <c r="AD491" s="127" t="s">
        <v>1428</v>
      </c>
      <c r="AE491" s="127" t="s">
        <v>884</v>
      </c>
    </row>
    <row r="492" spans="28:31" ht="12.75" customHeight="1" x14ac:dyDescent="0.25">
      <c r="AB492" s="127" t="s">
        <v>1120</v>
      </c>
      <c r="AC492" s="127" t="s">
        <v>293</v>
      </c>
      <c r="AD492" s="127" t="s">
        <v>1429</v>
      </c>
      <c r="AE492" s="127" t="s">
        <v>810</v>
      </c>
    </row>
    <row r="493" spans="28:31" ht="12.75" customHeight="1" x14ac:dyDescent="0.25">
      <c r="AB493" s="127" t="s">
        <v>391</v>
      </c>
      <c r="AC493" s="127" t="s">
        <v>392</v>
      </c>
      <c r="AD493" s="127" t="s">
        <v>1430</v>
      </c>
      <c r="AE493" s="127" t="s">
        <v>886</v>
      </c>
    </row>
    <row r="494" spans="28:31" ht="12.75" customHeight="1" x14ac:dyDescent="0.25">
      <c r="AB494" s="127" t="s">
        <v>612</v>
      </c>
      <c r="AC494" s="127" t="s">
        <v>393</v>
      </c>
      <c r="AD494" s="127" t="s">
        <v>1431</v>
      </c>
      <c r="AE494" s="127" t="s">
        <v>887</v>
      </c>
    </row>
    <row r="495" spans="28:31" ht="12.75" customHeight="1" x14ac:dyDescent="0.25">
      <c r="AB495" s="127" t="s">
        <v>613</v>
      </c>
      <c r="AC495" s="127" t="s">
        <v>394</v>
      </c>
      <c r="AD495" s="127" t="s">
        <v>1432</v>
      </c>
      <c r="AE495" s="127" t="s">
        <v>888</v>
      </c>
    </row>
    <row r="496" spans="28:31" ht="12.75" customHeight="1" x14ac:dyDescent="0.25">
      <c r="AB496" s="127" t="s">
        <v>1063</v>
      </c>
      <c r="AC496" s="127" t="s">
        <v>395</v>
      </c>
      <c r="AD496" s="127" t="s">
        <v>1433</v>
      </c>
      <c r="AE496" s="127" t="s">
        <v>889</v>
      </c>
    </row>
    <row r="497" spans="28:31" ht="12.75" customHeight="1" x14ac:dyDescent="0.25">
      <c r="AB497" s="127" t="s">
        <v>1064</v>
      </c>
      <c r="AC497" s="127" t="s">
        <v>397</v>
      </c>
      <c r="AD497" s="127" t="s">
        <v>396</v>
      </c>
      <c r="AE497" s="127" t="s">
        <v>890</v>
      </c>
    </row>
    <row r="498" spans="28:31" ht="12.75" customHeight="1" x14ac:dyDescent="0.25">
      <c r="AB498" s="127" t="s">
        <v>614</v>
      </c>
      <c r="AC498" s="127" t="s">
        <v>398</v>
      </c>
      <c r="AD498" s="127" t="s">
        <v>1434</v>
      </c>
      <c r="AE498" s="127" t="s">
        <v>891</v>
      </c>
    </row>
    <row r="499" spans="28:31" ht="12.75" customHeight="1" x14ac:dyDescent="0.25">
      <c r="AB499" s="127" t="s">
        <v>615</v>
      </c>
      <c r="AC499" s="127" t="s">
        <v>399</v>
      </c>
      <c r="AD499" s="127" t="s">
        <v>1435</v>
      </c>
      <c r="AE499" s="127" t="s">
        <v>892</v>
      </c>
    </row>
    <row r="500" spans="28:31" ht="12.75" customHeight="1" x14ac:dyDescent="0.25">
      <c r="AB500" s="127" t="s">
        <v>400</v>
      </c>
      <c r="AC500" s="127" t="s">
        <v>401</v>
      </c>
      <c r="AD500" s="127" t="s">
        <v>1436</v>
      </c>
      <c r="AE500" s="127" t="s">
        <v>755</v>
      </c>
    </row>
    <row r="501" spans="28:31" ht="12.75" customHeight="1" x14ac:dyDescent="0.25">
      <c r="AB501" s="127" t="s">
        <v>402</v>
      </c>
      <c r="AC501" s="127" t="s">
        <v>403</v>
      </c>
      <c r="AD501" s="127" t="s">
        <v>402</v>
      </c>
      <c r="AE501" s="127" t="s">
        <v>893</v>
      </c>
    </row>
    <row r="502" spans="28:31" ht="12.75" customHeight="1" x14ac:dyDescent="0.25">
      <c r="AB502" s="127" t="s">
        <v>989</v>
      </c>
      <c r="AC502" s="127" t="s">
        <v>988</v>
      </c>
      <c r="AD502" s="127" t="s">
        <v>1065</v>
      </c>
      <c r="AE502" s="127" t="s">
        <v>990</v>
      </c>
    </row>
    <row r="503" spans="28:31" ht="12.75" customHeight="1" x14ac:dyDescent="0.25">
      <c r="AB503" s="127" t="s">
        <v>616</v>
      </c>
      <c r="AC503" s="127" t="s">
        <v>404</v>
      </c>
      <c r="AD503" s="127" t="s">
        <v>1437</v>
      </c>
      <c r="AE503" s="127" t="s">
        <v>894</v>
      </c>
    </row>
    <row r="504" spans="28:31" ht="12.75" customHeight="1" x14ac:dyDescent="0.25">
      <c r="AB504" s="127" t="s">
        <v>617</v>
      </c>
      <c r="AC504" s="127" t="s">
        <v>405</v>
      </c>
      <c r="AD504" s="127" t="s">
        <v>1438</v>
      </c>
      <c r="AE504" s="127" t="s">
        <v>895</v>
      </c>
    </row>
    <row r="505" spans="28:31" ht="12.75" customHeight="1" x14ac:dyDescent="0.25">
      <c r="AB505" s="127" t="s">
        <v>1066</v>
      </c>
      <c r="AC505" s="127" t="s">
        <v>318</v>
      </c>
      <c r="AD505" s="127" t="s">
        <v>1439</v>
      </c>
      <c r="AE505" s="127" t="s">
        <v>829</v>
      </c>
    </row>
    <row r="506" spans="28:31" ht="12.75" customHeight="1" x14ac:dyDescent="0.25">
      <c r="AB506" s="127" t="s">
        <v>1440</v>
      </c>
      <c r="AC506" s="127" t="s">
        <v>407</v>
      </c>
      <c r="AD506" s="127" t="s">
        <v>1441</v>
      </c>
      <c r="AE506" s="127" t="s">
        <v>896</v>
      </c>
    </row>
    <row r="507" spans="28:31" ht="12.75" customHeight="1" x14ac:dyDescent="0.25">
      <c r="AB507" s="127" t="s">
        <v>408</v>
      </c>
      <c r="AC507" s="127" t="s">
        <v>409</v>
      </c>
      <c r="AD507" s="127" t="s">
        <v>1442</v>
      </c>
      <c r="AE507" s="127" t="s">
        <v>897</v>
      </c>
    </row>
    <row r="508" spans="28:31" ht="12.75" customHeight="1" x14ac:dyDescent="0.25">
      <c r="AB508" s="127" t="s">
        <v>410</v>
      </c>
      <c r="AC508" s="127" t="s">
        <v>411</v>
      </c>
      <c r="AD508" s="127" t="s">
        <v>1443</v>
      </c>
      <c r="AE508" s="127" t="s">
        <v>898</v>
      </c>
    </row>
    <row r="509" spans="28:31" ht="12.75" customHeight="1" x14ac:dyDescent="0.25">
      <c r="AB509" s="127" t="s">
        <v>618</v>
      </c>
      <c r="AC509" s="127" t="s">
        <v>1067</v>
      </c>
      <c r="AD509" s="127" t="s">
        <v>406</v>
      </c>
      <c r="AE509" s="127" t="s">
        <v>899</v>
      </c>
    </row>
    <row r="510" spans="28:31" ht="12.75" customHeight="1" x14ac:dyDescent="0.25">
      <c r="AB510" s="127" t="s">
        <v>619</v>
      </c>
      <c r="AC510" s="127" t="s">
        <v>62</v>
      </c>
      <c r="AD510" s="127" t="s">
        <v>1444</v>
      </c>
      <c r="AE510" s="127" t="s">
        <v>900</v>
      </c>
    </row>
    <row r="511" spans="28:31" ht="12.75" customHeight="1" x14ac:dyDescent="0.25">
      <c r="AB511" s="127" t="s">
        <v>412</v>
      </c>
      <c r="AC511" s="127" t="s">
        <v>413</v>
      </c>
      <c r="AD511" s="127" t="s">
        <v>1445</v>
      </c>
      <c r="AE511" s="127" t="s">
        <v>901</v>
      </c>
    </row>
    <row r="512" spans="28:31" ht="12.75" customHeight="1" x14ac:dyDescent="0.25">
      <c r="AB512" s="127" t="s">
        <v>620</v>
      </c>
      <c r="AC512" s="127" t="s">
        <v>414</v>
      </c>
      <c r="AD512" s="127" t="s">
        <v>1446</v>
      </c>
      <c r="AE512" s="127" t="s">
        <v>902</v>
      </c>
    </row>
    <row r="513" spans="28:31" ht="12.75" customHeight="1" x14ac:dyDescent="0.25">
      <c r="AB513" s="127" t="s">
        <v>621</v>
      </c>
      <c r="AC513" s="127" t="s">
        <v>415</v>
      </c>
      <c r="AD513" s="127" t="s">
        <v>1447</v>
      </c>
      <c r="AE513" s="127" t="s">
        <v>903</v>
      </c>
    </row>
    <row r="514" spans="28:31" ht="12.75" customHeight="1" x14ac:dyDescent="0.25">
      <c r="AB514" s="127" t="s">
        <v>1212</v>
      </c>
      <c r="AC514" s="127" t="s">
        <v>1214</v>
      </c>
      <c r="AD514" s="127" t="s">
        <v>1448</v>
      </c>
      <c r="AE514" s="127" t="s">
        <v>1213</v>
      </c>
    </row>
    <row r="515" spans="28:31" ht="12.75" customHeight="1" x14ac:dyDescent="0.25">
      <c r="AB515" s="129" t="s">
        <v>622</v>
      </c>
      <c r="AC515" s="127" t="s">
        <v>419</v>
      </c>
      <c r="AD515" s="127" t="s">
        <v>418</v>
      </c>
      <c r="AE515" s="129" t="s">
        <v>904</v>
      </c>
    </row>
    <row r="516" spans="28:31" ht="12.75" customHeight="1" x14ac:dyDescent="0.25">
      <c r="AB516" s="127" t="s">
        <v>623</v>
      </c>
      <c r="AC516" s="127" t="s">
        <v>420</v>
      </c>
      <c r="AD516" s="127" t="s">
        <v>1449</v>
      </c>
      <c r="AE516" s="127" t="s">
        <v>905</v>
      </c>
    </row>
    <row r="517" spans="28:31" ht="12.75" customHeight="1" x14ac:dyDescent="0.25">
      <c r="AB517" s="127" t="s">
        <v>1554</v>
      </c>
      <c r="AC517" s="127" t="s">
        <v>1552</v>
      </c>
      <c r="AD517" s="127" t="s">
        <v>1551</v>
      </c>
      <c r="AE517" s="127" t="s">
        <v>1553</v>
      </c>
    </row>
    <row r="518" spans="28:31" ht="12.75" customHeight="1" x14ac:dyDescent="0.25">
      <c r="AB518" s="127" t="s">
        <v>624</v>
      </c>
      <c r="AC518" s="127" t="s">
        <v>421</v>
      </c>
      <c r="AD518" s="127" t="s">
        <v>1450</v>
      </c>
      <c r="AE518" s="127" t="s">
        <v>906</v>
      </c>
    </row>
    <row r="519" spans="28:31" ht="15" x14ac:dyDescent="0.25">
      <c r="AB519" s="127" t="s">
        <v>1451</v>
      </c>
      <c r="AC519" s="127" t="s">
        <v>422</v>
      </c>
      <c r="AD519" s="127" t="s">
        <v>1452</v>
      </c>
      <c r="AE519" s="127" t="s">
        <v>907</v>
      </c>
    </row>
    <row r="520" spans="28:31" ht="15" x14ac:dyDescent="0.25">
      <c r="AB520" s="127" t="s">
        <v>423</v>
      </c>
      <c r="AC520" s="127" t="s">
        <v>424</v>
      </c>
      <c r="AD520" s="127" t="s">
        <v>423</v>
      </c>
      <c r="AE520" s="127" t="s">
        <v>908</v>
      </c>
    </row>
    <row r="521" spans="28:31" ht="15" x14ac:dyDescent="0.25">
      <c r="AB521" s="127" t="s">
        <v>625</v>
      </c>
      <c r="AC521" s="127" t="s">
        <v>425</v>
      </c>
      <c r="AD521" s="127" t="s">
        <v>1453</v>
      </c>
      <c r="AE521" s="127" t="s">
        <v>909</v>
      </c>
    </row>
    <row r="522" spans="28:31" ht="15" x14ac:dyDescent="0.25">
      <c r="AB522" s="127" t="s">
        <v>626</v>
      </c>
      <c r="AC522" s="127" t="s">
        <v>426</v>
      </c>
      <c r="AD522" s="127" t="s">
        <v>1454</v>
      </c>
      <c r="AE522" s="127" t="s">
        <v>910</v>
      </c>
    </row>
    <row r="523" spans="28:31" ht="15" x14ac:dyDescent="0.25">
      <c r="AB523" s="127" t="s">
        <v>627</v>
      </c>
      <c r="AC523" s="127" t="s">
        <v>428</v>
      </c>
      <c r="AD523" s="127" t="s">
        <v>427</v>
      </c>
      <c r="AE523" s="127" t="s">
        <v>911</v>
      </c>
    </row>
    <row r="524" spans="28:31" ht="15" x14ac:dyDescent="0.25">
      <c r="AB524" s="127" t="s">
        <v>429</v>
      </c>
      <c r="AC524" s="127" t="s">
        <v>430</v>
      </c>
      <c r="AD524" s="127" t="s">
        <v>1455</v>
      </c>
      <c r="AE524" s="127" t="s">
        <v>912</v>
      </c>
    </row>
    <row r="525" spans="28:31" ht="15" x14ac:dyDescent="0.25">
      <c r="AB525" s="127" t="s">
        <v>1124</v>
      </c>
      <c r="AC525" s="127" t="s">
        <v>1131</v>
      </c>
      <c r="AD525" s="127" t="s">
        <v>1456</v>
      </c>
      <c r="AE525" s="127" t="s">
        <v>1138</v>
      </c>
    </row>
    <row r="526" spans="28:31" ht="15" x14ac:dyDescent="0.25">
      <c r="AB526" s="127" t="s">
        <v>628</v>
      </c>
      <c r="AC526" s="127" t="s">
        <v>432</v>
      </c>
      <c r="AD526" s="127" t="s">
        <v>431</v>
      </c>
      <c r="AE526" s="127" t="s">
        <v>913</v>
      </c>
    </row>
    <row r="527" spans="28:31" ht="15" x14ac:dyDescent="0.25">
      <c r="AB527" s="127" t="s">
        <v>433</v>
      </c>
      <c r="AC527" s="127" t="s">
        <v>434</v>
      </c>
      <c r="AD527" s="127" t="s">
        <v>433</v>
      </c>
      <c r="AE527" s="127" t="s">
        <v>914</v>
      </c>
    </row>
    <row r="528" spans="28:31" ht="15" x14ac:dyDescent="0.25">
      <c r="AB528" s="127" t="s">
        <v>629</v>
      </c>
      <c r="AC528" s="127" t="s">
        <v>436</v>
      </c>
      <c r="AD528" s="127" t="s">
        <v>435</v>
      </c>
      <c r="AE528" s="127" t="s">
        <v>915</v>
      </c>
    </row>
    <row r="529" spans="28:31" ht="15" x14ac:dyDescent="0.25">
      <c r="AB529" s="127" t="s">
        <v>630</v>
      </c>
      <c r="AC529" s="127" t="s">
        <v>437</v>
      </c>
      <c r="AD529" s="127" t="s">
        <v>1457</v>
      </c>
      <c r="AE529" s="127" t="s">
        <v>916</v>
      </c>
    </row>
    <row r="530" spans="28:31" ht="15" x14ac:dyDescent="0.25">
      <c r="AB530" s="127" t="s">
        <v>631</v>
      </c>
      <c r="AC530" s="127" t="s">
        <v>439</v>
      </c>
      <c r="AD530" s="127" t="s">
        <v>438</v>
      </c>
      <c r="AE530" s="127" t="s">
        <v>917</v>
      </c>
    </row>
    <row r="531" spans="28:31" ht="15" x14ac:dyDescent="0.25">
      <c r="AB531" s="127" t="s">
        <v>225</v>
      </c>
      <c r="AC531" s="127" t="s">
        <v>226</v>
      </c>
      <c r="AD531" s="127" t="s">
        <v>1458</v>
      </c>
      <c r="AE531" s="127" t="s">
        <v>885</v>
      </c>
    </row>
    <row r="532" spans="28:31" ht="15" x14ac:dyDescent="0.25">
      <c r="AB532" s="127" t="s">
        <v>440</v>
      </c>
      <c r="AC532" s="127" t="s">
        <v>441</v>
      </c>
      <c r="AD532" s="127" t="s">
        <v>1459</v>
      </c>
      <c r="AE532" s="127" t="s">
        <v>918</v>
      </c>
    </row>
    <row r="533" spans="28:31" ht="15" x14ac:dyDescent="0.25">
      <c r="AB533" s="127" t="s">
        <v>442</v>
      </c>
      <c r="AC533" s="127" t="s">
        <v>443</v>
      </c>
      <c r="AD533" s="127" t="s">
        <v>442</v>
      </c>
      <c r="AE533" s="127" t="s">
        <v>919</v>
      </c>
    </row>
    <row r="534" spans="28:31" ht="15" x14ac:dyDescent="0.25">
      <c r="AB534" s="127" t="s">
        <v>632</v>
      </c>
      <c r="AC534" s="127" t="s">
        <v>444</v>
      </c>
      <c r="AD534" s="127" t="s">
        <v>1460</v>
      </c>
      <c r="AE534" s="127" t="s">
        <v>920</v>
      </c>
    </row>
    <row r="535" spans="28:31" ht="15" x14ac:dyDescent="0.25">
      <c r="AB535" s="127" t="s">
        <v>633</v>
      </c>
      <c r="AC535" s="127" t="s">
        <v>219</v>
      </c>
      <c r="AD535" s="127" t="s">
        <v>1461</v>
      </c>
      <c r="AE535" s="127" t="s">
        <v>921</v>
      </c>
    </row>
    <row r="536" spans="28:31" ht="15" x14ac:dyDescent="0.25">
      <c r="AB536" s="127" t="s">
        <v>445</v>
      </c>
      <c r="AC536" s="127" t="s">
        <v>446</v>
      </c>
      <c r="AD536" s="127" t="s">
        <v>1462</v>
      </c>
      <c r="AE536" s="127" t="s">
        <v>922</v>
      </c>
    </row>
    <row r="537" spans="28:31" ht="15" x14ac:dyDescent="0.25">
      <c r="AB537" s="127" t="s">
        <v>634</v>
      </c>
      <c r="AC537" s="127" t="s">
        <v>448</v>
      </c>
      <c r="AD537" s="127" t="s">
        <v>447</v>
      </c>
      <c r="AE537" s="127" t="s">
        <v>923</v>
      </c>
    </row>
    <row r="538" spans="28:31" ht="15" x14ac:dyDescent="0.25">
      <c r="AB538" s="127" t="s">
        <v>635</v>
      </c>
      <c r="AC538" s="127" t="s">
        <v>449</v>
      </c>
      <c r="AD538" s="127" t="s">
        <v>1463</v>
      </c>
      <c r="AE538" s="127" t="s">
        <v>924</v>
      </c>
    </row>
    <row r="539" spans="28:31" ht="15" x14ac:dyDescent="0.25">
      <c r="AB539" s="127" t="s">
        <v>450</v>
      </c>
      <c r="AC539" s="127" t="s">
        <v>451</v>
      </c>
      <c r="AD539" s="127" t="s">
        <v>1464</v>
      </c>
      <c r="AE539" s="127" t="s">
        <v>925</v>
      </c>
    </row>
    <row r="540" spans="28:31" ht="15" x14ac:dyDescent="0.25">
      <c r="AB540" s="127" t="s">
        <v>636</v>
      </c>
      <c r="AC540" s="127" t="s">
        <v>452</v>
      </c>
      <c r="AD540" s="127" t="s">
        <v>1465</v>
      </c>
      <c r="AE540" s="127" t="s">
        <v>926</v>
      </c>
    </row>
    <row r="541" spans="28:31" ht="15" x14ac:dyDescent="0.25">
      <c r="AB541" s="127" t="s">
        <v>1466</v>
      </c>
      <c r="AC541" s="127" t="s">
        <v>1467</v>
      </c>
      <c r="AD541" s="127" t="s">
        <v>1468</v>
      </c>
      <c r="AE541" s="127" t="s">
        <v>1469</v>
      </c>
    </row>
    <row r="542" spans="28:31" ht="15" x14ac:dyDescent="0.25">
      <c r="AB542" s="127" t="s">
        <v>1545</v>
      </c>
      <c r="AC542" s="127" t="s">
        <v>1547</v>
      </c>
      <c r="AD542" s="127" t="s">
        <v>1546</v>
      </c>
      <c r="AE542" s="127" t="s">
        <v>1548</v>
      </c>
    </row>
    <row r="543" spans="28:31" ht="15" x14ac:dyDescent="0.25">
      <c r="AB543" s="127" t="s">
        <v>637</v>
      </c>
      <c r="AC543" s="127" t="s">
        <v>453</v>
      </c>
      <c r="AD543" s="127" t="s">
        <v>1470</v>
      </c>
      <c r="AE543" s="127" t="s">
        <v>927</v>
      </c>
    </row>
    <row r="544" spans="28:31" ht="15" x14ac:dyDescent="0.25">
      <c r="AB544" s="127" t="s">
        <v>638</v>
      </c>
      <c r="AC544" s="127" t="s">
        <v>454</v>
      </c>
      <c r="AD544" s="127" t="s">
        <v>1471</v>
      </c>
      <c r="AE544" s="127" t="s">
        <v>928</v>
      </c>
    </row>
    <row r="545" spans="28:31" ht="15" x14ac:dyDescent="0.25">
      <c r="AB545" s="129" t="s">
        <v>1519</v>
      </c>
      <c r="AC545" s="129" t="s">
        <v>1520</v>
      </c>
      <c r="AD545" s="129" t="s">
        <v>1521</v>
      </c>
      <c r="AE545" s="129" t="s">
        <v>1522</v>
      </c>
    </row>
    <row r="546" spans="28:31" ht="15" x14ac:dyDescent="0.25">
      <c r="AB546" s="127" t="s">
        <v>458</v>
      </c>
      <c r="AC546" s="127" t="s">
        <v>459</v>
      </c>
      <c r="AD546" s="127" t="s">
        <v>1472</v>
      </c>
      <c r="AE546" s="127" t="s">
        <v>929</v>
      </c>
    </row>
    <row r="547" spans="28:31" ht="15" x14ac:dyDescent="0.25">
      <c r="AB547" s="127" t="s">
        <v>639</v>
      </c>
      <c r="AC547" s="127" t="s">
        <v>461</v>
      </c>
      <c r="AD547" s="127" t="s">
        <v>460</v>
      </c>
      <c r="AE547" s="127" t="s">
        <v>931</v>
      </c>
    </row>
    <row r="548" spans="28:31" ht="15" x14ac:dyDescent="0.25">
      <c r="AB548" s="127" t="s">
        <v>1473</v>
      </c>
      <c r="AC548" s="127" t="s">
        <v>462</v>
      </c>
      <c r="AD548" s="127" t="s">
        <v>1474</v>
      </c>
      <c r="AE548" s="127" t="s">
        <v>930</v>
      </c>
    </row>
    <row r="549" spans="28:31" ht="15" x14ac:dyDescent="0.25">
      <c r="AB549" s="127" t="s">
        <v>1068</v>
      </c>
      <c r="AC549" s="127" t="s">
        <v>1069</v>
      </c>
      <c r="AD549" s="127" t="s">
        <v>1070</v>
      </c>
      <c r="AE549" s="127" t="s">
        <v>1071</v>
      </c>
    </row>
    <row r="550" spans="28:31" ht="15" x14ac:dyDescent="0.25">
      <c r="AB550" s="127" t="s">
        <v>1072</v>
      </c>
      <c r="AC550" s="127" t="s">
        <v>464</v>
      </c>
      <c r="AD550" s="127" t="s">
        <v>1072</v>
      </c>
      <c r="AE550" s="127" t="s">
        <v>932</v>
      </c>
    </row>
    <row r="551" spans="28:31" ht="15" x14ac:dyDescent="0.25">
      <c r="AB551" s="127" t="s">
        <v>1073</v>
      </c>
      <c r="AC551" s="127" t="s">
        <v>1074</v>
      </c>
      <c r="AD551" s="127" t="s">
        <v>1075</v>
      </c>
      <c r="AE551" s="127" t="s">
        <v>1076</v>
      </c>
    </row>
    <row r="552" spans="28:31" ht="15" x14ac:dyDescent="0.25">
      <c r="AB552" s="127" t="s">
        <v>465</v>
      </c>
      <c r="AC552" s="127" t="s">
        <v>466</v>
      </c>
      <c r="AD552" s="127" t="s">
        <v>465</v>
      </c>
      <c r="AE552" s="127" t="s">
        <v>933</v>
      </c>
    </row>
    <row r="553" spans="28:31" ht="15" x14ac:dyDescent="0.25">
      <c r="AB553" s="127" t="s">
        <v>467</v>
      </c>
      <c r="AC553" s="127" t="s">
        <v>468</v>
      </c>
      <c r="AD553" s="127" t="s">
        <v>1475</v>
      </c>
      <c r="AE553" s="127" t="s">
        <v>934</v>
      </c>
    </row>
    <row r="554" spans="28:31" ht="15" x14ac:dyDescent="0.25">
      <c r="AB554" s="127" t="s">
        <v>1077</v>
      </c>
      <c r="AC554" s="127" t="s">
        <v>469</v>
      </c>
      <c r="AD554" s="127" t="s">
        <v>1476</v>
      </c>
      <c r="AE554" s="127" t="s">
        <v>935</v>
      </c>
    </row>
    <row r="555" spans="28:31" ht="15" x14ac:dyDescent="0.25">
      <c r="AB555" s="127" t="s">
        <v>640</v>
      </c>
      <c r="AC555" s="127" t="s">
        <v>471</v>
      </c>
      <c r="AD555" s="127" t="s">
        <v>470</v>
      </c>
      <c r="AE555" s="127" t="s">
        <v>936</v>
      </c>
    </row>
    <row r="556" spans="28:31" ht="15" x14ac:dyDescent="0.25">
      <c r="AB556" s="127" t="s">
        <v>1092</v>
      </c>
      <c r="AC556" s="127" t="s">
        <v>1091</v>
      </c>
      <c r="AD556" s="127" t="s">
        <v>1477</v>
      </c>
      <c r="AE556" s="127" t="s">
        <v>1093</v>
      </c>
    </row>
    <row r="557" spans="28:31" ht="15" x14ac:dyDescent="0.25">
      <c r="AB557" s="127" t="s">
        <v>641</v>
      </c>
      <c r="AC557" s="127" t="s">
        <v>472</v>
      </c>
      <c r="AD557" s="127" t="s">
        <v>1478</v>
      </c>
      <c r="AE557" s="127" t="s">
        <v>937</v>
      </c>
    </row>
    <row r="558" spans="28:31" ht="15" x14ac:dyDescent="0.25">
      <c r="AB558" s="127" t="s">
        <v>473</v>
      </c>
      <c r="AC558" s="127" t="s">
        <v>474</v>
      </c>
      <c r="AD558" s="127" t="s">
        <v>1479</v>
      </c>
      <c r="AE558" s="127" t="s">
        <v>938</v>
      </c>
    </row>
    <row r="559" spans="28:31" ht="15" x14ac:dyDescent="0.25">
      <c r="AB559" s="127" t="s">
        <v>642</v>
      </c>
      <c r="AC559" s="127" t="s">
        <v>475</v>
      </c>
      <c r="AD559" s="127" t="s">
        <v>1480</v>
      </c>
      <c r="AE559" s="127" t="s">
        <v>939</v>
      </c>
    </row>
    <row r="560" spans="28:31" ht="15" x14ac:dyDescent="0.25">
      <c r="AB560" s="127" t="s">
        <v>643</v>
      </c>
      <c r="AC560" s="127" t="s">
        <v>476</v>
      </c>
      <c r="AD560" s="127" t="s">
        <v>1481</v>
      </c>
      <c r="AE560" s="127" t="s">
        <v>940</v>
      </c>
    </row>
    <row r="561" spans="28:31" ht="15" x14ac:dyDescent="0.25">
      <c r="AB561" s="127" t="s">
        <v>644</v>
      </c>
      <c r="AC561" s="127" t="s">
        <v>478</v>
      </c>
      <c r="AD561" s="127" t="s">
        <v>477</v>
      </c>
      <c r="AE561" s="127" t="s">
        <v>941</v>
      </c>
    </row>
    <row r="562" spans="28:31" ht="15" x14ac:dyDescent="0.25">
      <c r="AB562" s="127" t="s">
        <v>479</v>
      </c>
      <c r="AC562" s="127" t="s">
        <v>480</v>
      </c>
      <c r="AD562" s="127" t="s">
        <v>479</v>
      </c>
      <c r="AE562" s="127" t="s">
        <v>942</v>
      </c>
    </row>
    <row r="563" spans="28:31" ht="15" x14ac:dyDescent="0.25">
      <c r="AB563" s="127" t="s">
        <v>645</v>
      </c>
      <c r="AC563" s="127" t="s">
        <v>481</v>
      </c>
      <c r="AD563" s="127" t="s">
        <v>1482</v>
      </c>
      <c r="AE563" s="127" t="s">
        <v>943</v>
      </c>
    </row>
    <row r="564" spans="28:31" ht="15" x14ac:dyDescent="0.25">
      <c r="AB564" s="127" t="s">
        <v>646</v>
      </c>
      <c r="AC564" s="127" t="s">
        <v>482</v>
      </c>
      <c r="AD564" s="127" t="s">
        <v>1483</v>
      </c>
      <c r="AE564" s="127" t="s">
        <v>944</v>
      </c>
    </row>
    <row r="565" spans="28:31" ht="15" x14ac:dyDescent="0.25">
      <c r="AB565" s="127" t="s">
        <v>647</v>
      </c>
      <c r="AC565" s="127" t="s">
        <v>483</v>
      </c>
      <c r="AD565" s="127" t="s">
        <v>1484</v>
      </c>
      <c r="AE565" s="127" t="s">
        <v>945</v>
      </c>
    </row>
    <row r="566" spans="28:31" ht="15" x14ac:dyDescent="0.25">
      <c r="AB566" s="127" t="s">
        <v>648</v>
      </c>
      <c r="AC566" s="127" t="s">
        <v>484</v>
      </c>
      <c r="AD566" s="127" t="s">
        <v>1485</v>
      </c>
      <c r="AE566" s="127" t="s">
        <v>946</v>
      </c>
    </row>
    <row r="567" spans="28:31" ht="15" x14ac:dyDescent="0.25">
      <c r="AB567" s="127" t="s">
        <v>649</v>
      </c>
      <c r="AC567" s="127" t="s">
        <v>485</v>
      </c>
      <c r="AD567" s="127" t="s">
        <v>1486</v>
      </c>
      <c r="AE567" s="127" t="s">
        <v>947</v>
      </c>
    </row>
  </sheetData>
  <sheetProtection algorithmName="SHA-512" hashValue="s2JgZHDURbhUiFeaS0AxT2gmblBxtsNdGpiDgd3IeUeh3UsPKn6rC2k7942IjsyV1JRAT6oKXe4SvGFMnLH4dg==" saltValue="2AfLAg6+MpjpbZ3jy3Gsrw==" spinCount="100000" sheet="1" selectLockedCells="1"/>
  <sortState ref="AB203:AE567">
    <sortCondition ref="AB203:AB567"/>
  </sortState>
  <mergeCells count="213">
    <mergeCell ref="K93:L96"/>
    <mergeCell ref="O93:Q96"/>
    <mergeCell ref="K97:L100"/>
    <mergeCell ref="O97:Q100"/>
    <mergeCell ref="F53:L53"/>
    <mergeCell ref="O53:Q53"/>
    <mergeCell ref="A44:F45"/>
    <mergeCell ref="F51:F52"/>
    <mergeCell ref="Q83:Q84"/>
    <mergeCell ref="G60:H60"/>
    <mergeCell ref="K69:L69"/>
    <mergeCell ref="K71:L72"/>
    <mergeCell ref="I60:J60"/>
    <mergeCell ref="I61:J61"/>
    <mergeCell ref="K60:L60"/>
    <mergeCell ref="K61:L61"/>
    <mergeCell ref="O60:P60"/>
    <mergeCell ref="K59:L59"/>
    <mergeCell ref="O87:P87"/>
    <mergeCell ref="K73:L76"/>
    <mergeCell ref="O73:Q76"/>
    <mergeCell ref="C66:Q66"/>
    <mergeCell ref="A49:Q49"/>
    <mergeCell ref="O55:P55"/>
    <mergeCell ref="A28:F29"/>
    <mergeCell ref="A32:F33"/>
    <mergeCell ref="O90:P90"/>
    <mergeCell ref="A8:Q8"/>
    <mergeCell ref="A9:F9"/>
    <mergeCell ref="A10:F11"/>
    <mergeCell ref="K11:L11"/>
    <mergeCell ref="O11:P11"/>
    <mergeCell ref="K10:Q10"/>
    <mergeCell ref="A20:F21"/>
    <mergeCell ref="G10:J11"/>
    <mergeCell ref="M22:M23"/>
    <mergeCell ref="A22:F23"/>
    <mergeCell ref="O13:P13"/>
    <mergeCell ref="G9:J9"/>
    <mergeCell ref="G22:G23"/>
    <mergeCell ref="Q20:Q21"/>
    <mergeCell ref="A19:F19"/>
    <mergeCell ref="I24:I25"/>
    <mergeCell ref="J24:J25"/>
    <mergeCell ref="M24:M25"/>
    <mergeCell ref="G26:G27"/>
    <mergeCell ref="A18:F18"/>
    <mergeCell ref="M20:P20"/>
    <mergeCell ref="K24:K25"/>
    <mergeCell ref="H26:H27"/>
    <mergeCell ref="A26:F27"/>
    <mergeCell ref="M26:M27"/>
    <mergeCell ref="K26:K27"/>
    <mergeCell ref="AE3:AI3"/>
    <mergeCell ref="K9:Q9"/>
    <mergeCell ref="Q3:Q4"/>
    <mergeCell ref="G18:Q19"/>
    <mergeCell ref="L24:L25"/>
    <mergeCell ref="H22:H23"/>
    <mergeCell ref="G20:H20"/>
    <mergeCell ref="I20:J20"/>
    <mergeCell ref="K20:L20"/>
    <mergeCell ref="L22:L23"/>
    <mergeCell ref="A24:F25"/>
    <mergeCell ref="I26:I27"/>
    <mergeCell ref="J26:J27"/>
    <mergeCell ref="G24:G25"/>
    <mergeCell ref="I22:I23"/>
    <mergeCell ref="J22:J23"/>
    <mergeCell ref="K22:K23"/>
    <mergeCell ref="H24:H25"/>
    <mergeCell ref="M30:M31"/>
    <mergeCell ref="M28:M29"/>
    <mergeCell ref="L28:L29"/>
    <mergeCell ref="O28:O29"/>
    <mergeCell ref="P30:P31"/>
    <mergeCell ref="P28:P29"/>
    <mergeCell ref="Q22:Q23"/>
    <mergeCell ref="Q24:Q25"/>
    <mergeCell ref="Q26:Q27"/>
    <mergeCell ref="Q28:Q29"/>
    <mergeCell ref="Q30:Q31"/>
    <mergeCell ref="L26:L27"/>
    <mergeCell ref="N28:N29"/>
    <mergeCell ref="N22:N23"/>
    <mergeCell ref="O22:O23"/>
    <mergeCell ref="P22:P23"/>
    <mergeCell ref="O24:O25"/>
    <mergeCell ref="N26:N27"/>
    <mergeCell ref="O26:O27"/>
    <mergeCell ref="N24:N25"/>
    <mergeCell ref="P24:P25"/>
    <mergeCell ref="P26:P27"/>
    <mergeCell ref="A34:F35"/>
    <mergeCell ref="A52:E53"/>
    <mergeCell ref="A30:F31"/>
    <mergeCell ref="A60:E60"/>
    <mergeCell ref="A61:E61"/>
    <mergeCell ref="A62:E62"/>
    <mergeCell ref="A63:E63"/>
    <mergeCell ref="G56:H56"/>
    <mergeCell ref="K56:L56"/>
    <mergeCell ref="G36:H37"/>
    <mergeCell ref="J30:J31"/>
    <mergeCell ref="A56:E56"/>
    <mergeCell ref="A57:E57"/>
    <mergeCell ref="A58:E58"/>
    <mergeCell ref="K55:L55"/>
    <mergeCell ref="L34:L35"/>
    <mergeCell ref="H34:H35"/>
    <mergeCell ref="I34:I35"/>
    <mergeCell ref="G30:G31"/>
    <mergeCell ref="L32:L33"/>
    <mergeCell ref="K30:K31"/>
    <mergeCell ref="K32:K33"/>
    <mergeCell ref="H30:H31"/>
    <mergeCell ref="I30:I31"/>
    <mergeCell ref="O56:P56"/>
    <mergeCell ref="G54:H54"/>
    <mergeCell ref="L30:L31"/>
    <mergeCell ref="G55:H55"/>
    <mergeCell ref="G62:H62"/>
    <mergeCell ref="G63:H63"/>
    <mergeCell ref="G61:H61"/>
    <mergeCell ref="O59:P59"/>
    <mergeCell ref="I59:J59"/>
    <mergeCell ref="O57:P57"/>
    <mergeCell ref="K57:L57"/>
    <mergeCell ref="K58:L58"/>
    <mergeCell ref="N30:N31"/>
    <mergeCell ref="P32:P33"/>
    <mergeCell ref="O30:O31"/>
    <mergeCell ref="I56:J56"/>
    <mergeCell ref="I55:J55"/>
    <mergeCell ref="O32:O33"/>
    <mergeCell ref="N32:N33"/>
    <mergeCell ref="M32:M33"/>
    <mergeCell ref="H32:H33"/>
    <mergeCell ref="G34:G35"/>
    <mergeCell ref="I54:Q54"/>
    <mergeCell ref="Q36:Q37"/>
    <mergeCell ref="K70:L70"/>
    <mergeCell ref="K78:L78"/>
    <mergeCell ref="K77:L77"/>
    <mergeCell ref="H28:H29"/>
    <mergeCell ref="J28:J29"/>
    <mergeCell ref="K28:K29"/>
    <mergeCell ref="G28:G29"/>
    <mergeCell ref="K89:L89"/>
    <mergeCell ref="K82:L82"/>
    <mergeCell ref="K85:L85"/>
    <mergeCell ref="K83:L84"/>
    <mergeCell ref="K80:L80"/>
    <mergeCell ref="I28:I29"/>
    <mergeCell ref="I57:J57"/>
    <mergeCell ref="G57:H57"/>
    <mergeCell ref="J34:J35"/>
    <mergeCell ref="A46:Q48"/>
    <mergeCell ref="A55:E55"/>
    <mergeCell ref="A54:E54"/>
    <mergeCell ref="A36:F37"/>
    <mergeCell ref="A50:Q50"/>
    <mergeCell ref="I63:J63"/>
    <mergeCell ref="K62:L62"/>
    <mergeCell ref="K63:L63"/>
    <mergeCell ref="J32:J33"/>
    <mergeCell ref="G58:H58"/>
    <mergeCell ref="K92:L92"/>
    <mergeCell ref="G59:H59"/>
    <mergeCell ref="K34:K35"/>
    <mergeCell ref="I36:J37"/>
    <mergeCell ref="O91:P91"/>
    <mergeCell ref="O92:P92"/>
    <mergeCell ref="O79:P79"/>
    <mergeCell ref="O82:P82"/>
    <mergeCell ref="O81:P81"/>
    <mergeCell ref="M34:M35"/>
    <mergeCell ref="O34:O35"/>
    <mergeCell ref="P34:P35"/>
    <mergeCell ref="O36:P37"/>
    <mergeCell ref="K91:L91"/>
    <mergeCell ref="O64:P64"/>
    <mergeCell ref="O62:P62"/>
    <mergeCell ref="O63:P63"/>
    <mergeCell ref="O61:P61"/>
    <mergeCell ref="N34:N35"/>
    <mergeCell ref="I64:J64"/>
    <mergeCell ref="O88:P88"/>
    <mergeCell ref="K90:L90"/>
    <mergeCell ref="A38:Q39"/>
    <mergeCell ref="A59:E59"/>
    <mergeCell ref="I58:J58"/>
    <mergeCell ref="O58:P58"/>
    <mergeCell ref="Q32:Q33"/>
    <mergeCell ref="O83:P84"/>
    <mergeCell ref="K87:L87"/>
    <mergeCell ref="K81:L81"/>
    <mergeCell ref="K88:L88"/>
    <mergeCell ref="K64:L64"/>
    <mergeCell ref="O85:P85"/>
    <mergeCell ref="A67:Q67"/>
    <mergeCell ref="A64:E64"/>
    <mergeCell ref="G64:H64"/>
    <mergeCell ref="K68:L68"/>
    <mergeCell ref="O68:Q68"/>
    <mergeCell ref="K86:L86"/>
    <mergeCell ref="G51:Q52"/>
    <mergeCell ref="G32:G33"/>
    <mergeCell ref="I32:I33"/>
    <mergeCell ref="K36:L37"/>
    <mergeCell ref="Q34:Q35"/>
    <mergeCell ref="I62:J62"/>
    <mergeCell ref="K79:L79"/>
  </mergeCells>
  <phoneticPr fontId="10" type="noConversion"/>
  <dataValidations count="1">
    <dataValidation type="list" allowBlank="1" showInputMessage="1" showErrorMessage="1" sqref="A10:F11">
      <formula1>$AB$202:$AB$567</formula1>
    </dataValidation>
  </dataValidations>
  <printOptions horizontalCentered="1"/>
  <pageMargins left="0.25" right="0.25" top="0.5" bottom="0.5" header="0.3" footer="0.3"/>
  <pageSetup fitToHeight="2" orientation="portrait" r:id="rId1"/>
  <headerFooter alignWithMargins="0"/>
  <rowBreaks count="1" manualBreakCount="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56"/>
  <sheetViews>
    <sheetView showGridLines="0" showZeros="0" workbookViewId="0">
      <selection activeCell="K10" sqref="K10"/>
    </sheetView>
  </sheetViews>
  <sheetFormatPr defaultRowHeight="12.75" x14ac:dyDescent="0.2"/>
  <cols>
    <col min="10" max="10" width="9.140625" customWidth="1"/>
  </cols>
  <sheetData>
    <row r="1" spans="1:10" ht="3" customHeight="1" x14ac:dyDescent="0.2">
      <c r="A1" s="91"/>
    </row>
    <row r="2" spans="1:10" ht="18" x14ac:dyDescent="0.25">
      <c r="A2" s="378" t="s">
        <v>950</v>
      </c>
      <c r="B2" s="378"/>
      <c r="C2" s="378"/>
      <c r="D2" s="378"/>
      <c r="E2" s="378"/>
      <c r="F2" s="378"/>
      <c r="G2" s="378"/>
      <c r="H2" s="378"/>
      <c r="I2" s="378"/>
      <c r="J2" s="378"/>
    </row>
    <row r="3" spans="1:10" ht="18" x14ac:dyDescent="0.25">
      <c r="A3" s="74"/>
      <c r="B3" s="74"/>
      <c r="C3" s="74"/>
      <c r="D3" s="74"/>
      <c r="E3" s="74"/>
      <c r="F3" s="74"/>
      <c r="G3" s="74"/>
      <c r="H3" s="74"/>
      <c r="I3" s="74"/>
      <c r="J3" s="74"/>
    </row>
    <row r="12" spans="1:10" x14ac:dyDescent="0.2">
      <c r="A12" s="75"/>
      <c r="B12" s="75"/>
      <c r="C12" s="75"/>
      <c r="D12" s="75"/>
      <c r="E12" s="75"/>
      <c r="F12" s="75"/>
      <c r="G12" s="75"/>
      <c r="H12" s="75"/>
      <c r="I12" s="75"/>
      <c r="J12" s="75"/>
    </row>
    <row r="13" spans="1:10" ht="12.6" customHeight="1" x14ac:dyDescent="0.2"/>
    <row r="14" spans="1:10" ht="12.6" customHeight="1" x14ac:dyDescent="0.2"/>
    <row r="15" spans="1:10" ht="12.6" customHeight="1" x14ac:dyDescent="0.2"/>
    <row r="16" spans="1:10" ht="12.6" customHeight="1" x14ac:dyDescent="0.2"/>
    <row r="17" spans="1:10" ht="12.6" customHeight="1" x14ac:dyDescent="0.2"/>
    <row r="18" spans="1:10" ht="12.6" customHeight="1" x14ac:dyDescent="0.2"/>
    <row r="19" spans="1:10" ht="10.5" customHeight="1" x14ac:dyDescent="0.2"/>
    <row r="20" spans="1:10" x14ac:dyDescent="0.2">
      <c r="A20" s="75"/>
      <c r="B20" s="75"/>
      <c r="C20" s="75"/>
      <c r="D20" s="75"/>
      <c r="E20" s="75"/>
      <c r="F20" s="75"/>
      <c r="G20" s="75"/>
      <c r="H20" s="75"/>
      <c r="I20" s="75"/>
      <c r="J20" s="75"/>
    </row>
    <row r="27" spans="1:10" ht="7.5" customHeight="1" x14ac:dyDescent="0.2">
      <c r="A27" s="76"/>
    </row>
    <row r="28" spans="1:10" x14ac:dyDescent="0.2">
      <c r="A28" s="91"/>
      <c r="B28" s="75"/>
      <c r="C28" s="75"/>
      <c r="D28" s="75"/>
      <c r="E28" s="75"/>
      <c r="F28" s="75"/>
      <c r="G28" s="75"/>
      <c r="H28" s="75"/>
      <c r="I28" s="75"/>
      <c r="J28" s="75"/>
    </row>
    <row r="36" spans="1:11" x14ac:dyDescent="0.2">
      <c r="A36" s="75"/>
      <c r="B36" s="75"/>
      <c r="C36" s="75"/>
      <c r="D36" s="75"/>
      <c r="E36" s="75"/>
      <c r="F36" s="75"/>
      <c r="G36" s="75"/>
      <c r="H36" s="75"/>
      <c r="I36" s="75"/>
      <c r="J36" s="75"/>
    </row>
    <row r="42" spans="1:11" x14ac:dyDescent="0.2">
      <c r="A42" s="39"/>
      <c r="B42" s="39"/>
      <c r="C42" s="39"/>
      <c r="D42" s="39"/>
      <c r="E42" s="39"/>
      <c r="F42" s="39"/>
      <c r="G42" s="39"/>
      <c r="H42" s="39"/>
      <c r="I42" s="39"/>
      <c r="J42" s="39"/>
      <c r="K42" s="39"/>
    </row>
    <row r="43" spans="1:11" x14ac:dyDescent="0.2">
      <c r="A43" s="39"/>
      <c r="B43" s="39"/>
      <c r="C43" s="39"/>
      <c r="D43" s="39"/>
      <c r="E43" s="39"/>
      <c r="F43" s="39"/>
      <c r="G43" s="39"/>
      <c r="H43" s="39"/>
      <c r="I43" s="39"/>
      <c r="J43" s="39"/>
      <c r="K43" s="39"/>
    </row>
    <row r="48" spans="1:11" x14ac:dyDescent="0.2">
      <c r="A48" s="76"/>
      <c r="B48" s="76"/>
      <c r="C48" s="76"/>
      <c r="D48" s="76"/>
      <c r="E48" s="76"/>
      <c r="F48" s="76"/>
      <c r="G48" s="76"/>
      <c r="H48" s="76"/>
      <c r="I48" s="76"/>
      <c r="J48" s="76"/>
    </row>
    <row r="55" spans="1:10" ht="8.25" customHeight="1" x14ac:dyDescent="0.2">
      <c r="A55" s="76"/>
      <c r="B55" s="76"/>
      <c r="C55" s="76"/>
      <c r="D55" s="76"/>
      <c r="E55" s="76"/>
      <c r="F55" s="76"/>
      <c r="G55" s="76"/>
      <c r="H55" s="76"/>
      <c r="I55" s="76"/>
      <c r="J55" s="76"/>
    </row>
    <row r="56" spans="1:10" x14ac:dyDescent="0.2">
      <c r="A56" s="92"/>
    </row>
  </sheetData>
  <sheetProtection password="DAEF" sheet="1" objects="1" scenarios="1"/>
  <mergeCells count="1">
    <mergeCell ref="A2:J2"/>
  </mergeCells>
  <phoneticPr fontId="10" type="noConversion"/>
  <printOptions horizontalCentered="1" verticalCentered="1"/>
  <pageMargins left="0.5" right="0.5" top="0.5" bottom="0.5"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1:AS238"/>
  <sheetViews>
    <sheetView showGridLines="0" showZeros="0" workbookViewId="0">
      <selection activeCell="A14" sqref="A14"/>
    </sheetView>
  </sheetViews>
  <sheetFormatPr defaultRowHeight="12.75" x14ac:dyDescent="0.2"/>
  <cols>
    <col min="2" max="2" width="10.5703125" customWidth="1"/>
    <col min="5" max="5" width="11.28515625" customWidth="1"/>
    <col min="10" max="10" width="9.140625" style="3"/>
  </cols>
  <sheetData>
    <row r="1" spans="1:9" ht="19.5" customHeight="1" x14ac:dyDescent="0.25">
      <c r="A1" s="379" t="s">
        <v>973</v>
      </c>
      <c r="B1" s="379"/>
      <c r="C1" s="379"/>
      <c r="D1" s="379"/>
      <c r="E1" s="379"/>
      <c r="F1" s="379"/>
      <c r="G1" s="379"/>
      <c r="H1" s="379"/>
      <c r="I1" s="379"/>
    </row>
    <row r="2" spans="1:9" ht="24" customHeight="1" x14ac:dyDescent="0.2">
      <c r="A2" s="91"/>
      <c r="B2" t="s">
        <v>21</v>
      </c>
      <c r="I2" s="110" t="s">
        <v>968</v>
      </c>
    </row>
    <row r="3" spans="1:9" ht="18" customHeight="1" x14ac:dyDescent="0.3">
      <c r="A3" s="380" t="str">
        <f>'VA-2 Form'!$A$10</f>
        <v xml:space="preserve"> SELECT SCHOOL</v>
      </c>
      <c r="B3" s="380"/>
      <c r="C3" s="380"/>
      <c r="D3" s="380"/>
      <c r="E3" s="380"/>
      <c r="F3" s="380"/>
      <c r="G3" s="380"/>
      <c r="H3" s="380"/>
      <c r="I3" s="380"/>
    </row>
    <row r="4" spans="1:9" ht="18" customHeight="1" x14ac:dyDescent="0.3">
      <c r="A4" s="380" t="s">
        <v>969</v>
      </c>
      <c r="B4" s="380"/>
      <c r="C4" s="380"/>
      <c r="D4" s="380"/>
      <c r="E4" s="380"/>
      <c r="F4" s="380"/>
      <c r="G4" s="380"/>
      <c r="H4" s="380"/>
      <c r="I4" s="380"/>
    </row>
    <row r="6" spans="1:9" ht="18" customHeight="1" x14ac:dyDescent="0.3">
      <c r="A6" s="100" t="s">
        <v>964</v>
      </c>
      <c r="D6" s="99"/>
      <c r="E6" s="99"/>
    </row>
    <row r="7" spans="1:9" ht="19.5" customHeight="1" x14ac:dyDescent="0.3">
      <c r="A7" s="100" t="s">
        <v>965</v>
      </c>
      <c r="D7" s="101"/>
      <c r="E7" s="99"/>
    </row>
    <row r="9" spans="1:9" ht="20.25" x14ac:dyDescent="0.3">
      <c r="A9" s="112">
        <f>$AB$218</f>
        <v>0</v>
      </c>
      <c r="B9" s="100" t="s">
        <v>35</v>
      </c>
    </row>
    <row r="10" spans="1:9" ht="21" thickBot="1" x14ac:dyDescent="0.35">
      <c r="A10" s="113">
        <f>$AB$219</f>
        <v>0</v>
      </c>
      <c r="B10" s="102" t="s">
        <v>36</v>
      </c>
      <c r="C10" s="103"/>
      <c r="D10" s="103"/>
    </row>
    <row r="11" spans="1:9" ht="20.25" x14ac:dyDescent="0.3">
      <c r="A11" s="114">
        <f>SUM($A$9:$A$10)</f>
        <v>0</v>
      </c>
      <c r="B11" s="100" t="s">
        <v>966</v>
      </c>
      <c r="C11" s="97"/>
    </row>
    <row r="12" spans="1:9" x14ac:dyDescent="0.2">
      <c r="A12" s="104"/>
    </row>
    <row r="13" spans="1:9" x14ac:dyDescent="0.2">
      <c r="A13" s="104"/>
    </row>
    <row r="14" spans="1:9" ht="20.25" x14ac:dyDescent="0.3">
      <c r="A14" s="105">
        <v>1</v>
      </c>
      <c r="B14" s="100" t="s">
        <v>972</v>
      </c>
    </row>
    <row r="15" spans="1:9" ht="9" customHeight="1" x14ac:dyDescent="0.3">
      <c r="A15" s="111"/>
      <c r="B15" s="100"/>
    </row>
    <row r="16" spans="1:9" ht="15.75" customHeight="1" x14ac:dyDescent="0.2">
      <c r="A16" s="115">
        <f>A11/A14</f>
        <v>0</v>
      </c>
      <c r="B16" s="106" t="s">
        <v>963</v>
      </c>
    </row>
    <row r="17" spans="1:9" ht="13.5" thickBot="1" x14ac:dyDescent="0.25"/>
    <row r="18" spans="1:9" x14ac:dyDescent="0.2">
      <c r="A18" s="98"/>
      <c r="B18" s="98"/>
      <c r="C18" s="98"/>
      <c r="D18" s="98"/>
      <c r="E18" s="98"/>
      <c r="F18" s="98"/>
      <c r="G18" s="98"/>
      <c r="H18" s="98"/>
      <c r="I18" s="98"/>
    </row>
    <row r="54" spans="1:9" ht="6" customHeight="1" x14ac:dyDescent="0.2">
      <c r="A54" s="137" t="s">
        <v>1185</v>
      </c>
      <c r="B54" t="s">
        <v>21</v>
      </c>
    </row>
    <row r="55" spans="1:9" x14ac:dyDescent="0.2">
      <c r="I55" s="93" t="s">
        <v>951</v>
      </c>
    </row>
    <row r="56" spans="1:9" ht="18" customHeight="1" x14ac:dyDescent="0.3">
      <c r="A56" s="380" t="str">
        <f>'VA-2 Form'!$A$10</f>
        <v xml:space="preserve"> SELECT SCHOOL</v>
      </c>
      <c r="B56" s="380"/>
      <c r="C56" s="380"/>
      <c r="D56" s="380"/>
      <c r="E56" s="380"/>
      <c r="F56" s="380"/>
      <c r="G56" s="380"/>
      <c r="H56" s="380"/>
      <c r="I56" s="380"/>
    </row>
    <row r="57" spans="1:9" ht="18" customHeight="1" x14ac:dyDescent="0.3">
      <c r="A57" s="380" t="s">
        <v>970</v>
      </c>
      <c r="B57" s="380"/>
      <c r="C57" s="380"/>
      <c r="D57" s="380"/>
      <c r="E57" s="380"/>
      <c r="F57" s="380"/>
      <c r="G57" s="380"/>
      <c r="H57" s="380"/>
      <c r="I57" s="380"/>
    </row>
    <row r="86" spans="1:9" ht="18" customHeight="1" x14ac:dyDescent="0.25">
      <c r="A86" s="381" t="s">
        <v>967</v>
      </c>
      <c r="B86" s="381"/>
      <c r="C86" s="74"/>
      <c r="D86" s="74"/>
      <c r="E86" s="74"/>
      <c r="F86" s="74"/>
      <c r="G86" s="74"/>
      <c r="H86" s="74"/>
      <c r="I86" s="74"/>
    </row>
    <row r="87" spans="1:9" ht="12.75" customHeight="1" x14ac:dyDescent="0.2">
      <c r="A87" s="381"/>
      <c r="B87" s="381"/>
    </row>
    <row r="88" spans="1:9" ht="12.75" customHeight="1" x14ac:dyDescent="0.2">
      <c r="A88" s="381"/>
      <c r="B88" s="381"/>
    </row>
    <row r="89" spans="1:9" ht="12.75" customHeight="1" x14ac:dyDescent="0.2">
      <c r="A89" s="381"/>
      <c r="B89" s="381"/>
    </row>
    <row r="90" spans="1:9" ht="30" customHeight="1" x14ac:dyDescent="0.25">
      <c r="A90" s="381"/>
      <c r="B90" s="381"/>
      <c r="C90" s="107"/>
      <c r="D90" s="107"/>
    </row>
    <row r="91" spans="1:9" ht="30" customHeight="1" x14ac:dyDescent="0.2">
      <c r="A91" s="381"/>
      <c r="B91" s="381"/>
      <c r="C91" s="108"/>
      <c r="D91" s="109"/>
    </row>
    <row r="92" spans="1:9" ht="30" customHeight="1" x14ac:dyDescent="0.2">
      <c r="A92" s="108"/>
      <c r="B92" s="109"/>
      <c r="C92" s="108"/>
      <c r="D92" s="109"/>
    </row>
    <row r="93" spans="1:9" ht="30" customHeight="1" x14ac:dyDescent="0.2">
      <c r="A93" s="108"/>
      <c r="B93" s="109"/>
      <c r="C93" s="108"/>
      <c r="D93" s="109"/>
    </row>
    <row r="94" spans="1:9" ht="30" customHeight="1" x14ac:dyDescent="0.2">
      <c r="A94" s="108"/>
      <c r="B94" s="109"/>
      <c r="C94" s="108"/>
      <c r="D94" s="109"/>
    </row>
    <row r="95" spans="1:9" ht="30" customHeight="1" x14ac:dyDescent="0.2">
      <c r="A95" s="108"/>
      <c r="B95" s="109"/>
      <c r="C95" s="108"/>
      <c r="D95" s="109"/>
    </row>
    <row r="96" spans="1:9" ht="40.5" customHeight="1" x14ac:dyDescent="0.2">
      <c r="A96" s="108"/>
      <c r="B96" s="109"/>
      <c r="C96" s="108"/>
      <c r="D96" s="109"/>
    </row>
    <row r="97" spans="1:4" ht="30" customHeight="1" x14ac:dyDescent="0.25">
      <c r="A97" s="96"/>
      <c r="B97" s="95"/>
      <c r="C97" s="94"/>
      <c r="D97" s="95"/>
    </row>
    <row r="98" spans="1:4" x14ac:dyDescent="0.2">
      <c r="A98" s="91"/>
      <c r="B98" t="s">
        <v>21</v>
      </c>
    </row>
    <row r="198" spans="27:45" x14ac:dyDescent="0.2">
      <c r="AA198" s="117">
        <f>'VA-2 Form'!A18</f>
        <v>0</v>
      </c>
      <c r="AB198" s="117">
        <f>'VA-2 Form'!C18</f>
        <v>0</v>
      </c>
      <c r="AC198" s="117">
        <f>'VA-2 Form'!D18</f>
        <v>0</v>
      </c>
      <c r="AD198" s="117">
        <f>'VA-2 Form'!E18</f>
        <v>0</v>
      </c>
      <c r="AE198" s="117">
        <f>'VA-2 Form'!F18</f>
        <v>0</v>
      </c>
      <c r="AF198" s="117" t="str">
        <f>'VA-2 Form'!G18</f>
        <v>Number With Each Interest</v>
      </c>
      <c r="AG198" s="117">
        <f>'VA-2 Form'!H18</f>
        <v>0</v>
      </c>
      <c r="AH198" s="117">
        <f>'VA-2 Form'!I18</f>
        <v>0</v>
      </c>
      <c r="AI198" s="117">
        <f>'VA-2 Form'!J18</f>
        <v>0</v>
      </c>
      <c r="AJ198" s="117">
        <f>'VA-2 Form'!K18</f>
        <v>0</v>
      </c>
      <c r="AK198" s="117">
        <f>'VA-2 Form'!L18</f>
        <v>0</v>
      </c>
      <c r="AL198" s="117">
        <f>'VA-2 Form'!O18</f>
        <v>0</v>
      </c>
      <c r="AM198" s="117">
        <f>'VA-2 Form'!P18</f>
        <v>0</v>
      </c>
      <c r="AN198" s="117">
        <f>'VA-2 Form'!Q18</f>
        <v>0</v>
      </c>
      <c r="AO198" s="117"/>
      <c r="AP198" s="117"/>
      <c r="AQ198" s="117"/>
      <c r="AR198" s="117"/>
      <c r="AS198" s="117"/>
    </row>
    <row r="199" spans="27:45" x14ac:dyDescent="0.2">
      <c r="AA199" s="117" t="str">
        <f>'VA-2 Form'!A19</f>
        <v>Secondary Students</v>
      </c>
      <c r="AB199" s="117">
        <f>'VA-2 Form'!C19</f>
        <v>0</v>
      </c>
      <c r="AC199" s="117">
        <f>'VA-2 Form'!D19</f>
        <v>0</v>
      </c>
      <c r="AD199" s="117">
        <f>'VA-2 Form'!E19</f>
        <v>0</v>
      </c>
      <c r="AE199" s="117">
        <f>'VA-2 Form'!F19</f>
        <v>0</v>
      </c>
      <c r="AF199" s="117">
        <f>'VA-2 Form'!G19</f>
        <v>0</v>
      </c>
      <c r="AG199" s="117">
        <f>'VA-2 Form'!H19</f>
        <v>0</v>
      </c>
      <c r="AH199" s="117">
        <f>'VA-2 Form'!I19</f>
        <v>0</v>
      </c>
      <c r="AI199" s="117">
        <f>'VA-2 Form'!J19</f>
        <v>0</v>
      </c>
      <c r="AJ199" s="117">
        <f>'VA-2 Form'!K19</f>
        <v>0</v>
      </c>
      <c r="AK199" s="117">
        <f>'VA-2 Form'!L19</f>
        <v>0</v>
      </c>
      <c r="AL199" s="117">
        <f>'VA-2 Form'!O19</f>
        <v>0</v>
      </c>
      <c r="AM199" s="117">
        <f>'VA-2 Form'!P19</f>
        <v>0</v>
      </c>
      <c r="AN199" s="117">
        <f>'VA-2 Form'!Q19</f>
        <v>0</v>
      </c>
      <c r="AO199" s="117"/>
      <c r="AP199" s="117"/>
      <c r="AQ199" s="117"/>
      <c r="AR199" s="117"/>
      <c r="AS199" s="117"/>
    </row>
    <row r="200" spans="27:45" x14ac:dyDescent="0.2">
      <c r="AA200" s="117" t="str">
        <f>'VA-2 Form'!A20</f>
        <v>Grades 9-12</v>
      </c>
      <c r="AB200" s="117">
        <f>'VA-2 Form'!C20</f>
        <v>0</v>
      </c>
      <c r="AC200" s="117">
        <f>'VA-2 Form'!D20</f>
        <v>0</v>
      </c>
      <c r="AD200" s="117">
        <f>'VA-2 Form'!E20</f>
        <v>0</v>
      </c>
      <c r="AE200" s="117">
        <f>'VA-2 Form'!F20</f>
        <v>0</v>
      </c>
      <c r="AF200" s="117" t="str">
        <f>'VA-2 Form'!G20</f>
        <v>FRESHMAN</v>
      </c>
      <c r="AG200" s="117">
        <f>'VA-2 Form'!H20</f>
        <v>0</v>
      </c>
      <c r="AH200" s="117" t="str">
        <f>'VA-2 Form'!I20</f>
        <v>SOPHOMORE</v>
      </c>
      <c r="AI200" s="117">
        <f>'VA-2 Form'!J20</f>
        <v>0</v>
      </c>
      <c r="AJ200" s="117" t="str">
        <f>'VA-2 Form'!K20</f>
        <v>JUNIOR</v>
      </c>
      <c r="AK200" s="117">
        <f>'VA-2 Form'!L20</f>
        <v>0</v>
      </c>
      <c r="AL200" s="117" t="str">
        <f>'VA-2 Form'!M20</f>
        <v>SENIOR</v>
      </c>
      <c r="AM200" s="117">
        <f>'VA-2 Form'!P20</f>
        <v>0</v>
      </c>
      <c r="AN200" s="117" t="str">
        <f>'VA-2 Form'!Q20</f>
        <v>TOTAL</v>
      </c>
      <c r="AO200" s="117"/>
      <c r="AP200" s="117"/>
      <c r="AQ200" s="117"/>
      <c r="AR200" s="117"/>
      <c r="AS200" s="117"/>
    </row>
    <row r="201" spans="27:45" x14ac:dyDescent="0.2">
      <c r="AA201" s="117">
        <f>'VA-2 Form'!A21</f>
        <v>0</v>
      </c>
      <c r="AB201" s="117">
        <f>'VA-2 Form'!C21</f>
        <v>0</v>
      </c>
      <c r="AC201" s="117">
        <f>'VA-2 Form'!D21</f>
        <v>0</v>
      </c>
      <c r="AD201" s="117">
        <f>'VA-2 Form'!E21</f>
        <v>0</v>
      </c>
      <c r="AE201" s="117">
        <f>'VA-2 Form'!F21</f>
        <v>0</v>
      </c>
      <c r="AF201" s="117" t="str">
        <f>'VA-2 Form'!G21</f>
        <v>MALE</v>
      </c>
      <c r="AG201" s="117" t="str">
        <f>'VA-2 Form'!H21</f>
        <v>FEMALE</v>
      </c>
      <c r="AH201" s="117" t="str">
        <f>'VA-2 Form'!I21</f>
        <v>MALE</v>
      </c>
      <c r="AI201" s="117" t="str">
        <f>'VA-2 Form'!J21</f>
        <v>FEMALE</v>
      </c>
      <c r="AJ201" s="117" t="str">
        <f>'VA-2 Form'!K21</f>
        <v>MALE</v>
      </c>
      <c r="AK201" s="117" t="str">
        <f>'VA-2 Form'!L21</f>
        <v>FEMALE</v>
      </c>
      <c r="AL201" s="117" t="str">
        <f>'VA-2 Form'!O21</f>
        <v>MALE</v>
      </c>
      <c r="AM201" s="117" t="str">
        <f>'VA-2 Form'!P21</f>
        <v>FEMALE</v>
      </c>
      <c r="AN201" s="117">
        <f>'VA-2 Form'!Q21</f>
        <v>0</v>
      </c>
      <c r="AO201" s="117"/>
      <c r="AP201" s="117"/>
      <c r="AQ201" s="117"/>
      <c r="AR201" s="117"/>
      <c r="AS201" s="117"/>
    </row>
    <row r="202" spans="27:45" x14ac:dyDescent="0.2">
      <c r="AA202" s="117" t="str">
        <f>'VA-2 Form'!A22</f>
        <v>1. Agricultural Business and Management Sys.</v>
      </c>
      <c r="AB202" s="117">
        <f>'VA-2 Form'!C22</f>
        <v>0</v>
      </c>
      <c r="AC202" s="117">
        <f>'VA-2 Form'!D22</f>
        <v>0</v>
      </c>
      <c r="AD202" s="117">
        <f>'VA-2 Form'!E22</f>
        <v>0</v>
      </c>
      <c r="AE202" s="117">
        <f>'VA-2 Form'!F22</f>
        <v>0</v>
      </c>
      <c r="AF202" s="117">
        <f>'VA-2 Form'!G22</f>
        <v>0</v>
      </c>
      <c r="AG202" s="117">
        <f>'VA-2 Form'!H22</f>
        <v>0</v>
      </c>
      <c r="AH202" s="117">
        <f>'VA-2 Form'!I22</f>
        <v>0</v>
      </c>
      <c r="AI202" s="117">
        <f>'VA-2 Form'!J22</f>
        <v>0</v>
      </c>
      <c r="AJ202" s="117">
        <f>'VA-2 Form'!K22</f>
        <v>0</v>
      </c>
      <c r="AK202" s="117">
        <f>'VA-2 Form'!L22</f>
        <v>0</v>
      </c>
      <c r="AL202" s="117">
        <f>'VA-2 Form'!O22</f>
        <v>0</v>
      </c>
      <c r="AM202" s="117">
        <f>'VA-2 Form'!P22</f>
        <v>0</v>
      </c>
      <c r="AN202" s="117">
        <f>'VA-2 Form'!Q22</f>
        <v>0</v>
      </c>
      <c r="AO202" s="117"/>
      <c r="AP202" s="117"/>
      <c r="AQ202" s="117"/>
      <c r="AR202" s="117"/>
      <c r="AS202" s="117"/>
    </row>
    <row r="203" spans="27:45" x14ac:dyDescent="0.2">
      <c r="AA203" s="117">
        <f>'VA-2 Form'!A23</f>
        <v>0</v>
      </c>
      <c r="AB203" s="117">
        <f>'VA-2 Form'!C23</f>
        <v>0</v>
      </c>
      <c r="AC203" s="117">
        <f>'VA-2 Form'!D23</f>
        <v>0</v>
      </c>
      <c r="AD203" s="117">
        <f>'VA-2 Form'!E23</f>
        <v>0</v>
      </c>
      <c r="AE203" s="117">
        <f>'VA-2 Form'!F23</f>
        <v>0</v>
      </c>
      <c r="AF203" s="117">
        <f>'VA-2 Form'!G23</f>
        <v>0</v>
      </c>
      <c r="AG203" s="117">
        <f>'VA-2 Form'!H23</f>
        <v>0</v>
      </c>
      <c r="AH203" s="117">
        <f>'VA-2 Form'!I23</f>
        <v>0</v>
      </c>
      <c r="AI203" s="117">
        <f>'VA-2 Form'!J23</f>
        <v>0</v>
      </c>
      <c r="AJ203" s="117">
        <f>'VA-2 Form'!K23</f>
        <v>0</v>
      </c>
      <c r="AK203" s="117">
        <f>'VA-2 Form'!L23</f>
        <v>0</v>
      </c>
      <c r="AL203" s="117">
        <f>'VA-2 Form'!O23</f>
        <v>0</v>
      </c>
      <c r="AM203" s="117">
        <f>'VA-2 Form'!P23</f>
        <v>0</v>
      </c>
      <c r="AN203" s="117">
        <f>'VA-2 Form'!Q23</f>
        <v>0</v>
      </c>
      <c r="AO203" s="117"/>
      <c r="AP203" s="117"/>
      <c r="AQ203" s="117"/>
      <c r="AR203" s="117"/>
      <c r="AS203" s="117"/>
    </row>
    <row r="204" spans="27:45" x14ac:dyDescent="0.2">
      <c r="AA204" s="117" t="str">
        <f>'VA-2 Form'!A24</f>
        <v>2. Agricultural Mechanics and Technology Sys.</v>
      </c>
      <c r="AB204" s="117">
        <f>'VA-2 Form'!C24</f>
        <v>0</v>
      </c>
      <c r="AC204" s="117">
        <f>'VA-2 Form'!D24</f>
        <v>0</v>
      </c>
      <c r="AD204" s="117">
        <f>'VA-2 Form'!E24</f>
        <v>0</v>
      </c>
      <c r="AE204" s="117">
        <f>'VA-2 Form'!F24</f>
        <v>0</v>
      </c>
      <c r="AF204" s="117">
        <f>'VA-2 Form'!G24</f>
        <v>0</v>
      </c>
      <c r="AG204" s="117">
        <f>'VA-2 Form'!H24</f>
        <v>0</v>
      </c>
      <c r="AH204" s="117">
        <f>'VA-2 Form'!I24</f>
        <v>0</v>
      </c>
      <c r="AI204" s="117">
        <f>'VA-2 Form'!J24</f>
        <v>0</v>
      </c>
      <c r="AJ204" s="117">
        <f>'VA-2 Form'!K24</f>
        <v>0</v>
      </c>
      <c r="AK204" s="117">
        <f>'VA-2 Form'!L24</f>
        <v>0</v>
      </c>
      <c r="AL204" s="117">
        <f>'VA-2 Form'!O24</f>
        <v>0</v>
      </c>
      <c r="AM204" s="117">
        <f>'VA-2 Form'!P24</f>
        <v>0</v>
      </c>
      <c r="AN204" s="117">
        <f>'VA-2 Form'!Q24</f>
        <v>0</v>
      </c>
      <c r="AO204" s="117"/>
      <c r="AP204" s="117"/>
      <c r="AQ204" s="117"/>
      <c r="AR204" s="117"/>
      <c r="AS204" s="117"/>
    </row>
    <row r="205" spans="27:45" x14ac:dyDescent="0.2">
      <c r="AA205" s="117">
        <f>'VA-2 Form'!A25</f>
        <v>0</v>
      </c>
      <c r="AB205" s="117">
        <f>'VA-2 Form'!C25</f>
        <v>0</v>
      </c>
      <c r="AC205" s="117">
        <f>'VA-2 Form'!D25</f>
        <v>0</v>
      </c>
      <c r="AD205" s="117">
        <f>'VA-2 Form'!E25</f>
        <v>0</v>
      </c>
      <c r="AE205" s="117">
        <f>'VA-2 Form'!F25</f>
        <v>0</v>
      </c>
      <c r="AF205" s="117">
        <f>'VA-2 Form'!G25</f>
        <v>0</v>
      </c>
      <c r="AG205" s="117">
        <f>'VA-2 Form'!H25</f>
        <v>0</v>
      </c>
      <c r="AH205" s="117">
        <f>'VA-2 Form'!I25</f>
        <v>0</v>
      </c>
      <c r="AI205" s="117">
        <f>'VA-2 Form'!J25</f>
        <v>0</v>
      </c>
      <c r="AJ205" s="117">
        <f>'VA-2 Form'!K25</f>
        <v>0</v>
      </c>
      <c r="AK205" s="117">
        <f>'VA-2 Form'!L25</f>
        <v>0</v>
      </c>
      <c r="AL205" s="117">
        <f>'VA-2 Form'!O25</f>
        <v>0</v>
      </c>
      <c r="AM205" s="117">
        <f>'VA-2 Form'!P25</f>
        <v>0</v>
      </c>
      <c r="AN205" s="117">
        <f>'VA-2 Form'!Q25</f>
        <v>0</v>
      </c>
      <c r="AO205" s="117"/>
      <c r="AP205" s="117"/>
      <c r="AQ205" s="117"/>
      <c r="AR205" s="117"/>
      <c r="AS205" s="117"/>
    </row>
    <row r="206" spans="27:45" x14ac:dyDescent="0.2">
      <c r="AA206" s="117" t="str">
        <f>'VA-2 Form'!A26</f>
        <v>3. Animal Science Sys.</v>
      </c>
      <c r="AB206" s="117">
        <f>'VA-2 Form'!C26</f>
        <v>0</v>
      </c>
      <c r="AC206" s="117">
        <f>'VA-2 Form'!D26</f>
        <v>0</v>
      </c>
      <c r="AD206" s="117">
        <f>'VA-2 Form'!E26</f>
        <v>0</v>
      </c>
      <c r="AE206" s="117">
        <f>'VA-2 Form'!F26</f>
        <v>0</v>
      </c>
      <c r="AF206" s="117">
        <f>'VA-2 Form'!G26</f>
        <v>0</v>
      </c>
      <c r="AG206" s="117">
        <f>'VA-2 Form'!H26</f>
        <v>0</v>
      </c>
      <c r="AH206" s="117">
        <f>'VA-2 Form'!I26</f>
        <v>0</v>
      </c>
      <c r="AI206" s="117">
        <f>'VA-2 Form'!J26</f>
        <v>0</v>
      </c>
      <c r="AJ206" s="117">
        <f>'VA-2 Form'!K26</f>
        <v>0</v>
      </c>
      <c r="AK206" s="117">
        <f>'VA-2 Form'!L26</f>
        <v>0</v>
      </c>
      <c r="AL206" s="117">
        <f>'VA-2 Form'!O26</f>
        <v>0</v>
      </c>
      <c r="AM206" s="117">
        <f>'VA-2 Form'!P26</f>
        <v>0</v>
      </c>
      <c r="AN206" s="117">
        <f>'VA-2 Form'!Q26</f>
        <v>0</v>
      </c>
      <c r="AO206" s="117"/>
      <c r="AP206" s="117"/>
      <c r="AQ206" s="117"/>
      <c r="AR206" s="117"/>
      <c r="AS206" s="117"/>
    </row>
    <row r="207" spans="27:45" x14ac:dyDescent="0.2">
      <c r="AA207" s="117">
        <f>'VA-2 Form'!A27</f>
        <v>0</v>
      </c>
      <c r="AB207" s="117">
        <f>'VA-2 Form'!C27</f>
        <v>0</v>
      </c>
      <c r="AC207" s="117">
        <f>'VA-2 Form'!D27</f>
        <v>0</v>
      </c>
      <c r="AD207" s="117">
        <f>'VA-2 Form'!E27</f>
        <v>0</v>
      </c>
      <c r="AE207" s="117">
        <f>'VA-2 Form'!F27</f>
        <v>0</v>
      </c>
      <c r="AF207" s="117">
        <f>'VA-2 Form'!G27</f>
        <v>0</v>
      </c>
      <c r="AG207" s="117">
        <f>'VA-2 Form'!H27</f>
        <v>0</v>
      </c>
      <c r="AH207" s="117">
        <f>'VA-2 Form'!I27</f>
        <v>0</v>
      </c>
      <c r="AI207" s="117">
        <f>'VA-2 Form'!J27</f>
        <v>0</v>
      </c>
      <c r="AJ207" s="117">
        <f>'VA-2 Form'!K27</f>
        <v>0</v>
      </c>
      <c r="AK207" s="117">
        <f>'VA-2 Form'!L27</f>
        <v>0</v>
      </c>
      <c r="AL207" s="117">
        <f>'VA-2 Form'!O27</f>
        <v>0</v>
      </c>
      <c r="AM207" s="117">
        <f>'VA-2 Form'!P27</f>
        <v>0</v>
      </c>
      <c r="AN207" s="117">
        <f>'VA-2 Form'!Q27</f>
        <v>0</v>
      </c>
      <c r="AO207" s="117"/>
      <c r="AP207" s="117"/>
      <c r="AQ207" s="117"/>
      <c r="AR207" s="117"/>
      <c r="AS207" s="117"/>
    </row>
    <row r="208" spans="27:45" x14ac:dyDescent="0.2">
      <c r="AA208" s="117" t="str">
        <f>'VA-2 Form'!A28</f>
        <v>4. Food Science Sys.</v>
      </c>
      <c r="AB208" s="117">
        <f>'VA-2 Form'!C28</f>
        <v>0</v>
      </c>
      <c r="AC208" s="117">
        <f>'VA-2 Form'!D28</f>
        <v>0</v>
      </c>
      <c r="AD208" s="117">
        <f>'VA-2 Form'!E28</f>
        <v>0</v>
      </c>
      <c r="AE208" s="117">
        <f>'VA-2 Form'!F28</f>
        <v>0</v>
      </c>
      <c r="AF208" s="117">
        <f>'VA-2 Form'!G28</f>
        <v>0</v>
      </c>
      <c r="AG208" s="117">
        <f>'VA-2 Form'!H28</f>
        <v>0</v>
      </c>
      <c r="AH208" s="117">
        <f>'VA-2 Form'!I28</f>
        <v>0</v>
      </c>
      <c r="AI208" s="117">
        <f>'VA-2 Form'!J28</f>
        <v>0</v>
      </c>
      <c r="AJ208" s="117">
        <f>'VA-2 Form'!K28</f>
        <v>0</v>
      </c>
      <c r="AK208" s="117">
        <f>'VA-2 Form'!L28</f>
        <v>0</v>
      </c>
      <c r="AL208" s="117">
        <f>'VA-2 Form'!O28</f>
        <v>0</v>
      </c>
      <c r="AM208" s="117">
        <f>'VA-2 Form'!P28</f>
        <v>0</v>
      </c>
      <c r="AN208" s="117">
        <f>'VA-2 Form'!Q28</f>
        <v>0</v>
      </c>
      <c r="AO208" s="117"/>
      <c r="AP208" s="117"/>
      <c r="AQ208" s="117"/>
      <c r="AR208" s="117"/>
      <c r="AS208" s="117"/>
    </row>
    <row r="209" spans="27:45" x14ac:dyDescent="0.2">
      <c r="AA209" s="117">
        <f>'VA-2 Form'!A29</f>
        <v>0</v>
      </c>
      <c r="AB209" s="117">
        <f>'VA-2 Form'!C29</f>
        <v>0</v>
      </c>
      <c r="AC209" s="117">
        <f>'VA-2 Form'!D29</f>
        <v>0</v>
      </c>
      <c r="AD209" s="117">
        <f>'VA-2 Form'!E29</f>
        <v>0</v>
      </c>
      <c r="AE209" s="117">
        <f>'VA-2 Form'!F29</f>
        <v>0</v>
      </c>
      <c r="AF209" s="117">
        <f>'VA-2 Form'!G29</f>
        <v>0</v>
      </c>
      <c r="AG209" s="117">
        <f>'VA-2 Form'!H29</f>
        <v>0</v>
      </c>
      <c r="AH209" s="117">
        <f>'VA-2 Form'!I29</f>
        <v>0</v>
      </c>
      <c r="AI209" s="117">
        <f>'VA-2 Form'!J29</f>
        <v>0</v>
      </c>
      <c r="AJ209" s="117">
        <f>'VA-2 Form'!K29</f>
        <v>0</v>
      </c>
      <c r="AK209" s="117">
        <f>'VA-2 Form'!L29</f>
        <v>0</v>
      </c>
      <c r="AL209" s="117">
        <f>'VA-2 Form'!O29</f>
        <v>0</v>
      </c>
      <c r="AM209" s="117">
        <f>'VA-2 Form'!P29</f>
        <v>0</v>
      </c>
      <c r="AN209" s="117">
        <f>'VA-2 Form'!Q29</f>
        <v>0</v>
      </c>
      <c r="AO209" s="117"/>
      <c r="AP209" s="117"/>
      <c r="AQ209" s="117"/>
      <c r="AR209" s="117"/>
      <c r="AS209" s="117"/>
    </row>
    <row r="210" spans="27:45" x14ac:dyDescent="0.2">
      <c r="AA210" s="117" t="str">
        <f>'VA-2 Form'!A30</f>
        <v>5. Natural Resources/Conservation Sys.</v>
      </c>
      <c r="AB210" s="117">
        <f>'VA-2 Form'!C30</f>
        <v>0</v>
      </c>
      <c r="AC210" s="117">
        <f>'VA-2 Form'!D30</f>
        <v>0</v>
      </c>
      <c r="AD210" s="117">
        <f>'VA-2 Form'!E30</f>
        <v>0</v>
      </c>
      <c r="AE210" s="117">
        <f>'VA-2 Form'!F30</f>
        <v>0</v>
      </c>
      <c r="AF210" s="117">
        <f>'VA-2 Form'!G30</f>
        <v>0</v>
      </c>
      <c r="AG210" s="117">
        <f>'VA-2 Form'!H30</f>
        <v>0</v>
      </c>
      <c r="AH210" s="117">
        <f>'VA-2 Form'!I30</f>
        <v>0</v>
      </c>
      <c r="AI210" s="117">
        <f>'VA-2 Form'!J30</f>
        <v>0</v>
      </c>
      <c r="AJ210" s="117">
        <f>'VA-2 Form'!K30</f>
        <v>0</v>
      </c>
      <c r="AK210" s="117">
        <f>'VA-2 Form'!L30</f>
        <v>0</v>
      </c>
      <c r="AL210" s="117">
        <f>'VA-2 Form'!O30</f>
        <v>0</v>
      </c>
      <c r="AM210" s="117">
        <f>'VA-2 Form'!P30</f>
        <v>0</v>
      </c>
      <c r="AN210" s="117">
        <f>'VA-2 Form'!Q30</f>
        <v>0</v>
      </c>
      <c r="AO210" s="117"/>
      <c r="AP210" s="117"/>
      <c r="AQ210" s="117"/>
      <c r="AR210" s="117"/>
      <c r="AS210" s="117"/>
    </row>
    <row r="211" spans="27:45" x14ac:dyDescent="0.2">
      <c r="AA211" s="117">
        <f>'VA-2 Form'!A31</f>
        <v>0</v>
      </c>
      <c r="AB211" s="117">
        <f>'VA-2 Form'!C31</f>
        <v>0</v>
      </c>
      <c r="AC211" s="117">
        <f>'VA-2 Form'!D31</f>
        <v>0</v>
      </c>
      <c r="AD211" s="117">
        <f>'VA-2 Form'!E31</f>
        <v>0</v>
      </c>
      <c r="AE211" s="117">
        <f>'VA-2 Form'!F31</f>
        <v>0</v>
      </c>
      <c r="AF211" s="117">
        <f>'VA-2 Form'!G31</f>
        <v>0</v>
      </c>
      <c r="AG211" s="117">
        <f>'VA-2 Form'!H31</f>
        <v>0</v>
      </c>
      <c r="AH211" s="117">
        <f>'VA-2 Form'!I31</f>
        <v>0</v>
      </c>
      <c r="AI211" s="117">
        <f>'VA-2 Form'!J31</f>
        <v>0</v>
      </c>
      <c r="AJ211" s="117">
        <f>'VA-2 Form'!K31</f>
        <v>0</v>
      </c>
      <c r="AK211" s="117">
        <f>'VA-2 Form'!L31</f>
        <v>0</v>
      </c>
      <c r="AL211" s="117">
        <f>'VA-2 Form'!O31</f>
        <v>0</v>
      </c>
      <c r="AM211" s="117">
        <f>'VA-2 Form'!P31</f>
        <v>0</v>
      </c>
      <c r="AN211" s="117">
        <f>'VA-2 Form'!Q31</f>
        <v>0</v>
      </c>
      <c r="AO211" s="117"/>
      <c r="AP211" s="117"/>
      <c r="AQ211" s="117"/>
      <c r="AR211" s="117"/>
      <c r="AS211" s="117"/>
    </row>
    <row r="212" spans="27:45" x14ac:dyDescent="0.2">
      <c r="AA212" s="117" t="str">
        <f>'VA-2 Form'!A32</f>
        <v>6. Plant Science/Horticulture Sys.</v>
      </c>
      <c r="AB212" s="117">
        <f>'VA-2 Form'!C32</f>
        <v>0</v>
      </c>
      <c r="AC212" s="117">
        <f>'VA-2 Form'!D32</f>
        <v>0</v>
      </c>
      <c r="AD212" s="117">
        <f>'VA-2 Form'!E32</f>
        <v>0</v>
      </c>
      <c r="AE212" s="117">
        <f>'VA-2 Form'!F32</f>
        <v>0</v>
      </c>
      <c r="AF212" s="117">
        <f>'VA-2 Form'!G32</f>
        <v>0</v>
      </c>
      <c r="AG212" s="117">
        <f>'VA-2 Form'!H32</f>
        <v>0</v>
      </c>
      <c r="AH212" s="117">
        <f>'VA-2 Form'!I32</f>
        <v>0</v>
      </c>
      <c r="AI212" s="117">
        <f>'VA-2 Form'!J32</f>
        <v>0</v>
      </c>
      <c r="AJ212" s="117">
        <f>'VA-2 Form'!K32</f>
        <v>0</v>
      </c>
      <c r="AK212" s="117">
        <f>'VA-2 Form'!L32</f>
        <v>0</v>
      </c>
      <c r="AL212" s="117">
        <f>'VA-2 Form'!O32</f>
        <v>0</v>
      </c>
      <c r="AM212" s="117">
        <f>'VA-2 Form'!P32</f>
        <v>0</v>
      </c>
      <c r="AN212" s="117">
        <f>'VA-2 Form'!Q32</f>
        <v>0</v>
      </c>
      <c r="AO212" s="117"/>
      <c r="AP212" s="117"/>
      <c r="AQ212" s="117"/>
      <c r="AR212" s="117"/>
      <c r="AS212" s="117"/>
    </row>
    <row r="213" spans="27:45" x14ac:dyDescent="0.2">
      <c r="AA213" s="117">
        <f>'VA-2 Form'!A33</f>
        <v>0</v>
      </c>
      <c r="AB213" s="117">
        <f>'VA-2 Form'!C33</f>
        <v>0</v>
      </c>
      <c r="AC213" s="117">
        <f>'VA-2 Form'!D33</f>
        <v>0</v>
      </c>
      <c r="AD213" s="117">
        <f>'VA-2 Form'!E33</f>
        <v>0</v>
      </c>
      <c r="AE213" s="117">
        <f>'VA-2 Form'!F33</f>
        <v>0</v>
      </c>
      <c r="AF213" s="117">
        <f>'VA-2 Form'!G33</f>
        <v>0</v>
      </c>
      <c r="AG213" s="117">
        <f>'VA-2 Form'!H33</f>
        <v>0</v>
      </c>
      <c r="AH213" s="117">
        <f>'VA-2 Form'!I33</f>
        <v>0</v>
      </c>
      <c r="AI213" s="117">
        <f>'VA-2 Form'!J33</f>
        <v>0</v>
      </c>
      <c r="AJ213" s="117">
        <f>'VA-2 Form'!K33</f>
        <v>0</v>
      </c>
      <c r="AK213" s="117">
        <f>'VA-2 Form'!L33</f>
        <v>0</v>
      </c>
      <c r="AL213" s="117">
        <f>'VA-2 Form'!O33</f>
        <v>0</v>
      </c>
      <c r="AM213" s="117">
        <f>'VA-2 Form'!P33</f>
        <v>0</v>
      </c>
      <c r="AN213" s="117">
        <f>'VA-2 Form'!Q33</f>
        <v>0</v>
      </c>
      <c r="AO213" s="117"/>
      <c r="AP213" s="117"/>
      <c r="AQ213" s="117"/>
      <c r="AR213" s="117"/>
      <c r="AS213" s="117"/>
    </row>
    <row r="214" spans="27:45" x14ac:dyDescent="0.2">
      <c r="AA214" s="117" t="str">
        <f>'VA-2 Form'!A34</f>
        <v xml:space="preserve">      Total Male/Female Enrollment for Grades 9-12</v>
      </c>
      <c r="AB214" s="117">
        <f>'VA-2 Form'!C34</f>
        <v>0</v>
      </c>
      <c r="AC214" s="117">
        <f>'VA-2 Form'!D34</f>
        <v>0</v>
      </c>
      <c r="AD214" s="117">
        <f>'VA-2 Form'!E34</f>
        <v>0</v>
      </c>
      <c r="AE214" s="117">
        <f>'VA-2 Form'!F34</f>
        <v>0</v>
      </c>
      <c r="AF214" s="117">
        <f>'VA-2 Form'!G34</f>
        <v>0</v>
      </c>
      <c r="AG214" s="117">
        <f>'VA-2 Form'!H34</f>
        <v>0</v>
      </c>
      <c r="AH214" s="117">
        <f>'VA-2 Form'!I34</f>
        <v>0</v>
      </c>
      <c r="AI214" s="117">
        <f>'VA-2 Form'!J34</f>
        <v>0</v>
      </c>
      <c r="AJ214" s="117">
        <f>'VA-2 Form'!K34</f>
        <v>0</v>
      </c>
      <c r="AK214" s="117">
        <f>'VA-2 Form'!L34</f>
        <v>0</v>
      </c>
      <c r="AL214" s="117">
        <f>'VA-2 Form'!O34</f>
        <v>0</v>
      </c>
      <c r="AM214" s="117">
        <f>'VA-2 Form'!P34</f>
        <v>0</v>
      </c>
      <c r="AN214" s="117">
        <f>'VA-2 Form'!Q34</f>
        <v>0</v>
      </c>
      <c r="AO214" s="117"/>
      <c r="AP214" s="117"/>
      <c r="AQ214" s="117"/>
      <c r="AR214" s="117"/>
      <c r="AS214" s="117"/>
    </row>
    <row r="215" spans="27:45" x14ac:dyDescent="0.2">
      <c r="AA215" s="117">
        <f>'VA-2 Form'!A35</f>
        <v>0</v>
      </c>
      <c r="AB215" s="117">
        <f>'VA-2 Form'!C35</f>
        <v>0</v>
      </c>
      <c r="AC215" s="117">
        <f>'VA-2 Form'!D35</f>
        <v>0</v>
      </c>
      <c r="AD215" s="117">
        <f>'VA-2 Form'!E35</f>
        <v>0</v>
      </c>
      <c r="AE215" s="117">
        <f>'VA-2 Form'!F35</f>
        <v>0</v>
      </c>
      <c r="AF215" s="117">
        <f>'VA-2 Form'!G35</f>
        <v>0</v>
      </c>
      <c r="AG215" s="117">
        <f>'VA-2 Form'!H35</f>
        <v>0</v>
      </c>
      <c r="AH215" s="117">
        <f>'VA-2 Form'!I35</f>
        <v>0</v>
      </c>
      <c r="AI215" s="117">
        <f>'VA-2 Form'!J35</f>
        <v>0</v>
      </c>
      <c r="AJ215" s="117">
        <f>'VA-2 Form'!K35</f>
        <v>0</v>
      </c>
      <c r="AK215" s="117">
        <f>'VA-2 Form'!L35</f>
        <v>0</v>
      </c>
      <c r="AL215" s="117">
        <f>'VA-2 Form'!O35</f>
        <v>0</v>
      </c>
      <c r="AM215" s="117">
        <f>'VA-2 Form'!P35</f>
        <v>0</v>
      </c>
      <c r="AN215" s="117">
        <f>'VA-2 Form'!Q35</f>
        <v>0</v>
      </c>
      <c r="AO215" s="117"/>
      <c r="AP215" s="117"/>
      <c r="AQ215" s="117"/>
      <c r="AR215" s="117"/>
      <c r="AS215" s="117"/>
    </row>
    <row r="216" spans="27:45" x14ac:dyDescent="0.2">
      <c r="AA216" s="117" t="str">
        <f>'VA-2 Form'!A36</f>
        <v>TOTAL ENROLLMENT                             FOR GRADES 9-12</v>
      </c>
      <c r="AB216" s="117">
        <f>'VA-2 Form'!C36</f>
        <v>0</v>
      </c>
      <c r="AC216" s="117">
        <f>'VA-2 Form'!D36</f>
        <v>0</v>
      </c>
      <c r="AD216" s="117">
        <f>'VA-2 Form'!E36</f>
        <v>0</v>
      </c>
      <c r="AE216" s="117">
        <f>'VA-2 Form'!F36</f>
        <v>0</v>
      </c>
      <c r="AF216" s="117">
        <f>'VA-2 Form'!G36</f>
        <v>0</v>
      </c>
      <c r="AG216" s="117">
        <f>'VA-2 Form'!H36</f>
        <v>0</v>
      </c>
      <c r="AH216" s="117">
        <f>'VA-2 Form'!I36</f>
        <v>0</v>
      </c>
      <c r="AI216" s="117">
        <f>'VA-2 Form'!J36</f>
        <v>0</v>
      </c>
      <c r="AJ216" s="117">
        <f>'VA-2 Form'!K36</f>
        <v>0</v>
      </c>
      <c r="AK216" s="117">
        <f>'VA-2 Form'!L36</f>
        <v>0</v>
      </c>
      <c r="AL216" s="117">
        <f>'VA-2 Form'!O36</f>
        <v>0</v>
      </c>
      <c r="AM216" s="117">
        <f>'VA-2 Form'!P36</f>
        <v>0</v>
      </c>
      <c r="AN216" s="117">
        <f>'VA-2 Form'!Q36</f>
        <v>0</v>
      </c>
      <c r="AO216" s="117"/>
      <c r="AP216" s="117"/>
      <c r="AQ216" s="117"/>
      <c r="AR216" s="117"/>
      <c r="AS216" s="117"/>
    </row>
    <row r="217" spans="27:45" x14ac:dyDescent="0.2">
      <c r="AA217" s="117">
        <f>'VA-2 Form'!A37</f>
        <v>0</v>
      </c>
      <c r="AB217" s="117">
        <f>'VA-2 Form'!C37</f>
        <v>0</v>
      </c>
      <c r="AC217" s="117">
        <f>'VA-2 Form'!D37</f>
        <v>0</v>
      </c>
      <c r="AD217" s="117">
        <f>'VA-2 Form'!E37</f>
        <v>0</v>
      </c>
      <c r="AE217" s="117">
        <f>'VA-2 Form'!F37</f>
        <v>0</v>
      </c>
      <c r="AF217" s="117">
        <f>'VA-2 Form'!G37</f>
        <v>0</v>
      </c>
      <c r="AG217" s="117">
        <f>'VA-2 Form'!H37</f>
        <v>0</v>
      </c>
      <c r="AH217" s="117">
        <f>'VA-2 Form'!I37</f>
        <v>0</v>
      </c>
      <c r="AI217" s="117">
        <f>'VA-2 Form'!J37</f>
        <v>0</v>
      </c>
      <c r="AJ217" s="117">
        <f>'VA-2 Form'!K37</f>
        <v>0</v>
      </c>
      <c r="AK217" s="117">
        <f>'VA-2 Form'!L37</f>
        <v>0</v>
      </c>
      <c r="AL217" s="117">
        <f>'VA-2 Form'!O37</f>
        <v>0</v>
      </c>
      <c r="AM217" s="117">
        <f>'VA-2 Form'!P37</f>
        <v>0</v>
      </c>
      <c r="AN217" s="117">
        <f>'VA-2 Form'!Q37</f>
        <v>0</v>
      </c>
      <c r="AO217" s="117"/>
      <c r="AP217" s="117"/>
      <c r="AQ217" s="117"/>
      <c r="AR217" s="117"/>
      <c r="AS217" s="117"/>
    </row>
    <row r="218" spans="27:45" x14ac:dyDescent="0.2">
      <c r="AA218" s="117" t="s">
        <v>35</v>
      </c>
      <c r="AB218" s="117">
        <f>(AF214+AH214+AJ214+AL214)</f>
        <v>0</v>
      </c>
      <c r="AC218" s="117"/>
      <c r="AD218" s="117"/>
      <c r="AE218" s="117"/>
      <c r="AF218" s="117"/>
      <c r="AG218" s="117"/>
      <c r="AH218" s="117"/>
      <c r="AI218" s="117"/>
      <c r="AJ218" s="117"/>
      <c r="AK218" s="117"/>
      <c r="AL218" s="117"/>
      <c r="AM218" s="117"/>
      <c r="AN218" s="117"/>
      <c r="AO218" s="117"/>
      <c r="AP218" s="117"/>
      <c r="AQ218" s="117"/>
      <c r="AR218" s="117"/>
      <c r="AS218" s="117"/>
    </row>
    <row r="219" spans="27:45" x14ac:dyDescent="0.2">
      <c r="AA219" s="117" t="s">
        <v>36</v>
      </c>
      <c r="AB219" s="117">
        <f>(AG214+AI214+AK214+AM214)</f>
        <v>0</v>
      </c>
      <c r="AC219" s="117"/>
      <c r="AD219" s="117"/>
      <c r="AE219" s="117"/>
      <c r="AF219" s="117"/>
      <c r="AG219" s="117"/>
      <c r="AH219" s="117"/>
      <c r="AI219" s="117"/>
      <c r="AJ219" s="117"/>
      <c r="AK219" s="117"/>
      <c r="AL219" s="117"/>
      <c r="AM219" s="117"/>
      <c r="AN219" s="117"/>
      <c r="AO219" s="117"/>
      <c r="AP219" s="117"/>
      <c r="AQ219" s="117"/>
      <c r="AR219" s="117"/>
      <c r="AS219" s="117"/>
    </row>
    <row r="220" spans="27:45" x14ac:dyDescent="0.2">
      <c r="AA220" s="117"/>
      <c r="AB220" s="117"/>
      <c r="AC220" s="117"/>
      <c r="AD220" s="117"/>
      <c r="AE220" s="117"/>
      <c r="AF220" s="117"/>
      <c r="AG220" s="117"/>
      <c r="AH220" s="117"/>
      <c r="AI220" s="117"/>
      <c r="AJ220" s="117"/>
      <c r="AK220" s="117"/>
      <c r="AL220" s="117"/>
      <c r="AM220" s="117"/>
      <c r="AN220" s="117"/>
      <c r="AO220" s="117"/>
      <c r="AP220" s="117"/>
      <c r="AQ220" s="117"/>
      <c r="AR220" s="117"/>
      <c r="AS220" s="117"/>
    </row>
    <row r="221" spans="27:45" x14ac:dyDescent="0.2">
      <c r="AA221" s="117"/>
      <c r="AB221" s="117"/>
      <c r="AC221" s="117"/>
      <c r="AD221" s="117"/>
      <c r="AE221" s="117"/>
      <c r="AF221" s="117"/>
      <c r="AG221" s="117"/>
      <c r="AH221" s="117"/>
      <c r="AI221" s="117"/>
      <c r="AJ221" s="117"/>
      <c r="AK221" s="117"/>
      <c r="AL221" s="117"/>
      <c r="AM221" s="117"/>
      <c r="AN221" s="117"/>
      <c r="AO221" s="117"/>
      <c r="AP221" s="117"/>
      <c r="AQ221" s="117"/>
      <c r="AR221" s="117"/>
      <c r="AS221" s="117"/>
    </row>
    <row r="222" spans="27:45" x14ac:dyDescent="0.2">
      <c r="AA222" s="117" t="s">
        <v>957</v>
      </c>
      <c r="AB222" s="118">
        <f>AN202</f>
        <v>0</v>
      </c>
      <c r="AC222" s="117">
        <f>AN202</f>
        <v>0</v>
      </c>
      <c r="AD222" s="117"/>
      <c r="AE222" s="117"/>
      <c r="AF222" s="117"/>
      <c r="AG222" s="117"/>
      <c r="AH222" s="117"/>
      <c r="AI222" s="117"/>
      <c r="AJ222" s="117"/>
      <c r="AK222" s="117"/>
      <c r="AL222" s="117"/>
      <c r="AM222" s="117"/>
      <c r="AN222" s="117"/>
      <c r="AO222" s="117"/>
      <c r="AP222" s="117"/>
      <c r="AQ222" s="117"/>
      <c r="AR222" s="117"/>
      <c r="AS222" s="117"/>
    </row>
    <row r="223" spans="27:45" x14ac:dyDescent="0.2">
      <c r="AA223" s="117" t="s">
        <v>958</v>
      </c>
      <c r="AB223" s="118">
        <f>AN$204</f>
        <v>0</v>
      </c>
      <c r="AC223" s="117">
        <f>AN204</f>
        <v>0</v>
      </c>
      <c r="AD223" s="117"/>
      <c r="AE223" s="117"/>
      <c r="AF223" s="117"/>
      <c r="AG223" s="117"/>
      <c r="AH223" s="117"/>
      <c r="AI223" s="117"/>
      <c r="AJ223" s="117"/>
      <c r="AK223" s="117"/>
      <c r="AL223" s="117"/>
      <c r="AM223" s="117"/>
      <c r="AN223" s="117"/>
      <c r="AO223" s="117"/>
      <c r="AP223" s="117"/>
      <c r="AQ223" s="117"/>
      <c r="AR223" s="117"/>
      <c r="AS223" s="117"/>
    </row>
    <row r="224" spans="27:45" x14ac:dyDescent="0.2">
      <c r="AA224" s="117" t="s">
        <v>956</v>
      </c>
      <c r="AB224" s="118">
        <f>AN206</f>
        <v>0</v>
      </c>
      <c r="AC224" s="117">
        <f>AN206</f>
        <v>0</v>
      </c>
      <c r="AD224" s="117"/>
      <c r="AE224" s="117"/>
      <c r="AF224" s="117"/>
      <c r="AG224" s="117"/>
      <c r="AH224" s="117"/>
      <c r="AI224" s="117"/>
      <c r="AJ224" s="117"/>
      <c r="AK224" s="117"/>
      <c r="AL224" s="117"/>
      <c r="AM224" s="117"/>
      <c r="AN224" s="117"/>
      <c r="AO224" s="117"/>
      <c r="AP224" s="117"/>
      <c r="AQ224" s="117"/>
      <c r="AR224" s="117"/>
      <c r="AS224" s="117"/>
    </row>
    <row r="225" spans="27:45" x14ac:dyDescent="0.2">
      <c r="AA225" s="117" t="s">
        <v>959</v>
      </c>
      <c r="AB225" s="118">
        <f>AN208</f>
        <v>0</v>
      </c>
      <c r="AC225" s="117">
        <f>AN208</f>
        <v>0</v>
      </c>
      <c r="AD225" s="117"/>
      <c r="AE225" s="117"/>
      <c r="AF225" s="117"/>
      <c r="AG225" s="117"/>
      <c r="AH225" s="117"/>
      <c r="AI225" s="117"/>
      <c r="AJ225" s="117"/>
      <c r="AK225" s="117"/>
      <c r="AL225" s="117"/>
      <c r="AM225" s="117"/>
      <c r="AN225" s="117"/>
      <c r="AO225" s="117"/>
      <c r="AP225" s="117"/>
      <c r="AQ225" s="117"/>
      <c r="AR225" s="117"/>
      <c r="AS225" s="117"/>
    </row>
    <row r="226" spans="27:45" x14ac:dyDescent="0.2">
      <c r="AA226" s="117" t="s">
        <v>960</v>
      </c>
      <c r="AB226" s="118">
        <f>AN210</f>
        <v>0</v>
      </c>
      <c r="AC226" s="117">
        <f>AN210</f>
        <v>0</v>
      </c>
      <c r="AD226" s="117"/>
      <c r="AE226" s="117"/>
      <c r="AF226" s="117"/>
      <c r="AG226" s="117"/>
      <c r="AH226" s="117"/>
      <c r="AI226" s="117"/>
      <c r="AJ226" s="117"/>
      <c r="AK226" s="117"/>
      <c r="AL226" s="117"/>
      <c r="AM226" s="117"/>
      <c r="AN226" s="117"/>
      <c r="AO226" s="117"/>
      <c r="AP226" s="117"/>
      <c r="AQ226" s="117"/>
      <c r="AR226" s="117"/>
      <c r="AS226" s="117"/>
    </row>
    <row r="227" spans="27:45" x14ac:dyDescent="0.2">
      <c r="AA227" s="117" t="s">
        <v>971</v>
      </c>
      <c r="AB227" s="118">
        <f>AN212</f>
        <v>0</v>
      </c>
      <c r="AC227" s="117">
        <f>AN212</f>
        <v>0</v>
      </c>
      <c r="AD227" s="117"/>
      <c r="AE227" s="117"/>
      <c r="AF227" s="117"/>
      <c r="AG227" s="117"/>
      <c r="AH227" s="117"/>
      <c r="AI227" s="117"/>
      <c r="AJ227" s="117"/>
      <c r="AK227" s="117"/>
      <c r="AL227" s="117"/>
      <c r="AM227" s="117"/>
      <c r="AN227" s="117"/>
      <c r="AO227" s="117"/>
      <c r="AP227" s="117"/>
      <c r="AQ227" s="117"/>
      <c r="AR227" s="117"/>
      <c r="AS227" s="117"/>
    </row>
    <row r="228" spans="27:45" x14ac:dyDescent="0.2">
      <c r="AA228" s="117"/>
      <c r="AB228" s="117"/>
      <c r="AC228" s="117"/>
      <c r="AD228" s="117"/>
      <c r="AE228" s="117"/>
      <c r="AF228" s="117"/>
      <c r="AG228" s="117"/>
      <c r="AH228" s="117"/>
      <c r="AI228" s="117"/>
      <c r="AJ228" s="117"/>
      <c r="AK228" s="117"/>
      <c r="AL228" s="117"/>
      <c r="AM228" s="117"/>
      <c r="AN228" s="117"/>
      <c r="AO228" s="117"/>
      <c r="AP228" s="117"/>
      <c r="AQ228" s="117"/>
      <c r="AR228" s="117"/>
      <c r="AS228" s="117"/>
    </row>
    <row r="229" spans="27:45" x14ac:dyDescent="0.2">
      <c r="AA229" s="117"/>
      <c r="AB229" s="119" t="s">
        <v>952</v>
      </c>
      <c r="AC229" s="119" t="s">
        <v>953</v>
      </c>
      <c r="AD229" s="119" t="s">
        <v>954</v>
      </c>
      <c r="AE229" s="119" t="s">
        <v>955</v>
      </c>
      <c r="AF229" s="119" t="s">
        <v>962</v>
      </c>
      <c r="AG229" s="117"/>
      <c r="AH229" s="117"/>
      <c r="AI229" s="117"/>
      <c r="AJ229" s="117"/>
      <c r="AK229" s="117"/>
      <c r="AL229" s="117"/>
      <c r="AM229" s="117"/>
      <c r="AN229" s="117"/>
      <c r="AO229" s="117"/>
      <c r="AP229" s="117"/>
      <c r="AQ229" s="117"/>
      <c r="AR229" s="117"/>
      <c r="AS229" s="117"/>
    </row>
    <row r="230" spans="27:45" x14ac:dyDescent="0.2">
      <c r="AA230" s="117" t="s">
        <v>35</v>
      </c>
      <c r="AB230" s="119">
        <f>AF214</f>
        <v>0</v>
      </c>
      <c r="AC230" s="119">
        <f>AH214</f>
        <v>0</v>
      </c>
      <c r="AD230" s="119">
        <f>AJ214</f>
        <v>0</v>
      </c>
      <c r="AE230" s="119">
        <f>AL214</f>
        <v>0</v>
      </c>
      <c r="AF230" s="119">
        <f>SUM(AB230:AE230)</f>
        <v>0</v>
      </c>
      <c r="AG230" s="117"/>
      <c r="AH230" s="117"/>
      <c r="AI230" s="117"/>
      <c r="AJ230" s="117"/>
      <c r="AK230" s="117"/>
      <c r="AL230" s="117"/>
      <c r="AM230" s="117"/>
      <c r="AN230" s="117"/>
      <c r="AO230" s="117"/>
      <c r="AP230" s="117"/>
      <c r="AQ230" s="117"/>
      <c r="AR230" s="117"/>
      <c r="AS230" s="117"/>
    </row>
    <row r="231" spans="27:45" x14ac:dyDescent="0.2">
      <c r="AA231" s="117" t="s">
        <v>36</v>
      </c>
      <c r="AB231" s="119">
        <f>AG214</f>
        <v>0</v>
      </c>
      <c r="AC231" s="119">
        <f>AI214</f>
        <v>0</v>
      </c>
      <c r="AD231" s="119">
        <f>AK214</f>
        <v>0</v>
      </c>
      <c r="AE231" s="119">
        <f>AM214</f>
        <v>0</v>
      </c>
      <c r="AF231" s="119">
        <f>SUM(AB231:AE231)</f>
        <v>0</v>
      </c>
      <c r="AG231" s="117"/>
      <c r="AH231" s="117"/>
      <c r="AI231" s="117"/>
      <c r="AJ231" s="117"/>
      <c r="AK231" s="117"/>
      <c r="AL231" s="117"/>
      <c r="AM231" s="117"/>
      <c r="AN231" s="117"/>
      <c r="AO231" s="117"/>
      <c r="AP231" s="117"/>
      <c r="AQ231" s="117"/>
      <c r="AR231" s="117"/>
      <c r="AS231" s="117"/>
    </row>
    <row r="232" spans="27:45" x14ac:dyDescent="0.2">
      <c r="AA232" s="117" t="s">
        <v>961</v>
      </c>
      <c r="AB232" s="119">
        <f>SUM(AB230:AB231)</f>
        <v>0</v>
      </c>
      <c r="AC232" s="119">
        <f>SUM(AC230:AC231)</f>
        <v>0</v>
      </c>
      <c r="AD232" s="119">
        <f>SUM(AD230:AD231)</f>
        <v>0</v>
      </c>
      <c r="AE232" s="119">
        <f>SUM(AE230:AE231)</f>
        <v>0</v>
      </c>
      <c r="AF232" s="119">
        <f>SUM(AB232:AE232)</f>
        <v>0</v>
      </c>
      <c r="AG232" s="117"/>
      <c r="AH232" s="117"/>
      <c r="AI232" s="117"/>
      <c r="AJ232" s="117"/>
      <c r="AK232" s="117"/>
      <c r="AL232" s="117"/>
      <c r="AM232" s="117"/>
      <c r="AN232" s="117"/>
      <c r="AO232" s="117"/>
      <c r="AP232" s="117"/>
      <c r="AQ232" s="117"/>
      <c r="AR232" s="117"/>
      <c r="AS232" s="117"/>
    </row>
    <row r="233" spans="27:45" x14ac:dyDescent="0.2">
      <c r="AA233" s="117"/>
      <c r="AB233" s="117"/>
      <c r="AC233" s="117"/>
      <c r="AD233" s="117"/>
      <c r="AE233" s="117"/>
      <c r="AF233" s="117"/>
      <c r="AG233" s="117"/>
      <c r="AH233" s="117"/>
      <c r="AI233" s="117"/>
      <c r="AJ233" s="117"/>
      <c r="AK233" s="117"/>
      <c r="AL233" s="117"/>
      <c r="AM233" s="117"/>
      <c r="AN233" s="117"/>
      <c r="AO233" s="117"/>
      <c r="AP233" s="117"/>
      <c r="AQ233" s="117"/>
      <c r="AR233" s="117"/>
      <c r="AS233" s="117"/>
    </row>
    <row r="234" spans="27:45" x14ac:dyDescent="0.2">
      <c r="AA234" s="117"/>
      <c r="AB234" s="117"/>
      <c r="AC234" s="117"/>
      <c r="AD234" s="117"/>
      <c r="AE234" s="117"/>
      <c r="AF234" s="117"/>
      <c r="AG234" s="117"/>
      <c r="AH234" s="117"/>
      <c r="AI234" s="117"/>
      <c r="AJ234" s="117"/>
      <c r="AK234" s="117"/>
      <c r="AL234" s="117"/>
      <c r="AM234" s="117"/>
      <c r="AN234" s="117"/>
      <c r="AO234" s="117"/>
      <c r="AP234" s="117"/>
      <c r="AQ234" s="117"/>
      <c r="AR234" s="117"/>
      <c r="AS234" s="117"/>
    </row>
    <row r="235" spans="27:45" x14ac:dyDescent="0.2">
      <c r="AA235" s="117"/>
      <c r="AB235" s="119" t="s">
        <v>952</v>
      </c>
      <c r="AC235" s="119" t="s">
        <v>953</v>
      </c>
      <c r="AD235" s="119" t="s">
        <v>954</v>
      </c>
      <c r="AE235" s="119" t="s">
        <v>955</v>
      </c>
      <c r="AF235" s="117"/>
      <c r="AG235" s="117"/>
      <c r="AH235" s="117"/>
      <c r="AI235" s="117"/>
      <c r="AJ235" s="117"/>
      <c r="AK235" s="117"/>
      <c r="AL235" s="117"/>
      <c r="AM235" s="117"/>
      <c r="AN235" s="117"/>
      <c r="AO235" s="117"/>
      <c r="AP235" s="117"/>
      <c r="AQ235" s="117"/>
      <c r="AR235" s="117"/>
      <c r="AS235" s="117"/>
    </row>
    <row r="236" spans="27:45" x14ac:dyDescent="0.2">
      <c r="AA236" s="117" t="s">
        <v>961</v>
      </c>
      <c r="AB236" s="119">
        <f>AB232</f>
        <v>0</v>
      </c>
      <c r="AC236" s="119">
        <f>AC232</f>
        <v>0</v>
      </c>
      <c r="AD236" s="119">
        <f>AD232</f>
        <v>0</v>
      </c>
      <c r="AE236" s="119">
        <f>AE232</f>
        <v>0</v>
      </c>
      <c r="AF236" s="117"/>
      <c r="AG236" s="117"/>
      <c r="AH236" s="117"/>
      <c r="AI236" s="117"/>
      <c r="AJ236" s="117"/>
      <c r="AK236" s="117"/>
      <c r="AL236" s="117"/>
      <c r="AM236" s="117"/>
      <c r="AN236" s="117"/>
      <c r="AO236" s="117"/>
      <c r="AP236" s="117"/>
      <c r="AQ236" s="117"/>
      <c r="AR236" s="117"/>
      <c r="AS236" s="117"/>
    </row>
    <row r="237" spans="27:45" x14ac:dyDescent="0.2">
      <c r="AB237" s="93">
        <f>AG220</f>
        <v>0</v>
      </c>
      <c r="AC237" s="93">
        <f>AI220</f>
        <v>0</v>
      </c>
      <c r="AD237" s="93">
        <f>AK220</f>
        <v>0</v>
      </c>
      <c r="AE237" s="93">
        <f>AM220</f>
        <v>0</v>
      </c>
    </row>
    <row r="238" spans="27:45" x14ac:dyDescent="0.2">
      <c r="AB238" s="93"/>
      <c r="AC238" s="93"/>
      <c r="AD238" s="93"/>
      <c r="AE238" s="93"/>
    </row>
  </sheetData>
  <sheetProtection password="8C76" sheet="1" objects="1" scenarios="1"/>
  <mergeCells count="6">
    <mergeCell ref="A1:I1"/>
    <mergeCell ref="A3:I3"/>
    <mergeCell ref="A56:I56"/>
    <mergeCell ref="A86:B91"/>
    <mergeCell ref="A4:I4"/>
    <mergeCell ref="A57:I57"/>
  </mergeCells>
  <phoneticPr fontId="10" type="noConversion"/>
  <printOptions horizontalCentered="1"/>
  <pageMargins left="0.75" right="0.75" top="0.5" bottom="0.5"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VA-2 Form</vt:lpstr>
      <vt:lpstr>Career Pathways</vt:lpstr>
      <vt:lpstr>School Report</vt:lpstr>
      <vt:lpstr>'Career Pathways'!Print_Area</vt:lpstr>
      <vt:lpstr>'School Report'!Print_Area</vt:lpstr>
      <vt:lpstr>'VA-2 Form'!Print_Area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vhouston1</dc:creator>
  <cp:lastModifiedBy>Kilmer, Kathy</cp:lastModifiedBy>
  <cp:lastPrinted>2021-09-13T16:14:48Z</cp:lastPrinted>
  <dcterms:created xsi:type="dcterms:W3CDTF">2006-06-16T14:14:01Z</dcterms:created>
  <dcterms:modified xsi:type="dcterms:W3CDTF">2023-09-19T18:48:43Z</dcterms:modified>
</cp:coreProperties>
</file>