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codeName="ThisWorkbook" defaultThemeVersion="124226"/>
  <mc:AlternateContent xmlns:mc="http://schemas.openxmlformats.org/markup-compatibility/2006">
    <mc:Choice Requires="x15">
      <x15ac:absPath xmlns:x15ac="http://schemas.microsoft.com/office/spreadsheetml/2010/11/ac" url="\\aafileserver-a1\spe\GR\msdata\OFFICE\Special Purpose Funds\Public Placement Fund\FY26\"/>
    </mc:Choice>
  </mc:AlternateContent>
  <xr:revisionPtr revIDLastSave="0" documentId="13_ncr:1_{49FD8E32-4265-414F-960F-A08DB633C1C4}" xr6:coauthVersionLast="47" xr6:coauthVersionMax="47" xr10:uidLastSave="{00000000-0000-0000-0000-000000000000}"/>
  <bookViews>
    <workbookView xWindow="28680" yWindow="-120" windowWidth="29040" windowHeight="15720" xr2:uid="{00000000-000D-0000-FFFF-FFFF00000000}"/>
  </bookViews>
  <sheets>
    <sheet name="PPF Application" sheetId="1" r:id="rId1"/>
    <sheet name="Revenue and Costs" sheetId="4" r:id="rId2"/>
    <sheet name="Student Information" sheetId="2" r:id="rId3"/>
    <sheet name="Supporting Documentation" sheetId="3" r:id="rId4"/>
    <sheet name="DESE USE Summary" sheetId="6" r:id="rId5"/>
    <sheet name="Sheet1" sheetId="5" state="hidden" r:id="rId6"/>
  </sheets>
  <definedNames>
    <definedName name="_xlnm._FilterDatabase" localSheetId="0" hidden="1">'PPF Application'!$A$2:$U$22</definedName>
    <definedName name="ADA_per_student">#REF!</definedName>
    <definedName name="_xlnm.Print_Area" localSheetId="0">'PPF Application'!$A$2:$T$47</definedName>
    <definedName name="_xlnm.Print_Area" localSheetId="2">'Student Information'!$A$1:$AE$1005</definedName>
    <definedName name="_xlnm.Print_Area" localSheetId="3">'Supporting Documentation'!$A$1:$K$568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 i="1" l="1"/>
  <c r="I4" i="2"/>
  <c r="B18" i="6" s="1"/>
  <c r="D5" i="3"/>
  <c r="D6" i="3"/>
  <c r="D7" i="3"/>
  <c r="D8" i="3"/>
  <c r="D9" i="3"/>
  <c r="D10" i="3"/>
  <c r="AA6" i="2"/>
  <c r="AA7" i="2"/>
  <c r="AA8" i="2"/>
  <c r="AA9" i="2"/>
  <c r="AA10" i="2"/>
  <c r="AA11" i="2"/>
  <c r="AA12" i="2"/>
  <c r="AA13" i="2"/>
  <c r="AA14" i="2"/>
  <c r="AA15" i="2"/>
  <c r="AA16" i="2"/>
  <c r="AA17" i="2"/>
  <c r="AA18" i="2"/>
  <c r="AA19" i="2"/>
  <c r="AA20" i="2"/>
  <c r="AA21" i="2"/>
  <c r="AA22" i="2"/>
  <c r="AA23" i="2"/>
  <c r="AA24" i="2"/>
  <c r="AA25" i="2"/>
  <c r="AA26" i="2"/>
  <c r="AA27" i="2"/>
  <c r="AA28" i="2"/>
  <c r="AA29" i="2"/>
  <c r="AA30" i="2"/>
  <c r="AA31" i="2"/>
  <c r="AA32" i="2"/>
  <c r="AA33" i="2"/>
  <c r="AA34" i="2"/>
  <c r="AA35" i="2"/>
  <c r="AA36" i="2"/>
  <c r="AA37" i="2"/>
  <c r="AA38" i="2"/>
  <c r="AA39" i="2"/>
  <c r="AA40" i="2"/>
  <c r="AA41" i="2"/>
  <c r="AA42" i="2"/>
  <c r="AA43" i="2"/>
  <c r="AA44" i="2"/>
  <c r="AA45" i="2"/>
  <c r="AA46" i="2"/>
  <c r="AA47" i="2"/>
  <c r="AA48" i="2"/>
  <c r="AA49" i="2"/>
  <c r="AA50" i="2"/>
  <c r="AA51" i="2"/>
  <c r="AA52" i="2"/>
  <c r="AA53" i="2"/>
  <c r="AA54" i="2"/>
  <c r="AA55" i="2"/>
  <c r="AA56" i="2"/>
  <c r="AA57" i="2"/>
  <c r="AA58" i="2"/>
  <c r="AA59" i="2"/>
  <c r="AA60" i="2"/>
  <c r="AA61" i="2"/>
  <c r="AA62" i="2"/>
  <c r="AA63" i="2"/>
  <c r="AA64" i="2"/>
  <c r="AA65" i="2"/>
  <c r="AA66" i="2"/>
  <c r="AA67" i="2"/>
  <c r="AA68" i="2"/>
  <c r="AA69" i="2"/>
  <c r="AA70" i="2"/>
  <c r="AA71" i="2"/>
  <c r="AA72" i="2"/>
  <c r="AA73" i="2"/>
  <c r="AA74" i="2"/>
  <c r="AA75" i="2"/>
  <c r="AA76" i="2"/>
  <c r="AA77" i="2"/>
  <c r="AA78" i="2"/>
  <c r="AA79" i="2"/>
  <c r="AA80" i="2"/>
  <c r="AA81" i="2"/>
  <c r="AA82" i="2"/>
  <c r="AA83" i="2"/>
  <c r="AA84" i="2"/>
  <c r="AA85" i="2"/>
  <c r="AA86" i="2"/>
  <c r="AA87" i="2"/>
  <c r="AA88" i="2"/>
  <c r="AA89" i="2"/>
  <c r="AA90" i="2"/>
  <c r="AA91" i="2"/>
  <c r="AA92" i="2"/>
  <c r="AA93" i="2"/>
  <c r="AA94" i="2"/>
  <c r="AA95" i="2"/>
  <c r="AA96" i="2"/>
  <c r="AA97" i="2"/>
  <c r="AA98" i="2"/>
  <c r="AA99" i="2"/>
  <c r="AA100" i="2"/>
  <c r="AA101" i="2"/>
  <c r="AA102" i="2"/>
  <c r="AA103" i="2"/>
  <c r="AA104" i="2"/>
  <c r="AA105" i="2"/>
  <c r="AA106" i="2"/>
  <c r="AA107" i="2"/>
  <c r="AA108" i="2"/>
  <c r="AA109" i="2"/>
  <c r="AA110" i="2"/>
  <c r="AA111" i="2"/>
  <c r="AA112" i="2"/>
  <c r="AA113" i="2"/>
  <c r="AA114" i="2"/>
  <c r="AA115" i="2"/>
  <c r="AA116" i="2"/>
  <c r="AA117" i="2"/>
  <c r="AA118" i="2"/>
  <c r="AA119" i="2"/>
  <c r="AA120" i="2"/>
  <c r="AA121" i="2"/>
  <c r="AA122" i="2"/>
  <c r="AA123" i="2"/>
  <c r="AA124" i="2"/>
  <c r="AA125" i="2"/>
  <c r="AA126" i="2"/>
  <c r="AA127" i="2"/>
  <c r="AA128" i="2"/>
  <c r="AA129" i="2"/>
  <c r="AA130" i="2"/>
  <c r="AA131" i="2"/>
  <c r="AA132" i="2"/>
  <c r="AA133" i="2"/>
  <c r="AA134" i="2"/>
  <c r="AA135" i="2"/>
  <c r="AA136" i="2"/>
  <c r="AA137" i="2"/>
  <c r="AA138" i="2"/>
  <c r="AA139" i="2"/>
  <c r="AA140" i="2"/>
  <c r="AA141" i="2"/>
  <c r="AA142" i="2"/>
  <c r="AA143" i="2"/>
  <c r="AA144" i="2"/>
  <c r="AA145" i="2"/>
  <c r="AA146" i="2"/>
  <c r="AA147" i="2"/>
  <c r="AA148" i="2"/>
  <c r="AA149" i="2"/>
  <c r="AA150" i="2"/>
  <c r="AA151" i="2"/>
  <c r="AA152" i="2"/>
  <c r="AA153" i="2"/>
  <c r="AA154" i="2"/>
  <c r="AA155" i="2"/>
  <c r="AA156" i="2"/>
  <c r="AA157" i="2"/>
  <c r="AA158" i="2"/>
  <c r="AA159" i="2"/>
  <c r="AA160" i="2"/>
  <c r="AA161" i="2"/>
  <c r="AA162" i="2"/>
  <c r="AA163" i="2"/>
  <c r="AA164" i="2"/>
  <c r="AA165" i="2"/>
  <c r="AA166" i="2"/>
  <c r="AA167" i="2"/>
  <c r="AA168" i="2"/>
  <c r="AA169" i="2"/>
  <c r="AA170" i="2"/>
  <c r="AA171" i="2"/>
  <c r="AA172" i="2"/>
  <c r="AA173" i="2"/>
  <c r="AA174" i="2"/>
  <c r="AA175" i="2"/>
  <c r="AA176" i="2"/>
  <c r="AA177" i="2"/>
  <c r="AA178" i="2"/>
  <c r="AA179" i="2"/>
  <c r="AA180" i="2"/>
  <c r="AA181" i="2"/>
  <c r="AA182" i="2"/>
  <c r="AA183" i="2"/>
  <c r="AA184" i="2"/>
  <c r="AA185" i="2"/>
  <c r="AA186" i="2"/>
  <c r="AA187" i="2"/>
  <c r="AA188" i="2"/>
  <c r="AA189" i="2"/>
  <c r="AA190" i="2"/>
  <c r="AA191" i="2"/>
  <c r="AA192" i="2"/>
  <c r="AA193" i="2"/>
  <c r="AA194" i="2"/>
  <c r="AA195" i="2"/>
  <c r="AA196" i="2"/>
  <c r="AA197" i="2"/>
  <c r="AA198" i="2"/>
  <c r="AA199" i="2"/>
  <c r="AA200" i="2"/>
  <c r="AA201" i="2"/>
  <c r="AA202" i="2"/>
  <c r="AA203" i="2"/>
  <c r="AA204" i="2"/>
  <c r="AA205" i="2"/>
  <c r="AA206" i="2"/>
  <c r="AA207" i="2"/>
  <c r="AA208" i="2"/>
  <c r="AA209" i="2"/>
  <c r="AA210" i="2"/>
  <c r="AA211" i="2"/>
  <c r="AA212" i="2"/>
  <c r="AA213" i="2"/>
  <c r="AA214" i="2"/>
  <c r="AA215" i="2"/>
  <c r="AA216" i="2"/>
  <c r="AA217" i="2"/>
  <c r="AA218" i="2"/>
  <c r="AA219" i="2"/>
  <c r="AA220" i="2"/>
  <c r="AA221" i="2"/>
  <c r="AA222" i="2"/>
  <c r="AA223" i="2"/>
  <c r="AA224" i="2"/>
  <c r="AA225" i="2"/>
  <c r="AA226" i="2"/>
  <c r="AA227" i="2"/>
  <c r="AA228" i="2"/>
  <c r="AA229" i="2"/>
  <c r="AA230" i="2"/>
  <c r="AA231" i="2"/>
  <c r="AA232" i="2"/>
  <c r="AA233" i="2"/>
  <c r="AA234" i="2"/>
  <c r="AA235" i="2"/>
  <c r="AA236" i="2"/>
  <c r="AA237" i="2"/>
  <c r="AA238" i="2"/>
  <c r="AA239" i="2"/>
  <c r="AA240" i="2"/>
  <c r="AA241" i="2"/>
  <c r="AA242" i="2"/>
  <c r="AA243" i="2"/>
  <c r="AA244" i="2"/>
  <c r="AA245" i="2"/>
  <c r="AA246" i="2"/>
  <c r="AA247" i="2"/>
  <c r="AA248" i="2"/>
  <c r="AA249" i="2"/>
  <c r="AA250" i="2"/>
  <c r="AA251" i="2"/>
  <c r="AA252" i="2"/>
  <c r="AA253" i="2"/>
  <c r="AA254" i="2"/>
  <c r="AA255" i="2"/>
  <c r="AA256" i="2"/>
  <c r="AA257" i="2"/>
  <c r="AA258" i="2"/>
  <c r="AA259" i="2"/>
  <c r="AA260" i="2"/>
  <c r="AA261" i="2"/>
  <c r="AA262" i="2"/>
  <c r="AA263" i="2"/>
  <c r="AA264" i="2"/>
  <c r="AA265" i="2"/>
  <c r="AA266" i="2"/>
  <c r="AA267" i="2"/>
  <c r="AA268" i="2"/>
  <c r="AA269" i="2"/>
  <c r="AA270" i="2"/>
  <c r="AA271" i="2"/>
  <c r="AA272" i="2"/>
  <c r="AA273" i="2"/>
  <c r="AA274" i="2"/>
  <c r="AA275" i="2"/>
  <c r="AA276" i="2"/>
  <c r="AA277" i="2"/>
  <c r="AA278" i="2"/>
  <c r="AA279" i="2"/>
  <c r="AA280" i="2"/>
  <c r="AA281" i="2"/>
  <c r="AA282" i="2"/>
  <c r="AA283" i="2"/>
  <c r="AA284" i="2"/>
  <c r="AA285" i="2"/>
  <c r="AA286" i="2"/>
  <c r="AA287" i="2"/>
  <c r="AA288" i="2"/>
  <c r="AA289" i="2"/>
  <c r="AA290" i="2"/>
  <c r="AA291" i="2"/>
  <c r="AA292" i="2"/>
  <c r="AA293" i="2"/>
  <c r="AA294" i="2"/>
  <c r="AA295" i="2"/>
  <c r="AA296" i="2"/>
  <c r="AA297" i="2"/>
  <c r="AA298" i="2"/>
  <c r="AA299" i="2"/>
  <c r="AA300" i="2"/>
  <c r="AA301" i="2"/>
  <c r="AA302" i="2"/>
  <c r="AA303" i="2"/>
  <c r="AA304" i="2"/>
  <c r="AA305" i="2"/>
  <c r="AA306" i="2"/>
  <c r="AA307" i="2"/>
  <c r="AA308" i="2"/>
  <c r="AA309" i="2"/>
  <c r="AA310" i="2"/>
  <c r="AA311" i="2"/>
  <c r="AA312" i="2"/>
  <c r="AA313" i="2"/>
  <c r="AA314" i="2"/>
  <c r="AA315" i="2"/>
  <c r="AA316" i="2"/>
  <c r="AA317" i="2"/>
  <c r="AA318" i="2"/>
  <c r="AA319" i="2"/>
  <c r="AA320" i="2"/>
  <c r="AA321" i="2"/>
  <c r="AA322" i="2"/>
  <c r="AA323" i="2"/>
  <c r="AA324" i="2"/>
  <c r="AA325" i="2"/>
  <c r="AA326" i="2"/>
  <c r="AA327" i="2"/>
  <c r="AA328" i="2"/>
  <c r="AA329" i="2"/>
  <c r="AA330" i="2"/>
  <c r="AA331" i="2"/>
  <c r="AA332" i="2"/>
  <c r="AA333" i="2"/>
  <c r="AA334" i="2"/>
  <c r="AA335" i="2"/>
  <c r="AA336" i="2"/>
  <c r="AA337" i="2"/>
  <c r="AA338" i="2"/>
  <c r="AA339" i="2"/>
  <c r="AA340" i="2"/>
  <c r="AA341" i="2"/>
  <c r="AA342" i="2"/>
  <c r="AA343" i="2"/>
  <c r="AA344" i="2"/>
  <c r="AA345" i="2"/>
  <c r="AA346" i="2"/>
  <c r="AA347" i="2"/>
  <c r="AA348" i="2"/>
  <c r="AA349" i="2"/>
  <c r="AA350" i="2"/>
  <c r="AA351" i="2"/>
  <c r="AA352" i="2"/>
  <c r="AA353" i="2"/>
  <c r="AA354" i="2"/>
  <c r="AA355" i="2"/>
  <c r="AA356" i="2"/>
  <c r="AA357" i="2"/>
  <c r="AA358" i="2"/>
  <c r="AA359" i="2"/>
  <c r="AA360" i="2"/>
  <c r="AA361" i="2"/>
  <c r="AA362" i="2"/>
  <c r="AA363" i="2"/>
  <c r="AA364" i="2"/>
  <c r="AA365" i="2"/>
  <c r="AA366" i="2"/>
  <c r="AA367" i="2"/>
  <c r="AA368" i="2"/>
  <c r="AA369" i="2"/>
  <c r="AA370" i="2"/>
  <c r="AA371" i="2"/>
  <c r="AA372" i="2"/>
  <c r="AA373" i="2"/>
  <c r="AA374" i="2"/>
  <c r="AA375" i="2"/>
  <c r="AA376" i="2"/>
  <c r="AA377" i="2"/>
  <c r="AA378" i="2"/>
  <c r="AA379" i="2"/>
  <c r="AA380" i="2"/>
  <c r="AA381" i="2"/>
  <c r="AA382" i="2"/>
  <c r="AA383" i="2"/>
  <c r="AA384" i="2"/>
  <c r="AA385" i="2"/>
  <c r="AA386" i="2"/>
  <c r="AA387" i="2"/>
  <c r="AA388" i="2"/>
  <c r="AA389" i="2"/>
  <c r="AA390" i="2"/>
  <c r="AA391" i="2"/>
  <c r="AA392" i="2"/>
  <c r="AA393" i="2"/>
  <c r="AA394" i="2"/>
  <c r="AA395" i="2"/>
  <c r="AA396" i="2"/>
  <c r="AA397" i="2"/>
  <c r="AA398" i="2"/>
  <c r="AA399" i="2"/>
  <c r="AA400" i="2"/>
  <c r="AA401" i="2"/>
  <c r="AA402" i="2"/>
  <c r="AA403" i="2"/>
  <c r="AA404" i="2"/>
  <c r="AA405" i="2"/>
  <c r="AA406" i="2"/>
  <c r="AA407" i="2"/>
  <c r="AA408" i="2"/>
  <c r="AA409" i="2"/>
  <c r="AA410" i="2"/>
  <c r="AA411" i="2"/>
  <c r="AA412" i="2"/>
  <c r="AA413" i="2"/>
  <c r="AA414" i="2"/>
  <c r="AA415" i="2"/>
  <c r="AA416" i="2"/>
  <c r="AA417" i="2"/>
  <c r="AA418" i="2"/>
  <c r="AA419" i="2"/>
  <c r="AA420" i="2"/>
  <c r="AA421" i="2"/>
  <c r="AA422" i="2"/>
  <c r="AA423" i="2"/>
  <c r="AA424" i="2"/>
  <c r="AA425" i="2"/>
  <c r="AA426" i="2"/>
  <c r="AA427" i="2"/>
  <c r="AA428" i="2"/>
  <c r="AA429" i="2"/>
  <c r="AA430" i="2"/>
  <c r="AA431" i="2"/>
  <c r="AA432" i="2"/>
  <c r="AA433" i="2"/>
  <c r="AA434" i="2"/>
  <c r="AA435" i="2"/>
  <c r="AA436" i="2"/>
  <c r="AA437" i="2"/>
  <c r="AA438" i="2"/>
  <c r="AA439" i="2"/>
  <c r="AA440" i="2"/>
  <c r="AA441" i="2"/>
  <c r="AA442" i="2"/>
  <c r="AA443" i="2"/>
  <c r="AA444" i="2"/>
  <c r="AA445" i="2"/>
  <c r="AA446" i="2"/>
  <c r="AA447" i="2"/>
  <c r="AA448" i="2"/>
  <c r="AA449" i="2"/>
  <c r="AA450" i="2"/>
  <c r="AA451" i="2"/>
  <c r="AA452" i="2"/>
  <c r="AA453" i="2"/>
  <c r="AA454" i="2"/>
  <c r="AA455" i="2"/>
  <c r="AA456" i="2"/>
  <c r="AA457" i="2"/>
  <c r="AA458" i="2"/>
  <c r="AA459" i="2"/>
  <c r="AA460" i="2"/>
  <c r="AA461" i="2"/>
  <c r="AA462" i="2"/>
  <c r="AA463" i="2"/>
  <c r="AA464" i="2"/>
  <c r="AA465" i="2"/>
  <c r="AA466" i="2"/>
  <c r="AA467" i="2"/>
  <c r="AA468" i="2"/>
  <c r="AA469" i="2"/>
  <c r="AA470" i="2"/>
  <c r="AA471" i="2"/>
  <c r="AA472" i="2"/>
  <c r="AA473" i="2"/>
  <c r="AA474" i="2"/>
  <c r="AA475" i="2"/>
  <c r="AA476" i="2"/>
  <c r="AA477" i="2"/>
  <c r="AA478" i="2"/>
  <c r="AA479" i="2"/>
  <c r="AA480" i="2"/>
  <c r="AA481" i="2"/>
  <c r="AA482" i="2"/>
  <c r="AA483" i="2"/>
  <c r="AA484" i="2"/>
  <c r="AA485" i="2"/>
  <c r="AA486" i="2"/>
  <c r="AA487" i="2"/>
  <c r="AA488" i="2"/>
  <c r="AA489" i="2"/>
  <c r="AA490" i="2"/>
  <c r="AA491" i="2"/>
  <c r="AA492" i="2"/>
  <c r="AA493" i="2"/>
  <c r="AA494" i="2"/>
  <c r="AA495" i="2"/>
  <c r="AA496" i="2"/>
  <c r="AA497" i="2"/>
  <c r="AA498" i="2"/>
  <c r="AA499" i="2"/>
  <c r="AA500" i="2"/>
  <c r="AA501" i="2"/>
  <c r="AA502" i="2"/>
  <c r="AA503" i="2"/>
  <c r="AA504" i="2"/>
  <c r="AA505" i="2"/>
  <c r="AA506" i="2"/>
  <c r="AA507" i="2"/>
  <c r="AA508" i="2"/>
  <c r="AA509" i="2"/>
  <c r="AA510" i="2"/>
  <c r="AA511" i="2"/>
  <c r="AA512" i="2"/>
  <c r="AA513" i="2"/>
  <c r="AA514" i="2"/>
  <c r="AA515" i="2"/>
  <c r="AA516" i="2"/>
  <c r="AA517" i="2"/>
  <c r="AA518" i="2"/>
  <c r="AA519" i="2"/>
  <c r="AA520" i="2"/>
  <c r="AA521" i="2"/>
  <c r="AA522" i="2"/>
  <c r="AA523" i="2"/>
  <c r="AA524" i="2"/>
  <c r="AA525" i="2"/>
  <c r="AA526" i="2"/>
  <c r="AA527" i="2"/>
  <c r="AA528" i="2"/>
  <c r="AA529" i="2"/>
  <c r="AA530" i="2"/>
  <c r="AA531" i="2"/>
  <c r="AA532" i="2"/>
  <c r="AA533" i="2"/>
  <c r="AA534" i="2"/>
  <c r="AA535" i="2"/>
  <c r="AA536" i="2"/>
  <c r="AA537" i="2"/>
  <c r="AA538" i="2"/>
  <c r="AA539" i="2"/>
  <c r="AA540" i="2"/>
  <c r="AA541" i="2"/>
  <c r="AA542" i="2"/>
  <c r="AA543" i="2"/>
  <c r="AA544" i="2"/>
  <c r="AA545" i="2"/>
  <c r="AA546" i="2"/>
  <c r="AA547" i="2"/>
  <c r="AA548" i="2"/>
  <c r="AA549" i="2"/>
  <c r="AA550" i="2"/>
  <c r="AA551" i="2"/>
  <c r="AA552" i="2"/>
  <c r="AA553" i="2"/>
  <c r="AA554" i="2"/>
  <c r="AA555" i="2"/>
  <c r="AA556" i="2"/>
  <c r="AA557" i="2"/>
  <c r="AA558" i="2"/>
  <c r="AA559" i="2"/>
  <c r="AA560" i="2"/>
  <c r="AA561" i="2"/>
  <c r="AA562" i="2"/>
  <c r="AA563" i="2"/>
  <c r="AA564" i="2"/>
  <c r="AA565" i="2"/>
  <c r="AA566" i="2"/>
  <c r="AA567" i="2"/>
  <c r="AA568" i="2"/>
  <c r="AA569" i="2"/>
  <c r="AA570" i="2"/>
  <c r="AA571" i="2"/>
  <c r="AA572" i="2"/>
  <c r="AA573" i="2"/>
  <c r="AA574" i="2"/>
  <c r="AA575" i="2"/>
  <c r="AA576" i="2"/>
  <c r="AA577" i="2"/>
  <c r="AA578" i="2"/>
  <c r="AA579" i="2"/>
  <c r="AA580" i="2"/>
  <c r="AA581" i="2"/>
  <c r="AA582" i="2"/>
  <c r="AA583" i="2"/>
  <c r="AA584" i="2"/>
  <c r="AA585" i="2"/>
  <c r="AA586" i="2"/>
  <c r="AA587" i="2"/>
  <c r="AA588" i="2"/>
  <c r="AA589" i="2"/>
  <c r="AA590" i="2"/>
  <c r="AA591" i="2"/>
  <c r="AA592" i="2"/>
  <c r="AA593" i="2"/>
  <c r="AA594" i="2"/>
  <c r="AA595" i="2"/>
  <c r="AA596" i="2"/>
  <c r="AA597" i="2"/>
  <c r="AA598" i="2"/>
  <c r="AA599" i="2"/>
  <c r="AA600" i="2"/>
  <c r="AA601" i="2"/>
  <c r="AA602" i="2"/>
  <c r="AA603" i="2"/>
  <c r="AA604" i="2"/>
  <c r="AA605" i="2"/>
  <c r="AA606" i="2"/>
  <c r="AA607" i="2"/>
  <c r="AA608" i="2"/>
  <c r="AA609" i="2"/>
  <c r="AA610" i="2"/>
  <c r="AA611" i="2"/>
  <c r="AA612" i="2"/>
  <c r="AA613" i="2"/>
  <c r="AA614" i="2"/>
  <c r="AA615" i="2"/>
  <c r="AA616" i="2"/>
  <c r="AA617" i="2"/>
  <c r="AA618" i="2"/>
  <c r="AA619" i="2"/>
  <c r="AA620" i="2"/>
  <c r="AA621" i="2"/>
  <c r="AA622" i="2"/>
  <c r="AA623" i="2"/>
  <c r="AA624" i="2"/>
  <c r="AA625" i="2"/>
  <c r="AA626" i="2"/>
  <c r="AA627" i="2"/>
  <c r="AA628" i="2"/>
  <c r="AA629" i="2"/>
  <c r="AA630" i="2"/>
  <c r="AA631" i="2"/>
  <c r="AA632" i="2"/>
  <c r="AA633" i="2"/>
  <c r="AA634" i="2"/>
  <c r="AA635" i="2"/>
  <c r="AA636" i="2"/>
  <c r="AA637" i="2"/>
  <c r="AA638" i="2"/>
  <c r="AA639" i="2"/>
  <c r="AA640" i="2"/>
  <c r="AA641" i="2"/>
  <c r="AA642" i="2"/>
  <c r="AA643" i="2"/>
  <c r="AA644" i="2"/>
  <c r="AA645" i="2"/>
  <c r="AA646" i="2"/>
  <c r="AA647" i="2"/>
  <c r="AA648" i="2"/>
  <c r="AA649" i="2"/>
  <c r="AA650" i="2"/>
  <c r="AA651" i="2"/>
  <c r="AA652" i="2"/>
  <c r="AA653" i="2"/>
  <c r="AA654" i="2"/>
  <c r="AA655" i="2"/>
  <c r="AA656" i="2"/>
  <c r="AA657" i="2"/>
  <c r="AA658" i="2"/>
  <c r="AA659" i="2"/>
  <c r="AA660" i="2"/>
  <c r="AA661" i="2"/>
  <c r="AA662" i="2"/>
  <c r="AA663" i="2"/>
  <c r="AA664" i="2"/>
  <c r="AA665" i="2"/>
  <c r="AA666" i="2"/>
  <c r="AA667" i="2"/>
  <c r="AA668" i="2"/>
  <c r="AA669" i="2"/>
  <c r="AA670" i="2"/>
  <c r="AA671" i="2"/>
  <c r="AA672" i="2"/>
  <c r="AA673" i="2"/>
  <c r="AA674" i="2"/>
  <c r="AA675" i="2"/>
  <c r="AA676" i="2"/>
  <c r="AA677" i="2"/>
  <c r="AA678" i="2"/>
  <c r="AA679" i="2"/>
  <c r="AA680" i="2"/>
  <c r="AA681" i="2"/>
  <c r="AA682" i="2"/>
  <c r="AA683" i="2"/>
  <c r="AA684" i="2"/>
  <c r="AA685" i="2"/>
  <c r="AA686" i="2"/>
  <c r="AA687" i="2"/>
  <c r="AA688" i="2"/>
  <c r="AA689" i="2"/>
  <c r="AA690" i="2"/>
  <c r="AA691" i="2"/>
  <c r="AA692" i="2"/>
  <c r="AA693" i="2"/>
  <c r="AA694" i="2"/>
  <c r="AA695" i="2"/>
  <c r="AA696" i="2"/>
  <c r="AA697" i="2"/>
  <c r="AA698" i="2"/>
  <c r="AA699" i="2"/>
  <c r="AA700" i="2"/>
  <c r="AA701" i="2"/>
  <c r="AA702" i="2"/>
  <c r="AA703" i="2"/>
  <c r="AA704" i="2"/>
  <c r="AA705" i="2"/>
  <c r="AA706" i="2"/>
  <c r="AA707" i="2"/>
  <c r="AA708" i="2"/>
  <c r="AA709" i="2"/>
  <c r="AA710" i="2"/>
  <c r="AA711" i="2"/>
  <c r="AA712" i="2"/>
  <c r="AA713" i="2"/>
  <c r="AA714" i="2"/>
  <c r="AA715" i="2"/>
  <c r="AA716" i="2"/>
  <c r="AA717" i="2"/>
  <c r="AA718" i="2"/>
  <c r="AA719" i="2"/>
  <c r="AA720" i="2"/>
  <c r="AA721" i="2"/>
  <c r="AA722" i="2"/>
  <c r="AA723" i="2"/>
  <c r="AA724" i="2"/>
  <c r="AA725" i="2"/>
  <c r="AA726" i="2"/>
  <c r="AA727" i="2"/>
  <c r="AA728" i="2"/>
  <c r="AA729" i="2"/>
  <c r="AA730" i="2"/>
  <c r="AA731" i="2"/>
  <c r="AA732" i="2"/>
  <c r="AA733" i="2"/>
  <c r="AA734" i="2"/>
  <c r="AA735" i="2"/>
  <c r="AA736" i="2"/>
  <c r="AA737" i="2"/>
  <c r="AA738" i="2"/>
  <c r="AA739" i="2"/>
  <c r="AA740" i="2"/>
  <c r="AA741" i="2"/>
  <c r="AA742" i="2"/>
  <c r="AA743" i="2"/>
  <c r="AA744" i="2"/>
  <c r="AA745" i="2"/>
  <c r="AA746" i="2"/>
  <c r="AA747" i="2"/>
  <c r="AA748" i="2"/>
  <c r="AA749" i="2"/>
  <c r="AA750" i="2"/>
  <c r="AA751" i="2"/>
  <c r="AA752" i="2"/>
  <c r="AA753" i="2"/>
  <c r="AA754" i="2"/>
  <c r="AA755" i="2"/>
  <c r="AA756" i="2"/>
  <c r="AA757" i="2"/>
  <c r="AA758" i="2"/>
  <c r="AA759" i="2"/>
  <c r="AA760" i="2"/>
  <c r="AA761" i="2"/>
  <c r="AA762" i="2"/>
  <c r="AA763" i="2"/>
  <c r="AA764" i="2"/>
  <c r="AA765" i="2"/>
  <c r="AA766" i="2"/>
  <c r="AA767" i="2"/>
  <c r="AA768" i="2"/>
  <c r="AA769" i="2"/>
  <c r="AA770" i="2"/>
  <c r="AA771" i="2"/>
  <c r="AA772" i="2"/>
  <c r="AA773" i="2"/>
  <c r="AA774" i="2"/>
  <c r="AA775" i="2"/>
  <c r="AA776" i="2"/>
  <c r="AA777" i="2"/>
  <c r="AA778" i="2"/>
  <c r="AA779" i="2"/>
  <c r="AA780" i="2"/>
  <c r="AA781" i="2"/>
  <c r="AA782" i="2"/>
  <c r="AA783" i="2"/>
  <c r="AA784" i="2"/>
  <c r="AA785" i="2"/>
  <c r="AA786" i="2"/>
  <c r="AA787" i="2"/>
  <c r="AA788" i="2"/>
  <c r="AA789" i="2"/>
  <c r="AA790" i="2"/>
  <c r="AA791" i="2"/>
  <c r="AA792" i="2"/>
  <c r="AA793" i="2"/>
  <c r="AA794" i="2"/>
  <c r="AA795" i="2"/>
  <c r="AA796" i="2"/>
  <c r="AA797" i="2"/>
  <c r="AA798" i="2"/>
  <c r="AA799" i="2"/>
  <c r="AA800" i="2"/>
  <c r="AA801" i="2"/>
  <c r="AA802" i="2"/>
  <c r="AA803" i="2"/>
  <c r="AA804" i="2"/>
  <c r="AA805" i="2"/>
  <c r="AA806" i="2"/>
  <c r="AA807" i="2"/>
  <c r="AA808" i="2"/>
  <c r="AA809" i="2"/>
  <c r="AA810" i="2"/>
  <c r="AA811" i="2"/>
  <c r="AA812" i="2"/>
  <c r="AA813" i="2"/>
  <c r="AA814" i="2"/>
  <c r="AA815" i="2"/>
  <c r="AA816" i="2"/>
  <c r="AA817" i="2"/>
  <c r="AA818" i="2"/>
  <c r="AA819" i="2"/>
  <c r="AA820" i="2"/>
  <c r="AA821" i="2"/>
  <c r="AA822" i="2"/>
  <c r="AA823" i="2"/>
  <c r="AA824" i="2"/>
  <c r="AA825" i="2"/>
  <c r="AA826" i="2"/>
  <c r="AA827" i="2"/>
  <c r="AA828" i="2"/>
  <c r="AA829" i="2"/>
  <c r="AA830" i="2"/>
  <c r="AA831" i="2"/>
  <c r="AA832" i="2"/>
  <c r="AA833" i="2"/>
  <c r="AA834" i="2"/>
  <c r="AA835" i="2"/>
  <c r="AA836" i="2"/>
  <c r="AA837" i="2"/>
  <c r="AA838" i="2"/>
  <c r="AA839" i="2"/>
  <c r="AA840" i="2"/>
  <c r="AA841" i="2"/>
  <c r="AA842" i="2"/>
  <c r="AA843" i="2"/>
  <c r="AA844" i="2"/>
  <c r="AA845" i="2"/>
  <c r="AA846" i="2"/>
  <c r="AA847" i="2"/>
  <c r="AA848" i="2"/>
  <c r="AA849" i="2"/>
  <c r="AA850" i="2"/>
  <c r="AA851" i="2"/>
  <c r="AA852" i="2"/>
  <c r="AA853" i="2"/>
  <c r="AA854" i="2"/>
  <c r="AA855" i="2"/>
  <c r="AA856" i="2"/>
  <c r="AA857" i="2"/>
  <c r="AA858" i="2"/>
  <c r="AA859" i="2"/>
  <c r="AA860" i="2"/>
  <c r="AA861" i="2"/>
  <c r="AA862" i="2"/>
  <c r="AA863" i="2"/>
  <c r="AA864" i="2"/>
  <c r="AA865" i="2"/>
  <c r="AA866" i="2"/>
  <c r="AA867" i="2"/>
  <c r="AA868" i="2"/>
  <c r="AA869" i="2"/>
  <c r="AA870" i="2"/>
  <c r="AA871" i="2"/>
  <c r="AA872" i="2"/>
  <c r="AA873" i="2"/>
  <c r="AA874" i="2"/>
  <c r="AA875" i="2"/>
  <c r="AA876" i="2"/>
  <c r="AA877" i="2"/>
  <c r="AA878" i="2"/>
  <c r="AA879" i="2"/>
  <c r="AA880" i="2"/>
  <c r="AA881" i="2"/>
  <c r="AA882" i="2"/>
  <c r="AA883" i="2"/>
  <c r="AA884" i="2"/>
  <c r="AA885" i="2"/>
  <c r="AA886" i="2"/>
  <c r="AA887" i="2"/>
  <c r="AA888" i="2"/>
  <c r="AA889" i="2"/>
  <c r="AA890" i="2"/>
  <c r="AA891" i="2"/>
  <c r="AA892" i="2"/>
  <c r="AA893" i="2"/>
  <c r="AA894" i="2"/>
  <c r="AA895" i="2"/>
  <c r="AA896" i="2"/>
  <c r="AA897" i="2"/>
  <c r="AA898" i="2"/>
  <c r="AA899" i="2"/>
  <c r="AA900" i="2"/>
  <c r="AA901" i="2"/>
  <c r="AA902" i="2"/>
  <c r="AA903" i="2"/>
  <c r="AA904" i="2"/>
  <c r="AA905" i="2"/>
  <c r="AA906" i="2"/>
  <c r="AA907" i="2"/>
  <c r="AA908" i="2"/>
  <c r="AA909" i="2"/>
  <c r="AA910" i="2"/>
  <c r="AA911" i="2"/>
  <c r="AA912" i="2"/>
  <c r="AA913" i="2"/>
  <c r="AA914" i="2"/>
  <c r="AA915" i="2"/>
  <c r="AA916" i="2"/>
  <c r="AA917" i="2"/>
  <c r="AA918" i="2"/>
  <c r="AA919" i="2"/>
  <c r="AA920" i="2"/>
  <c r="AA921" i="2"/>
  <c r="AA922" i="2"/>
  <c r="AA923" i="2"/>
  <c r="AA924" i="2"/>
  <c r="AA925" i="2"/>
  <c r="AA926" i="2"/>
  <c r="AA927" i="2"/>
  <c r="AA928" i="2"/>
  <c r="AA929" i="2"/>
  <c r="AA930" i="2"/>
  <c r="AA931" i="2"/>
  <c r="AA932" i="2"/>
  <c r="AA933" i="2"/>
  <c r="AA934" i="2"/>
  <c r="AA935" i="2"/>
  <c r="AA936" i="2"/>
  <c r="AA937" i="2"/>
  <c r="AA938" i="2"/>
  <c r="AA939" i="2"/>
  <c r="AA940" i="2"/>
  <c r="AA941" i="2"/>
  <c r="AA942" i="2"/>
  <c r="AA943" i="2"/>
  <c r="AA944" i="2"/>
  <c r="AA945" i="2"/>
  <c r="AA946" i="2"/>
  <c r="AA947" i="2"/>
  <c r="AA948" i="2"/>
  <c r="AA949" i="2"/>
  <c r="AA950" i="2"/>
  <c r="AA951" i="2"/>
  <c r="AA952" i="2"/>
  <c r="AA953" i="2"/>
  <c r="AA954" i="2"/>
  <c r="AA955" i="2"/>
  <c r="AA956" i="2"/>
  <c r="AA957" i="2"/>
  <c r="AA958" i="2"/>
  <c r="AA959" i="2"/>
  <c r="AA960" i="2"/>
  <c r="AA961" i="2"/>
  <c r="AA962" i="2"/>
  <c r="AA963" i="2"/>
  <c r="AA964" i="2"/>
  <c r="AA965" i="2"/>
  <c r="AA966" i="2"/>
  <c r="AA967" i="2"/>
  <c r="AA968" i="2"/>
  <c r="AA969" i="2"/>
  <c r="AA970" i="2"/>
  <c r="AA971" i="2"/>
  <c r="AA972" i="2"/>
  <c r="AA973" i="2"/>
  <c r="AA974" i="2"/>
  <c r="AA975" i="2"/>
  <c r="AA976" i="2"/>
  <c r="AA977" i="2"/>
  <c r="AA978" i="2"/>
  <c r="AA979" i="2"/>
  <c r="AA980" i="2"/>
  <c r="AA981" i="2"/>
  <c r="AA982" i="2"/>
  <c r="AA983" i="2"/>
  <c r="AA984" i="2"/>
  <c r="AA985" i="2"/>
  <c r="AA986" i="2"/>
  <c r="AA987" i="2"/>
  <c r="AA988" i="2"/>
  <c r="AA989" i="2"/>
  <c r="AA990" i="2"/>
  <c r="AA991" i="2"/>
  <c r="AA992" i="2"/>
  <c r="AA993" i="2"/>
  <c r="AA994" i="2"/>
  <c r="AA995" i="2"/>
  <c r="AA996" i="2"/>
  <c r="AA997" i="2"/>
  <c r="AA998" i="2"/>
  <c r="AA999" i="2"/>
  <c r="AA1000" i="2"/>
  <c r="AA1001" i="2"/>
  <c r="AA1002" i="2"/>
  <c r="AA1003" i="2"/>
  <c r="AA1004" i="2"/>
  <c r="AA1005" i="2"/>
  <c r="AA5" i="2"/>
  <c r="Z6" i="2"/>
  <c r="Z7" i="2"/>
  <c r="Z8" i="2"/>
  <c r="Z9" i="2"/>
  <c r="Z10" i="2"/>
  <c r="Z11" i="2"/>
  <c r="Z12" i="2"/>
  <c r="Z13" i="2"/>
  <c r="Z14" i="2"/>
  <c r="Z15" i="2"/>
  <c r="Z16" i="2"/>
  <c r="Z17" i="2"/>
  <c r="Z18" i="2"/>
  <c r="Z19" i="2"/>
  <c r="Z20" i="2"/>
  <c r="Z21" i="2"/>
  <c r="Z22" i="2"/>
  <c r="Z23" i="2"/>
  <c r="Z24" i="2"/>
  <c r="Z25" i="2"/>
  <c r="Z26" i="2"/>
  <c r="Z27" i="2"/>
  <c r="Z28" i="2"/>
  <c r="Z29" i="2"/>
  <c r="Z30" i="2"/>
  <c r="Z31" i="2"/>
  <c r="Z32" i="2"/>
  <c r="Z33" i="2"/>
  <c r="Z34" i="2"/>
  <c r="Z35" i="2"/>
  <c r="Z36" i="2"/>
  <c r="Z37" i="2"/>
  <c r="Z38" i="2"/>
  <c r="Z39" i="2"/>
  <c r="Z40" i="2"/>
  <c r="Z41" i="2"/>
  <c r="Z42" i="2"/>
  <c r="Z43" i="2"/>
  <c r="Z44" i="2"/>
  <c r="Z45" i="2"/>
  <c r="Z46" i="2"/>
  <c r="Z47" i="2"/>
  <c r="Z48" i="2"/>
  <c r="Z49" i="2"/>
  <c r="Z50" i="2"/>
  <c r="Z51" i="2"/>
  <c r="Z52" i="2"/>
  <c r="Z53" i="2"/>
  <c r="Z54" i="2"/>
  <c r="Z55" i="2"/>
  <c r="Z56" i="2"/>
  <c r="Z57" i="2"/>
  <c r="Z58" i="2"/>
  <c r="Z59" i="2"/>
  <c r="Z60" i="2"/>
  <c r="Z61" i="2"/>
  <c r="Z62" i="2"/>
  <c r="Z63" i="2"/>
  <c r="Z64" i="2"/>
  <c r="Z65" i="2"/>
  <c r="Z66" i="2"/>
  <c r="Z67" i="2"/>
  <c r="Z68" i="2"/>
  <c r="Z69" i="2"/>
  <c r="Z70" i="2"/>
  <c r="Z71" i="2"/>
  <c r="Z72" i="2"/>
  <c r="Z73" i="2"/>
  <c r="Z74" i="2"/>
  <c r="Z75" i="2"/>
  <c r="Z76" i="2"/>
  <c r="Z77" i="2"/>
  <c r="Z78" i="2"/>
  <c r="Z79" i="2"/>
  <c r="Z80" i="2"/>
  <c r="Z81" i="2"/>
  <c r="Z82" i="2"/>
  <c r="Z83" i="2"/>
  <c r="Z84" i="2"/>
  <c r="Z85" i="2"/>
  <c r="Z86" i="2"/>
  <c r="Z87" i="2"/>
  <c r="Z88" i="2"/>
  <c r="Z89" i="2"/>
  <c r="Z90" i="2"/>
  <c r="Z91" i="2"/>
  <c r="Z92" i="2"/>
  <c r="Z93" i="2"/>
  <c r="Z94" i="2"/>
  <c r="Z95" i="2"/>
  <c r="Z96" i="2"/>
  <c r="Z97" i="2"/>
  <c r="Z98" i="2"/>
  <c r="Z99" i="2"/>
  <c r="Z100" i="2"/>
  <c r="Z101" i="2"/>
  <c r="Z102" i="2"/>
  <c r="Z103" i="2"/>
  <c r="Z104" i="2"/>
  <c r="Z105" i="2"/>
  <c r="Z106" i="2"/>
  <c r="Z107" i="2"/>
  <c r="Z108" i="2"/>
  <c r="Z109" i="2"/>
  <c r="Z110" i="2"/>
  <c r="Z111" i="2"/>
  <c r="Z112" i="2"/>
  <c r="Z113" i="2"/>
  <c r="Z114" i="2"/>
  <c r="Z115" i="2"/>
  <c r="Z116" i="2"/>
  <c r="Z117" i="2"/>
  <c r="Z118" i="2"/>
  <c r="Z119" i="2"/>
  <c r="Z120" i="2"/>
  <c r="Z121" i="2"/>
  <c r="Z122" i="2"/>
  <c r="Z123" i="2"/>
  <c r="Z124" i="2"/>
  <c r="Z125" i="2"/>
  <c r="Z126" i="2"/>
  <c r="Z127" i="2"/>
  <c r="Z128" i="2"/>
  <c r="Z129" i="2"/>
  <c r="Z130" i="2"/>
  <c r="Z131" i="2"/>
  <c r="Z132" i="2"/>
  <c r="Z133" i="2"/>
  <c r="Z134" i="2"/>
  <c r="Z135" i="2"/>
  <c r="Z136" i="2"/>
  <c r="Z137" i="2"/>
  <c r="Z138" i="2"/>
  <c r="Z139" i="2"/>
  <c r="Z140" i="2"/>
  <c r="Z141" i="2"/>
  <c r="Z142" i="2"/>
  <c r="Z143" i="2"/>
  <c r="Z144" i="2"/>
  <c r="Z145" i="2"/>
  <c r="Z146" i="2"/>
  <c r="Z147" i="2"/>
  <c r="Z148" i="2"/>
  <c r="Z149" i="2"/>
  <c r="Z150" i="2"/>
  <c r="Z151" i="2"/>
  <c r="Z152" i="2"/>
  <c r="Z153" i="2"/>
  <c r="Z154" i="2"/>
  <c r="Z155" i="2"/>
  <c r="Z156" i="2"/>
  <c r="Z157" i="2"/>
  <c r="Z158" i="2"/>
  <c r="Z159" i="2"/>
  <c r="Z160" i="2"/>
  <c r="Z161" i="2"/>
  <c r="Z162" i="2"/>
  <c r="Z163" i="2"/>
  <c r="Z164" i="2"/>
  <c r="Z165" i="2"/>
  <c r="Z166" i="2"/>
  <c r="Z167" i="2"/>
  <c r="Z168" i="2"/>
  <c r="Z169" i="2"/>
  <c r="Z170" i="2"/>
  <c r="Z171" i="2"/>
  <c r="Z172" i="2"/>
  <c r="Z173" i="2"/>
  <c r="Z174" i="2"/>
  <c r="Z175" i="2"/>
  <c r="Z176" i="2"/>
  <c r="Z177" i="2"/>
  <c r="Z178" i="2"/>
  <c r="Z179" i="2"/>
  <c r="Z180" i="2"/>
  <c r="Z181" i="2"/>
  <c r="Z182" i="2"/>
  <c r="Z183" i="2"/>
  <c r="Z184" i="2"/>
  <c r="Z185" i="2"/>
  <c r="Z186" i="2"/>
  <c r="Z187" i="2"/>
  <c r="Z188" i="2"/>
  <c r="Z189" i="2"/>
  <c r="Z190" i="2"/>
  <c r="Z191" i="2"/>
  <c r="Z192" i="2"/>
  <c r="Z193" i="2"/>
  <c r="Z194" i="2"/>
  <c r="Z195" i="2"/>
  <c r="Z196" i="2"/>
  <c r="Z197" i="2"/>
  <c r="Z198" i="2"/>
  <c r="Z199" i="2"/>
  <c r="Z200" i="2"/>
  <c r="Z201" i="2"/>
  <c r="Z202" i="2"/>
  <c r="Z203" i="2"/>
  <c r="Z204" i="2"/>
  <c r="Z205" i="2"/>
  <c r="Z206" i="2"/>
  <c r="Z207" i="2"/>
  <c r="Z208" i="2"/>
  <c r="Z209" i="2"/>
  <c r="Z210" i="2"/>
  <c r="Z211" i="2"/>
  <c r="Z212" i="2"/>
  <c r="Z213" i="2"/>
  <c r="Z214" i="2"/>
  <c r="Z215" i="2"/>
  <c r="Z216" i="2"/>
  <c r="Z217" i="2"/>
  <c r="Z218" i="2"/>
  <c r="Z219" i="2"/>
  <c r="Z220" i="2"/>
  <c r="Z221" i="2"/>
  <c r="Z222" i="2"/>
  <c r="Z223" i="2"/>
  <c r="Z224" i="2"/>
  <c r="Z225" i="2"/>
  <c r="Z226" i="2"/>
  <c r="Z227" i="2"/>
  <c r="Z228" i="2"/>
  <c r="Z229" i="2"/>
  <c r="Z230" i="2"/>
  <c r="Z231" i="2"/>
  <c r="Z232" i="2"/>
  <c r="Z233" i="2"/>
  <c r="Z234" i="2"/>
  <c r="Z235" i="2"/>
  <c r="Z236" i="2"/>
  <c r="Z237" i="2"/>
  <c r="Z238" i="2"/>
  <c r="Z239" i="2"/>
  <c r="Z240" i="2"/>
  <c r="Z241" i="2"/>
  <c r="Z242" i="2"/>
  <c r="Z243" i="2"/>
  <c r="Z244" i="2"/>
  <c r="Z245" i="2"/>
  <c r="Z246" i="2"/>
  <c r="Z247" i="2"/>
  <c r="Z248" i="2"/>
  <c r="Z249" i="2"/>
  <c r="Z250" i="2"/>
  <c r="Z251" i="2"/>
  <c r="Z252" i="2"/>
  <c r="Z253" i="2"/>
  <c r="Z254" i="2"/>
  <c r="Z255" i="2"/>
  <c r="Z256" i="2"/>
  <c r="Z257" i="2"/>
  <c r="Z258" i="2"/>
  <c r="Z259" i="2"/>
  <c r="Z260" i="2"/>
  <c r="Z261" i="2"/>
  <c r="Z262" i="2"/>
  <c r="Z263" i="2"/>
  <c r="Z264" i="2"/>
  <c r="Z265" i="2"/>
  <c r="Z266" i="2"/>
  <c r="Z267" i="2"/>
  <c r="Z268" i="2"/>
  <c r="Z269" i="2"/>
  <c r="Z270" i="2"/>
  <c r="Z271" i="2"/>
  <c r="Z272" i="2"/>
  <c r="Z273" i="2"/>
  <c r="Z274" i="2"/>
  <c r="Z275" i="2"/>
  <c r="Z276" i="2"/>
  <c r="Z277" i="2"/>
  <c r="Z278" i="2"/>
  <c r="Z279" i="2"/>
  <c r="Z280" i="2"/>
  <c r="Z281" i="2"/>
  <c r="Z282" i="2"/>
  <c r="Z283" i="2"/>
  <c r="Z284" i="2"/>
  <c r="Z285" i="2"/>
  <c r="Z286" i="2"/>
  <c r="Z287" i="2"/>
  <c r="Z288" i="2"/>
  <c r="Z289" i="2"/>
  <c r="Z290" i="2"/>
  <c r="Z291" i="2"/>
  <c r="Z292" i="2"/>
  <c r="Z293" i="2"/>
  <c r="Z294" i="2"/>
  <c r="Z295" i="2"/>
  <c r="Z296" i="2"/>
  <c r="Z297" i="2"/>
  <c r="Z298" i="2"/>
  <c r="Z299" i="2"/>
  <c r="Z300" i="2"/>
  <c r="Z301" i="2"/>
  <c r="Z302" i="2"/>
  <c r="Z303" i="2"/>
  <c r="Z304" i="2"/>
  <c r="Z305" i="2"/>
  <c r="Z306" i="2"/>
  <c r="Z307" i="2"/>
  <c r="Z308" i="2"/>
  <c r="Z309" i="2"/>
  <c r="Z310" i="2"/>
  <c r="Z311" i="2"/>
  <c r="Z312" i="2"/>
  <c r="Z313" i="2"/>
  <c r="Z314" i="2"/>
  <c r="Z315" i="2"/>
  <c r="Z316" i="2"/>
  <c r="Z317" i="2"/>
  <c r="Z318" i="2"/>
  <c r="Z319" i="2"/>
  <c r="Z320" i="2"/>
  <c r="Z321" i="2"/>
  <c r="Z322" i="2"/>
  <c r="Z323" i="2"/>
  <c r="Z324" i="2"/>
  <c r="Z325" i="2"/>
  <c r="Z326" i="2"/>
  <c r="Z327" i="2"/>
  <c r="Z328" i="2"/>
  <c r="Z329" i="2"/>
  <c r="Z330" i="2"/>
  <c r="Z331" i="2"/>
  <c r="Z332" i="2"/>
  <c r="Z333" i="2"/>
  <c r="Z334" i="2"/>
  <c r="Z335" i="2"/>
  <c r="Z336" i="2"/>
  <c r="Z337" i="2"/>
  <c r="Z338" i="2"/>
  <c r="Z339" i="2"/>
  <c r="Z340" i="2"/>
  <c r="Z341" i="2"/>
  <c r="Z342" i="2"/>
  <c r="Z343" i="2"/>
  <c r="Z344" i="2"/>
  <c r="Z345" i="2"/>
  <c r="Z346" i="2"/>
  <c r="Z347" i="2"/>
  <c r="Z348" i="2"/>
  <c r="Z349" i="2"/>
  <c r="Z350" i="2"/>
  <c r="Z351" i="2"/>
  <c r="Z352" i="2"/>
  <c r="Z353" i="2"/>
  <c r="Z354" i="2"/>
  <c r="Z355" i="2"/>
  <c r="Z356" i="2"/>
  <c r="Z357" i="2"/>
  <c r="Z358" i="2"/>
  <c r="Z359" i="2"/>
  <c r="Z360" i="2"/>
  <c r="Z361" i="2"/>
  <c r="Z362" i="2"/>
  <c r="Z363" i="2"/>
  <c r="Z364" i="2"/>
  <c r="Z365" i="2"/>
  <c r="Z366" i="2"/>
  <c r="Z367" i="2"/>
  <c r="Z368" i="2"/>
  <c r="Z369" i="2"/>
  <c r="Z370" i="2"/>
  <c r="Z371" i="2"/>
  <c r="Z372" i="2"/>
  <c r="Z373" i="2"/>
  <c r="Z374" i="2"/>
  <c r="Z375" i="2"/>
  <c r="Z376" i="2"/>
  <c r="Z377" i="2"/>
  <c r="Z378" i="2"/>
  <c r="Z379" i="2"/>
  <c r="Z380" i="2"/>
  <c r="Z381" i="2"/>
  <c r="Z382" i="2"/>
  <c r="Z383" i="2"/>
  <c r="Z384" i="2"/>
  <c r="Z385" i="2"/>
  <c r="Z386" i="2"/>
  <c r="Z387" i="2"/>
  <c r="Z388" i="2"/>
  <c r="Z389" i="2"/>
  <c r="Z390" i="2"/>
  <c r="Z391" i="2"/>
  <c r="Z392" i="2"/>
  <c r="Z393" i="2"/>
  <c r="Z394" i="2"/>
  <c r="Z395" i="2"/>
  <c r="Z396" i="2"/>
  <c r="Z397" i="2"/>
  <c r="Z398" i="2"/>
  <c r="Z399" i="2"/>
  <c r="Z400" i="2"/>
  <c r="Z401" i="2"/>
  <c r="Z402" i="2"/>
  <c r="Z403" i="2"/>
  <c r="Z404" i="2"/>
  <c r="Z405" i="2"/>
  <c r="Z406" i="2"/>
  <c r="Z407" i="2"/>
  <c r="Z408" i="2"/>
  <c r="Z409" i="2"/>
  <c r="Z410" i="2"/>
  <c r="Z411" i="2"/>
  <c r="Z412" i="2"/>
  <c r="Z413" i="2"/>
  <c r="Z414" i="2"/>
  <c r="Z415" i="2"/>
  <c r="Z416" i="2"/>
  <c r="Z417" i="2"/>
  <c r="Z418" i="2"/>
  <c r="Z419" i="2"/>
  <c r="Z420" i="2"/>
  <c r="Z421" i="2"/>
  <c r="Z422" i="2"/>
  <c r="Z423" i="2"/>
  <c r="Z424" i="2"/>
  <c r="Z425" i="2"/>
  <c r="Z426" i="2"/>
  <c r="Z427" i="2"/>
  <c r="Z428" i="2"/>
  <c r="Z429" i="2"/>
  <c r="Z430" i="2"/>
  <c r="Z431" i="2"/>
  <c r="Z432" i="2"/>
  <c r="Z433" i="2"/>
  <c r="Z434" i="2"/>
  <c r="Z435" i="2"/>
  <c r="Z436" i="2"/>
  <c r="Z437" i="2"/>
  <c r="Z438" i="2"/>
  <c r="Z439" i="2"/>
  <c r="Z440" i="2"/>
  <c r="Z441" i="2"/>
  <c r="Z442" i="2"/>
  <c r="Z443" i="2"/>
  <c r="Z444" i="2"/>
  <c r="Z445" i="2"/>
  <c r="Z446" i="2"/>
  <c r="Z447" i="2"/>
  <c r="Z448" i="2"/>
  <c r="Z449" i="2"/>
  <c r="Z450" i="2"/>
  <c r="Z451" i="2"/>
  <c r="Z452" i="2"/>
  <c r="Z453" i="2"/>
  <c r="Z454" i="2"/>
  <c r="Z455" i="2"/>
  <c r="Z456" i="2"/>
  <c r="Z457" i="2"/>
  <c r="Z458" i="2"/>
  <c r="Z459" i="2"/>
  <c r="Z460" i="2"/>
  <c r="Z461" i="2"/>
  <c r="Z462" i="2"/>
  <c r="Z463" i="2"/>
  <c r="Z464" i="2"/>
  <c r="Z465" i="2"/>
  <c r="Z466" i="2"/>
  <c r="Z467" i="2"/>
  <c r="Z468" i="2"/>
  <c r="Z469" i="2"/>
  <c r="Z470" i="2"/>
  <c r="Z471" i="2"/>
  <c r="Z472" i="2"/>
  <c r="Z473" i="2"/>
  <c r="Z474" i="2"/>
  <c r="Z475" i="2"/>
  <c r="Z476" i="2"/>
  <c r="Z477" i="2"/>
  <c r="Z478" i="2"/>
  <c r="Z479" i="2"/>
  <c r="Z480" i="2"/>
  <c r="Z481" i="2"/>
  <c r="Z482" i="2"/>
  <c r="Z483" i="2"/>
  <c r="Z484" i="2"/>
  <c r="Z485" i="2"/>
  <c r="Z486" i="2"/>
  <c r="Z487" i="2"/>
  <c r="Z488" i="2"/>
  <c r="Z489" i="2"/>
  <c r="Z490" i="2"/>
  <c r="Z491" i="2"/>
  <c r="Z492" i="2"/>
  <c r="Z493" i="2"/>
  <c r="Z494" i="2"/>
  <c r="Z495" i="2"/>
  <c r="Z496" i="2"/>
  <c r="Z497" i="2"/>
  <c r="Z498" i="2"/>
  <c r="Z499" i="2"/>
  <c r="Z500" i="2"/>
  <c r="Z501" i="2"/>
  <c r="Z502" i="2"/>
  <c r="Z503" i="2"/>
  <c r="Z504" i="2"/>
  <c r="Z505" i="2"/>
  <c r="Z506" i="2"/>
  <c r="Z507" i="2"/>
  <c r="Z508" i="2"/>
  <c r="Z509" i="2"/>
  <c r="Z510" i="2"/>
  <c r="Z511" i="2"/>
  <c r="Z512" i="2"/>
  <c r="Z513" i="2"/>
  <c r="Z514" i="2"/>
  <c r="Z515" i="2"/>
  <c r="Z516" i="2"/>
  <c r="Z517" i="2"/>
  <c r="Z518" i="2"/>
  <c r="Z519" i="2"/>
  <c r="Z520" i="2"/>
  <c r="Z521" i="2"/>
  <c r="Z522" i="2"/>
  <c r="Z523" i="2"/>
  <c r="Z524" i="2"/>
  <c r="Z525" i="2"/>
  <c r="Z526" i="2"/>
  <c r="Z527" i="2"/>
  <c r="Z528" i="2"/>
  <c r="Z529" i="2"/>
  <c r="Z530" i="2"/>
  <c r="Z531" i="2"/>
  <c r="Z532" i="2"/>
  <c r="Z533" i="2"/>
  <c r="Z534" i="2"/>
  <c r="Z535" i="2"/>
  <c r="Z536" i="2"/>
  <c r="Z537" i="2"/>
  <c r="Z538" i="2"/>
  <c r="Z539" i="2"/>
  <c r="Z540" i="2"/>
  <c r="Z541" i="2"/>
  <c r="Z542" i="2"/>
  <c r="Z543" i="2"/>
  <c r="Z544" i="2"/>
  <c r="Z545" i="2"/>
  <c r="Z546" i="2"/>
  <c r="Z547" i="2"/>
  <c r="Z548" i="2"/>
  <c r="Z549" i="2"/>
  <c r="Z550" i="2"/>
  <c r="Z551" i="2"/>
  <c r="Z552" i="2"/>
  <c r="Z553" i="2"/>
  <c r="Z554" i="2"/>
  <c r="Z555" i="2"/>
  <c r="Z556" i="2"/>
  <c r="Z557" i="2"/>
  <c r="Z558" i="2"/>
  <c r="Z559" i="2"/>
  <c r="Z560" i="2"/>
  <c r="Z561" i="2"/>
  <c r="Z562" i="2"/>
  <c r="Z563" i="2"/>
  <c r="Z564" i="2"/>
  <c r="Z565" i="2"/>
  <c r="Z566" i="2"/>
  <c r="Z567" i="2"/>
  <c r="Z568" i="2"/>
  <c r="Z569" i="2"/>
  <c r="Z570" i="2"/>
  <c r="Z571" i="2"/>
  <c r="Z572" i="2"/>
  <c r="Z573" i="2"/>
  <c r="Z574" i="2"/>
  <c r="Z575" i="2"/>
  <c r="Z576" i="2"/>
  <c r="Z577" i="2"/>
  <c r="Z578" i="2"/>
  <c r="Z579" i="2"/>
  <c r="Z580" i="2"/>
  <c r="Z581" i="2"/>
  <c r="Z582" i="2"/>
  <c r="Z583" i="2"/>
  <c r="Z584" i="2"/>
  <c r="Z585" i="2"/>
  <c r="Z586" i="2"/>
  <c r="Z587" i="2"/>
  <c r="Z588" i="2"/>
  <c r="Z589" i="2"/>
  <c r="Z590" i="2"/>
  <c r="Z591" i="2"/>
  <c r="Z592" i="2"/>
  <c r="Z593" i="2"/>
  <c r="Z594" i="2"/>
  <c r="Z595" i="2"/>
  <c r="Z596" i="2"/>
  <c r="Z597" i="2"/>
  <c r="Z598" i="2"/>
  <c r="Z599" i="2"/>
  <c r="Z600" i="2"/>
  <c r="Z601" i="2"/>
  <c r="Z602" i="2"/>
  <c r="Z603" i="2"/>
  <c r="Z604" i="2"/>
  <c r="Z605" i="2"/>
  <c r="Z606" i="2"/>
  <c r="Z607" i="2"/>
  <c r="Z608" i="2"/>
  <c r="Z609" i="2"/>
  <c r="Z610" i="2"/>
  <c r="Z611" i="2"/>
  <c r="Z612" i="2"/>
  <c r="Z613" i="2"/>
  <c r="Z614" i="2"/>
  <c r="Z615" i="2"/>
  <c r="Z616" i="2"/>
  <c r="Z617" i="2"/>
  <c r="Z618" i="2"/>
  <c r="Z619" i="2"/>
  <c r="Z620" i="2"/>
  <c r="Z621" i="2"/>
  <c r="Z622" i="2"/>
  <c r="Z623" i="2"/>
  <c r="Z624" i="2"/>
  <c r="Z625" i="2"/>
  <c r="Z626" i="2"/>
  <c r="Z627" i="2"/>
  <c r="Z628" i="2"/>
  <c r="Z629" i="2"/>
  <c r="Z630" i="2"/>
  <c r="Z631" i="2"/>
  <c r="Z632" i="2"/>
  <c r="Z633" i="2"/>
  <c r="Z634" i="2"/>
  <c r="Z635" i="2"/>
  <c r="Z636" i="2"/>
  <c r="Z637" i="2"/>
  <c r="Z638" i="2"/>
  <c r="Z639" i="2"/>
  <c r="Z640" i="2"/>
  <c r="Z641" i="2"/>
  <c r="Z642" i="2"/>
  <c r="Z643" i="2"/>
  <c r="Z644" i="2"/>
  <c r="Z645" i="2"/>
  <c r="Z646" i="2"/>
  <c r="Z647" i="2"/>
  <c r="Z648" i="2"/>
  <c r="Z649" i="2"/>
  <c r="Z650" i="2"/>
  <c r="Z651" i="2"/>
  <c r="Z652" i="2"/>
  <c r="Z653" i="2"/>
  <c r="Z654" i="2"/>
  <c r="Z655" i="2"/>
  <c r="Z656" i="2"/>
  <c r="Z657" i="2"/>
  <c r="Z658" i="2"/>
  <c r="Z659" i="2"/>
  <c r="Z660" i="2"/>
  <c r="Z661" i="2"/>
  <c r="Z662" i="2"/>
  <c r="Z663" i="2"/>
  <c r="Z664" i="2"/>
  <c r="Z665" i="2"/>
  <c r="Z666" i="2"/>
  <c r="Z667" i="2"/>
  <c r="Z668" i="2"/>
  <c r="Z669" i="2"/>
  <c r="Z670" i="2"/>
  <c r="Z671" i="2"/>
  <c r="Z672" i="2"/>
  <c r="Z673" i="2"/>
  <c r="Z674" i="2"/>
  <c r="Z675" i="2"/>
  <c r="Z676" i="2"/>
  <c r="Z677" i="2"/>
  <c r="Z678" i="2"/>
  <c r="Z679" i="2"/>
  <c r="Z680" i="2"/>
  <c r="Z681" i="2"/>
  <c r="Z682" i="2"/>
  <c r="Z683" i="2"/>
  <c r="Z684" i="2"/>
  <c r="Z685" i="2"/>
  <c r="Z686" i="2"/>
  <c r="Z687" i="2"/>
  <c r="Z688" i="2"/>
  <c r="Z689" i="2"/>
  <c r="Z690" i="2"/>
  <c r="Z691" i="2"/>
  <c r="Z692" i="2"/>
  <c r="Z693" i="2"/>
  <c r="Z694" i="2"/>
  <c r="Z695" i="2"/>
  <c r="Z696" i="2"/>
  <c r="Z697" i="2"/>
  <c r="Z698" i="2"/>
  <c r="Z699" i="2"/>
  <c r="Z700" i="2"/>
  <c r="Z701" i="2"/>
  <c r="Z702" i="2"/>
  <c r="Z703" i="2"/>
  <c r="Z704" i="2"/>
  <c r="Z705" i="2"/>
  <c r="Z706" i="2"/>
  <c r="Z707" i="2"/>
  <c r="Z708" i="2"/>
  <c r="Z709" i="2"/>
  <c r="Z710" i="2"/>
  <c r="Z711" i="2"/>
  <c r="Z712" i="2"/>
  <c r="Z713" i="2"/>
  <c r="Z714" i="2"/>
  <c r="Z715" i="2"/>
  <c r="Z716" i="2"/>
  <c r="Z717" i="2"/>
  <c r="Z718" i="2"/>
  <c r="Z719" i="2"/>
  <c r="Z720" i="2"/>
  <c r="Z721" i="2"/>
  <c r="Z722" i="2"/>
  <c r="Z723" i="2"/>
  <c r="Z724" i="2"/>
  <c r="Z725" i="2"/>
  <c r="Z726" i="2"/>
  <c r="Z727" i="2"/>
  <c r="Z728" i="2"/>
  <c r="Z729" i="2"/>
  <c r="Z730" i="2"/>
  <c r="Z731" i="2"/>
  <c r="Z732" i="2"/>
  <c r="Z733" i="2"/>
  <c r="Z734" i="2"/>
  <c r="Z735" i="2"/>
  <c r="Z736" i="2"/>
  <c r="Z737" i="2"/>
  <c r="Z738" i="2"/>
  <c r="Z739" i="2"/>
  <c r="Z740" i="2"/>
  <c r="Z741" i="2"/>
  <c r="Z742" i="2"/>
  <c r="Z743" i="2"/>
  <c r="Z744" i="2"/>
  <c r="Z745" i="2"/>
  <c r="Z746" i="2"/>
  <c r="Z747" i="2"/>
  <c r="Z748" i="2"/>
  <c r="Z749" i="2"/>
  <c r="Z750" i="2"/>
  <c r="Z751" i="2"/>
  <c r="Z752" i="2"/>
  <c r="Z753" i="2"/>
  <c r="Z754" i="2"/>
  <c r="Z755" i="2"/>
  <c r="Z756" i="2"/>
  <c r="Z757" i="2"/>
  <c r="Z758" i="2"/>
  <c r="Z759" i="2"/>
  <c r="Z760" i="2"/>
  <c r="Z761" i="2"/>
  <c r="Z762" i="2"/>
  <c r="Z763" i="2"/>
  <c r="Z764" i="2"/>
  <c r="Z765" i="2"/>
  <c r="Z766" i="2"/>
  <c r="Z767" i="2"/>
  <c r="Z768" i="2"/>
  <c r="Z769" i="2"/>
  <c r="Z770" i="2"/>
  <c r="Z771" i="2"/>
  <c r="Z772" i="2"/>
  <c r="Z773" i="2"/>
  <c r="Z774" i="2"/>
  <c r="Z775" i="2"/>
  <c r="Z776" i="2"/>
  <c r="Z777" i="2"/>
  <c r="Z778" i="2"/>
  <c r="Z779" i="2"/>
  <c r="Z780" i="2"/>
  <c r="Z781" i="2"/>
  <c r="Z782" i="2"/>
  <c r="Z783" i="2"/>
  <c r="Z784" i="2"/>
  <c r="Z785" i="2"/>
  <c r="Z786" i="2"/>
  <c r="Z787" i="2"/>
  <c r="Z788" i="2"/>
  <c r="Z789" i="2"/>
  <c r="Z790" i="2"/>
  <c r="Z791" i="2"/>
  <c r="Z792" i="2"/>
  <c r="Z793" i="2"/>
  <c r="Z794" i="2"/>
  <c r="Z795" i="2"/>
  <c r="Z796" i="2"/>
  <c r="Z797" i="2"/>
  <c r="Z798" i="2"/>
  <c r="Z799" i="2"/>
  <c r="Z800" i="2"/>
  <c r="Z801" i="2"/>
  <c r="Z802" i="2"/>
  <c r="Z803" i="2"/>
  <c r="Z804" i="2"/>
  <c r="Z805" i="2"/>
  <c r="Z806" i="2"/>
  <c r="Z807" i="2"/>
  <c r="Z808" i="2"/>
  <c r="Z809" i="2"/>
  <c r="Z810" i="2"/>
  <c r="Z811" i="2"/>
  <c r="Z812" i="2"/>
  <c r="Z813" i="2"/>
  <c r="Z814" i="2"/>
  <c r="Z815" i="2"/>
  <c r="Z816" i="2"/>
  <c r="Z817" i="2"/>
  <c r="Z818" i="2"/>
  <c r="Z819" i="2"/>
  <c r="Z820" i="2"/>
  <c r="Z821" i="2"/>
  <c r="Z822" i="2"/>
  <c r="Z823" i="2"/>
  <c r="Z824" i="2"/>
  <c r="Z825" i="2"/>
  <c r="Z826" i="2"/>
  <c r="Z827" i="2"/>
  <c r="Z828" i="2"/>
  <c r="Z829" i="2"/>
  <c r="Z830" i="2"/>
  <c r="Z831" i="2"/>
  <c r="Z832" i="2"/>
  <c r="Z833" i="2"/>
  <c r="Z834" i="2"/>
  <c r="Z835" i="2"/>
  <c r="Z836" i="2"/>
  <c r="Z837" i="2"/>
  <c r="Z838" i="2"/>
  <c r="Z839" i="2"/>
  <c r="Z840" i="2"/>
  <c r="Z841" i="2"/>
  <c r="Z842" i="2"/>
  <c r="Z843" i="2"/>
  <c r="Z844" i="2"/>
  <c r="Z845" i="2"/>
  <c r="Z846" i="2"/>
  <c r="Z847" i="2"/>
  <c r="Z848" i="2"/>
  <c r="Z849" i="2"/>
  <c r="Z850" i="2"/>
  <c r="Z851" i="2"/>
  <c r="Z852" i="2"/>
  <c r="Z853" i="2"/>
  <c r="Z854" i="2"/>
  <c r="Z855" i="2"/>
  <c r="Z856" i="2"/>
  <c r="Z857" i="2"/>
  <c r="Z858" i="2"/>
  <c r="Z859" i="2"/>
  <c r="Z860" i="2"/>
  <c r="Z861" i="2"/>
  <c r="Z862" i="2"/>
  <c r="Z863" i="2"/>
  <c r="Z864" i="2"/>
  <c r="Z865" i="2"/>
  <c r="Z866" i="2"/>
  <c r="Z867" i="2"/>
  <c r="Z868" i="2"/>
  <c r="Z869" i="2"/>
  <c r="Z870" i="2"/>
  <c r="Z871" i="2"/>
  <c r="Z872" i="2"/>
  <c r="Z873" i="2"/>
  <c r="Z874" i="2"/>
  <c r="Z875" i="2"/>
  <c r="Z876" i="2"/>
  <c r="Z877" i="2"/>
  <c r="Z878" i="2"/>
  <c r="Z879" i="2"/>
  <c r="Z880" i="2"/>
  <c r="Z881" i="2"/>
  <c r="Z882" i="2"/>
  <c r="Z883" i="2"/>
  <c r="Z884" i="2"/>
  <c r="Z885" i="2"/>
  <c r="Z886" i="2"/>
  <c r="Z887" i="2"/>
  <c r="Z888" i="2"/>
  <c r="Z889" i="2"/>
  <c r="Z890" i="2"/>
  <c r="Z891" i="2"/>
  <c r="Z892" i="2"/>
  <c r="Z893" i="2"/>
  <c r="Z894" i="2"/>
  <c r="Z895" i="2"/>
  <c r="Z896" i="2"/>
  <c r="Z897" i="2"/>
  <c r="Z898" i="2"/>
  <c r="Z899" i="2"/>
  <c r="Z900" i="2"/>
  <c r="Z901" i="2"/>
  <c r="Z902" i="2"/>
  <c r="Z903" i="2"/>
  <c r="Z904" i="2"/>
  <c r="Z905" i="2"/>
  <c r="Z906" i="2"/>
  <c r="Z907" i="2"/>
  <c r="Z908" i="2"/>
  <c r="Z909" i="2"/>
  <c r="Z910" i="2"/>
  <c r="Z911" i="2"/>
  <c r="Z912" i="2"/>
  <c r="Z913" i="2"/>
  <c r="Z914" i="2"/>
  <c r="Z915" i="2"/>
  <c r="Z916" i="2"/>
  <c r="Z917" i="2"/>
  <c r="Z918" i="2"/>
  <c r="Z919" i="2"/>
  <c r="Z920" i="2"/>
  <c r="Z921" i="2"/>
  <c r="Z922" i="2"/>
  <c r="Z923" i="2"/>
  <c r="Z924" i="2"/>
  <c r="Z925" i="2"/>
  <c r="Z926" i="2"/>
  <c r="Z927" i="2"/>
  <c r="Z928" i="2"/>
  <c r="Z929" i="2"/>
  <c r="Z930" i="2"/>
  <c r="Z931" i="2"/>
  <c r="Z932" i="2"/>
  <c r="Z933" i="2"/>
  <c r="Z934" i="2"/>
  <c r="Z935" i="2"/>
  <c r="Z936" i="2"/>
  <c r="Z937" i="2"/>
  <c r="Z938" i="2"/>
  <c r="Z939" i="2"/>
  <c r="Z940" i="2"/>
  <c r="Z941" i="2"/>
  <c r="Z942" i="2"/>
  <c r="Z943" i="2"/>
  <c r="Z944" i="2"/>
  <c r="Z945" i="2"/>
  <c r="Z946" i="2"/>
  <c r="Z947" i="2"/>
  <c r="Z948" i="2"/>
  <c r="Z949" i="2"/>
  <c r="Z950" i="2"/>
  <c r="Z951" i="2"/>
  <c r="Z952" i="2"/>
  <c r="Z953" i="2"/>
  <c r="Z954" i="2"/>
  <c r="Z955" i="2"/>
  <c r="Z956" i="2"/>
  <c r="Z957" i="2"/>
  <c r="Z958" i="2"/>
  <c r="Z959" i="2"/>
  <c r="Z960" i="2"/>
  <c r="Z961" i="2"/>
  <c r="Z962" i="2"/>
  <c r="Z963" i="2"/>
  <c r="Z964" i="2"/>
  <c r="Z965" i="2"/>
  <c r="Z966" i="2"/>
  <c r="Z967" i="2"/>
  <c r="Z968" i="2"/>
  <c r="Z969" i="2"/>
  <c r="Z970" i="2"/>
  <c r="Z971" i="2"/>
  <c r="Z972" i="2"/>
  <c r="Z973" i="2"/>
  <c r="Z974" i="2"/>
  <c r="Z975" i="2"/>
  <c r="Z976" i="2"/>
  <c r="Z977" i="2"/>
  <c r="Z978" i="2"/>
  <c r="Z979" i="2"/>
  <c r="Z980" i="2"/>
  <c r="Z981" i="2"/>
  <c r="Z982" i="2"/>
  <c r="Z983" i="2"/>
  <c r="Z984" i="2"/>
  <c r="Z985" i="2"/>
  <c r="Z986" i="2"/>
  <c r="Z987" i="2"/>
  <c r="Z988" i="2"/>
  <c r="Z989" i="2"/>
  <c r="Z990" i="2"/>
  <c r="Z991" i="2"/>
  <c r="Z992" i="2"/>
  <c r="Z993" i="2"/>
  <c r="Z994" i="2"/>
  <c r="Z995" i="2"/>
  <c r="Z996" i="2"/>
  <c r="Z997" i="2"/>
  <c r="Z998" i="2"/>
  <c r="Z999" i="2"/>
  <c r="Z1000" i="2"/>
  <c r="Z1001" i="2"/>
  <c r="Z1002" i="2"/>
  <c r="Z1003" i="2"/>
  <c r="Z1004" i="2"/>
  <c r="Z1005" i="2"/>
  <c r="Z5" i="2"/>
  <c r="E4" i="2"/>
  <c r="B28" i="6"/>
  <c r="I56" i="4"/>
  <c r="AA1006" i="2" l="1"/>
  <c r="AA4" i="2" s="1"/>
  <c r="B14" i="6" s="1"/>
  <c r="AB6" i="2"/>
  <c r="AB7" i="2"/>
  <c r="AB8" i="2"/>
  <c r="AB9" i="2"/>
  <c r="AB10" i="2"/>
  <c r="AB11" i="2"/>
  <c r="AB12" i="2"/>
  <c r="AB13" i="2"/>
  <c r="AB14" i="2"/>
  <c r="AB15" i="2"/>
  <c r="AB16" i="2"/>
  <c r="AB17" i="2"/>
  <c r="AB18" i="2"/>
  <c r="AB19" i="2"/>
  <c r="AB20" i="2"/>
  <c r="AB21" i="2"/>
  <c r="AB22" i="2"/>
  <c r="AB23" i="2"/>
  <c r="AB24" i="2"/>
  <c r="AB25" i="2"/>
  <c r="AB26" i="2"/>
  <c r="AB27" i="2"/>
  <c r="AB28" i="2"/>
  <c r="AB29" i="2"/>
  <c r="AB30" i="2"/>
  <c r="AB31" i="2"/>
  <c r="AB32" i="2"/>
  <c r="AB33" i="2"/>
  <c r="AB34" i="2"/>
  <c r="AB35" i="2"/>
  <c r="AB36" i="2"/>
  <c r="AB37" i="2"/>
  <c r="AB38" i="2"/>
  <c r="AB39" i="2"/>
  <c r="AB40" i="2"/>
  <c r="AB41" i="2"/>
  <c r="AB42" i="2"/>
  <c r="AB43" i="2"/>
  <c r="AB44" i="2"/>
  <c r="AB45" i="2"/>
  <c r="AB46" i="2"/>
  <c r="AB47" i="2"/>
  <c r="AB48" i="2"/>
  <c r="AB49" i="2"/>
  <c r="AB50" i="2"/>
  <c r="AB51" i="2"/>
  <c r="AB52" i="2"/>
  <c r="AB53" i="2"/>
  <c r="AB54" i="2"/>
  <c r="AB55" i="2"/>
  <c r="AB56" i="2"/>
  <c r="AB57" i="2"/>
  <c r="AB58" i="2"/>
  <c r="AB59" i="2"/>
  <c r="AB60" i="2"/>
  <c r="AB61" i="2"/>
  <c r="AB62" i="2"/>
  <c r="AB63" i="2"/>
  <c r="AB64" i="2"/>
  <c r="AB65" i="2"/>
  <c r="AB66" i="2"/>
  <c r="AB67" i="2"/>
  <c r="AB68" i="2"/>
  <c r="AB69" i="2"/>
  <c r="AB70" i="2"/>
  <c r="AB71" i="2"/>
  <c r="AB72" i="2"/>
  <c r="AB73" i="2"/>
  <c r="AB74" i="2"/>
  <c r="AB75" i="2"/>
  <c r="AB76" i="2"/>
  <c r="AB77" i="2"/>
  <c r="AB78" i="2"/>
  <c r="AB79" i="2"/>
  <c r="AB80" i="2"/>
  <c r="AB81" i="2"/>
  <c r="AB82" i="2"/>
  <c r="AB83" i="2"/>
  <c r="AB84" i="2"/>
  <c r="AB85" i="2"/>
  <c r="AB86" i="2"/>
  <c r="AB87" i="2"/>
  <c r="AB88" i="2"/>
  <c r="AB89" i="2"/>
  <c r="AB90" i="2"/>
  <c r="AB91" i="2"/>
  <c r="AB92" i="2"/>
  <c r="AB93" i="2"/>
  <c r="AB94" i="2"/>
  <c r="AB95" i="2"/>
  <c r="AB96" i="2"/>
  <c r="AB97" i="2"/>
  <c r="AB98" i="2"/>
  <c r="AB99" i="2"/>
  <c r="AB100" i="2"/>
  <c r="AB101" i="2"/>
  <c r="AB102" i="2"/>
  <c r="AB103" i="2"/>
  <c r="AB104" i="2"/>
  <c r="AB105" i="2"/>
  <c r="AB106" i="2"/>
  <c r="AB107" i="2"/>
  <c r="AB108" i="2"/>
  <c r="AB109" i="2"/>
  <c r="AB110" i="2"/>
  <c r="AB111" i="2"/>
  <c r="AB112" i="2"/>
  <c r="AB113" i="2"/>
  <c r="AB114" i="2"/>
  <c r="AB115" i="2"/>
  <c r="AB116" i="2"/>
  <c r="AB117" i="2"/>
  <c r="AB118" i="2"/>
  <c r="AB119" i="2"/>
  <c r="AB120" i="2"/>
  <c r="AB121" i="2"/>
  <c r="AB122" i="2"/>
  <c r="AB123" i="2"/>
  <c r="AB124" i="2"/>
  <c r="AB125" i="2"/>
  <c r="AB126" i="2"/>
  <c r="AB127" i="2"/>
  <c r="AB128" i="2"/>
  <c r="AB129" i="2"/>
  <c r="AB130" i="2"/>
  <c r="AB131" i="2"/>
  <c r="AB132" i="2"/>
  <c r="AB133" i="2"/>
  <c r="AB134" i="2"/>
  <c r="AB135" i="2"/>
  <c r="AB136" i="2"/>
  <c r="AB137" i="2"/>
  <c r="AB138" i="2"/>
  <c r="AB139" i="2"/>
  <c r="AB140" i="2"/>
  <c r="AB141" i="2"/>
  <c r="AB142" i="2"/>
  <c r="AB143" i="2"/>
  <c r="AB144" i="2"/>
  <c r="AB145" i="2"/>
  <c r="AB146" i="2"/>
  <c r="AB147" i="2"/>
  <c r="AB148" i="2"/>
  <c r="AB149" i="2"/>
  <c r="AB150" i="2"/>
  <c r="AB151" i="2"/>
  <c r="AB152" i="2"/>
  <c r="AB153" i="2"/>
  <c r="AB154" i="2"/>
  <c r="AB155" i="2"/>
  <c r="AB156" i="2"/>
  <c r="AB157" i="2"/>
  <c r="AB158" i="2"/>
  <c r="AB159" i="2"/>
  <c r="AB160" i="2"/>
  <c r="AB161" i="2"/>
  <c r="AB162" i="2"/>
  <c r="AB163" i="2"/>
  <c r="AB164" i="2"/>
  <c r="AB165" i="2"/>
  <c r="AB166" i="2"/>
  <c r="AB167" i="2"/>
  <c r="AB168" i="2"/>
  <c r="AB169" i="2"/>
  <c r="AB170" i="2"/>
  <c r="AB171" i="2"/>
  <c r="AB172" i="2"/>
  <c r="AB173" i="2"/>
  <c r="AB174" i="2"/>
  <c r="AB175" i="2"/>
  <c r="AB176" i="2"/>
  <c r="AB177" i="2"/>
  <c r="AB178" i="2"/>
  <c r="AB179" i="2"/>
  <c r="AB180" i="2"/>
  <c r="AB181" i="2"/>
  <c r="AB182" i="2"/>
  <c r="AB183" i="2"/>
  <c r="AB184" i="2"/>
  <c r="AB185" i="2"/>
  <c r="AB186" i="2"/>
  <c r="AB187" i="2"/>
  <c r="AB188" i="2"/>
  <c r="AB189" i="2"/>
  <c r="AB190" i="2"/>
  <c r="AB191" i="2"/>
  <c r="AB192" i="2"/>
  <c r="AB193" i="2"/>
  <c r="AB194" i="2"/>
  <c r="AB195" i="2"/>
  <c r="AB196" i="2"/>
  <c r="AB197" i="2"/>
  <c r="AB198" i="2"/>
  <c r="AB199" i="2"/>
  <c r="AB200" i="2"/>
  <c r="AB201" i="2"/>
  <c r="AB202" i="2"/>
  <c r="AB203" i="2"/>
  <c r="AB204" i="2"/>
  <c r="AB205" i="2"/>
  <c r="AB206" i="2"/>
  <c r="AB207" i="2"/>
  <c r="AB208" i="2"/>
  <c r="AB209" i="2"/>
  <c r="AB210" i="2"/>
  <c r="AB211" i="2"/>
  <c r="AB212" i="2"/>
  <c r="AB213" i="2"/>
  <c r="AB214" i="2"/>
  <c r="AB215" i="2"/>
  <c r="AB216" i="2"/>
  <c r="AB217" i="2"/>
  <c r="AB218" i="2"/>
  <c r="AB219" i="2"/>
  <c r="AB220" i="2"/>
  <c r="AB221" i="2"/>
  <c r="AB222" i="2"/>
  <c r="AB223" i="2"/>
  <c r="AB224" i="2"/>
  <c r="AB225" i="2"/>
  <c r="AB226" i="2"/>
  <c r="AB227" i="2"/>
  <c r="AB228" i="2"/>
  <c r="AB229" i="2"/>
  <c r="AB230" i="2"/>
  <c r="AB231" i="2"/>
  <c r="AB232" i="2"/>
  <c r="AB233" i="2"/>
  <c r="AB234" i="2"/>
  <c r="AB235" i="2"/>
  <c r="AB236" i="2"/>
  <c r="AB237" i="2"/>
  <c r="AB238" i="2"/>
  <c r="AB239" i="2"/>
  <c r="AB240" i="2"/>
  <c r="AB241" i="2"/>
  <c r="AB242" i="2"/>
  <c r="AB243" i="2"/>
  <c r="AB244" i="2"/>
  <c r="AB245" i="2"/>
  <c r="AB246" i="2"/>
  <c r="AB247" i="2"/>
  <c r="AB248" i="2"/>
  <c r="AB249" i="2"/>
  <c r="AB250" i="2"/>
  <c r="AB251" i="2"/>
  <c r="AB252" i="2"/>
  <c r="AB253" i="2"/>
  <c r="AB254" i="2"/>
  <c r="AB255" i="2"/>
  <c r="AB256" i="2"/>
  <c r="AB257" i="2"/>
  <c r="AB258" i="2"/>
  <c r="AB259" i="2"/>
  <c r="AB260" i="2"/>
  <c r="AB261" i="2"/>
  <c r="AB262" i="2"/>
  <c r="AB263" i="2"/>
  <c r="AB264" i="2"/>
  <c r="AB265" i="2"/>
  <c r="AB266" i="2"/>
  <c r="AB267" i="2"/>
  <c r="AB268" i="2"/>
  <c r="AB269" i="2"/>
  <c r="AB270" i="2"/>
  <c r="AB271" i="2"/>
  <c r="AB272" i="2"/>
  <c r="AB273" i="2"/>
  <c r="AB274" i="2"/>
  <c r="AB275" i="2"/>
  <c r="AB276" i="2"/>
  <c r="AB277" i="2"/>
  <c r="AB278" i="2"/>
  <c r="AB279" i="2"/>
  <c r="AB280" i="2"/>
  <c r="AB281" i="2"/>
  <c r="AB282" i="2"/>
  <c r="AB283" i="2"/>
  <c r="AB284" i="2"/>
  <c r="AB285" i="2"/>
  <c r="AB286" i="2"/>
  <c r="AB287" i="2"/>
  <c r="AB288" i="2"/>
  <c r="AB289" i="2"/>
  <c r="AB290" i="2"/>
  <c r="AB291" i="2"/>
  <c r="AB292" i="2"/>
  <c r="AB293" i="2"/>
  <c r="AB294" i="2"/>
  <c r="AB295" i="2"/>
  <c r="AB296" i="2"/>
  <c r="AB297" i="2"/>
  <c r="AB298" i="2"/>
  <c r="AB299" i="2"/>
  <c r="AB300" i="2"/>
  <c r="AB301" i="2"/>
  <c r="AB302" i="2"/>
  <c r="AB303" i="2"/>
  <c r="AB304" i="2"/>
  <c r="AB305" i="2"/>
  <c r="AB306" i="2"/>
  <c r="AB307" i="2"/>
  <c r="AB308" i="2"/>
  <c r="AB309" i="2"/>
  <c r="AB310" i="2"/>
  <c r="AB311" i="2"/>
  <c r="AB312" i="2"/>
  <c r="AB313" i="2"/>
  <c r="AB314" i="2"/>
  <c r="AB315" i="2"/>
  <c r="AB316" i="2"/>
  <c r="AB317" i="2"/>
  <c r="AB318" i="2"/>
  <c r="AB319" i="2"/>
  <c r="AB320" i="2"/>
  <c r="AB321" i="2"/>
  <c r="AB322" i="2"/>
  <c r="AB323" i="2"/>
  <c r="AB324" i="2"/>
  <c r="AB325" i="2"/>
  <c r="AB326" i="2"/>
  <c r="AB327" i="2"/>
  <c r="AB328" i="2"/>
  <c r="AB329" i="2"/>
  <c r="AB330" i="2"/>
  <c r="AB331" i="2"/>
  <c r="AB332" i="2"/>
  <c r="AB333" i="2"/>
  <c r="AB334" i="2"/>
  <c r="AB335" i="2"/>
  <c r="AB336" i="2"/>
  <c r="AB337" i="2"/>
  <c r="AB338" i="2"/>
  <c r="AB339" i="2"/>
  <c r="AB340" i="2"/>
  <c r="AB341" i="2"/>
  <c r="AB342" i="2"/>
  <c r="AB343" i="2"/>
  <c r="AB344" i="2"/>
  <c r="AB345" i="2"/>
  <c r="AB346" i="2"/>
  <c r="AB347" i="2"/>
  <c r="AB348" i="2"/>
  <c r="AB349" i="2"/>
  <c r="AB350" i="2"/>
  <c r="AB351" i="2"/>
  <c r="AB352" i="2"/>
  <c r="AB353" i="2"/>
  <c r="AB354" i="2"/>
  <c r="AB355" i="2"/>
  <c r="AB356" i="2"/>
  <c r="AB357" i="2"/>
  <c r="AB358" i="2"/>
  <c r="AB359" i="2"/>
  <c r="AB360" i="2"/>
  <c r="AB361" i="2"/>
  <c r="AB362" i="2"/>
  <c r="AB363" i="2"/>
  <c r="AB364" i="2"/>
  <c r="AB365" i="2"/>
  <c r="AB366" i="2"/>
  <c r="AB367" i="2"/>
  <c r="AB368" i="2"/>
  <c r="AB369" i="2"/>
  <c r="AB370" i="2"/>
  <c r="AB371" i="2"/>
  <c r="AB372" i="2"/>
  <c r="AB373" i="2"/>
  <c r="AB374" i="2"/>
  <c r="AB375" i="2"/>
  <c r="AB376" i="2"/>
  <c r="AB377" i="2"/>
  <c r="AB378" i="2"/>
  <c r="AB379" i="2"/>
  <c r="AB380" i="2"/>
  <c r="AB381" i="2"/>
  <c r="AB382" i="2"/>
  <c r="AB383" i="2"/>
  <c r="AB384" i="2"/>
  <c r="AB385" i="2"/>
  <c r="AB386" i="2"/>
  <c r="AB387" i="2"/>
  <c r="AB388" i="2"/>
  <c r="AB389" i="2"/>
  <c r="AB390" i="2"/>
  <c r="AB391" i="2"/>
  <c r="AB392" i="2"/>
  <c r="AB393" i="2"/>
  <c r="AB394" i="2"/>
  <c r="AB395" i="2"/>
  <c r="AB396" i="2"/>
  <c r="AB397" i="2"/>
  <c r="AB398" i="2"/>
  <c r="AB399" i="2"/>
  <c r="AB400" i="2"/>
  <c r="AB401" i="2"/>
  <c r="AB402" i="2"/>
  <c r="AB403" i="2"/>
  <c r="AB404" i="2"/>
  <c r="AB405" i="2"/>
  <c r="AB406" i="2"/>
  <c r="AB407" i="2"/>
  <c r="AB408" i="2"/>
  <c r="AB409" i="2"/>
  <c r="AB410" i="2"/>
  <c r="AB411" i="2"/>
  <c r="AB412" i="2"/>
  <c r="AB413" i="2"/>
  <c r="AB414" i="2"/>
  <c r="AB415" i="2"/>
  <c r="AB416" i="2"/>
  <c r="AB417" i="2"/>
  <c r="AB418" i="2"/>
  <c r="AB419" i="2"/>
  <c r="AB420" i="2"/>
  <c r="AB421" i="2"/>
  <c r="AB422" i="2"/>
  <c r="AB423" i="2"/>
  <c r="AB424" i="2"/>
  <c r="AB425" i="2"/>
  <c r="AB426" i="2"/>
  <c r="AB427" i="2"/>
  <c r="AB428" i="2"/>
  <c r="AB429" i="2"/>
  <c r="AB430" i="2"/>
  <c r="AB431" i="2"/>
  <c r="AB432" i="2"/>
  <c r="AB433" i="2"/>
  <c r="AB434" i="2"/>
  <c r="AB435" i="2"/>
  <c r="AB436" i="2"/>
  <c r="AB437" i="2"/>
  <c r="AB438" i="2"/>
  <c r="AB439" i="2"/>
  <c r="AB440" i="2"/>
  <c r="AB441" i="2"/>
  <c r="AB442" i="2"/>
  <c r="AB443" i="2"/>
  <c r="AB444" i="2"/>
  <c r="AB445" i="2"/>
  <c r="AB446" i="2"/>
  <c r="AB447" i="2"/>
  <c r="AB448" i="2"/>
  <c r="AB449" i="2"/>
  <c r="AB450" i="2"/>
  <c r="AB451" i="2"/>
  <c r="AB452" i="2"/>
  <c r="AB453" i="2"/>
  <c r="AB454" i="2"/>
  <c r="AB455" i="2"/>
  <c r="AB456" i="2"/>
  <c r="AB457" i="2"/>
  <c r="AB458" i="2"/>
  <c r="AB459" i="2"/>
  <c r="AB460" i="2"/>
  <c r="AB461" i="2"/>
  <c r="AB462" i="2"/>
  <c r="AB463" i="2"/>
  <c r="AB464" i="2"/>
  <c r="AB465" i="2"/>
  <c r="AB466" i="2"/>
  <c r="AB467" i="2"/>
  <c r="AB468" i="2"/>
  <c r="AB469" i="2"/>
  <c r="AB470" i="2"/>
  <c r="AB471" i="2"/>
  <c r="AB472" i="2"/>
  <c r="AB473" i="2"/>
  <c r="AB474" i="2"/>
  <c r="AB475" i="2"/>
  <c r="AB476" i="2"/>
  <c r="AB477" i="2"/>
  <c r="AB478" i="2"/>
  <c r="AB479" i="2"/>
  <c r="AB480" i="2"/>
  <c r="AB481" i="2"/>
  <c r="AB482" i="2"/>
  <c r="AB483" i="2"/>
  <c r="AB484" i="2"/>
  <c r="AB485" i="2"/>
  <c r="AB486" i="2"/>
  <c r="AB487" i="2"/>
  <c r="AB488" i="2"/>
  <c r="AB489" i="2"/>
  <c r="AB490" i="2"/>
  <c r="AB491" i="2"/>
  <c r="AB492" i="2"/>
  <c r="AB493" i="2"/>
  <c r="AB494" i="2"/>
  <c r="AB495" i="2"/>
  <c r="AB496" i="2"/>
  <c r="AB497" i="2"/>
  <c r="AB498" i="2"/>
  <c r="AB499" i="2"/>
  <c r="AB500" i="2"/>
  <c r="AB501" i="2"/>
  <c r="AB502" i="2"/>
  <c r="AB503" i="2"/>
  <c r="AB504" i="2"/>
  <c r="AB505" i="2"/>
  <c r="AB506" i="2"/>
  <c r="AB507" i="2"/>
  <c r="AB508" i="2"/>
  <c r="AB509" i="2"/>
  <c r="AB510" i="2"/>
  <c r="AB511" i="2"/>
  <c r="AB512" i="2"/>
  <c r="AB513" i="2"/>
  <c r="AB514" i="2"/>
  <c r="AB515" i="2"/>
  <c r="AB516" i="2"/>
  <c r="AB517" i="2"/>
  <c r="AB518" i="2"/>
  <c r="AB519" i="2"/>
  <c r="AB520" i="2"/>
  <c r="AB521" i="2"/>
  <c r="AB522" i="2"/>
  <c r="AB523" i="2"/>
  <c r="AB524" i="2"/>
  <c r="AB525" i="2"/>
  <c r="AB526" i="2"/>
  <c r="AB527" i="2"/>
  <c r="AB528" i="2"/>
  <c r="AB529" i="2"/>
  <c r="AB530" i="2"/>
  <c r="AB531" i="2"/>
  <c r="AB532" i="2"/>
  <c r="AB533" i="2"/>
  <c r="AB534" i="2"/>
  <c r="AB535" i="2"/>
  <c r="AB536" i="2"/>
  <c r="AB537" i="2"/>
  <c r="AB538" i="2"/>
  <c r="AB539" i="2"/>
  <c r="AB540" i="2"/>
  <c r="AB541" i="2"/>
  <c r="AB542" i="2"/>
  <c r="AB543" i="2"/>
  <c r="AB544" i="2"/>
  <c r="AB545" i="2"/>
  <c r="AB546" i="2"/>
  <c r="AB547" i="2"/>
  <c r="AB548" i="2"/>
  <c r="AB549" i="2"/>
  <c r="AB550" i="2"/>
  <c r="AB551" i="2"/>
  <c r="AB552" i="2"/>
  <c r="AB553" i="2"/>
  <c r="AB554" i="2"/>
  <c r="AB555" i="2"/>
  <c r="AB556" i="2"/>
  <c r="AB557" i="2"/>
  <c r="AB558" i="2"/>
  <c r="AB559" i="2"/>
  <c r="AB560" i="2"/>
  <c r="AB561" i="2"/>
  <c r="AB562" i="2"/>
  <c r="AB563" i="2"/>
  <c r="AB564" i="2"/>
  <c r="AB565" i="2"/>
  <c r="AB566" i="2"/>
  <c r="AB567" i="2"/>
  <c r="AB568" i="2"/>
  <c r="AB569" i="2"/>
  <c r="AB570" i="2"/>
  <c r="AB571" i="2"/>
  <c r="AB572" i="2"/>
  <c r="AB573" i="2"/>
  <c r="AB574" i="2"/>
  <c r="AB575" i="2"/>
  <c r="AB576" i="2"/>
  <c r="AB577" i="2"/>
  <c r="AB578" i="2"/>
  <c r="AB579" i="2"/>
  <c r="AB580" i="2"/>
  <c r="AB581" i="2"/>
  <c r="AB582" i="2"/>
  <c r="AB583" i="2"/>
  <c r="AB584" i="2"/>
  <c r="AB585" i="2"/>
  <c r="AB586" i="2"/>
  <c r="AB587" i="2"/>
  <c r="AB588" i="2"/>
  <c r="AB589" i="2"/>
  <c r="AB590" i="2"/>
  <c r="AB591" i="2"/>
  <c r="AB592" i="2"/>
  <c r="AB593" i="2"/>
  <c r="AB594" i="2"/>
  <c r="AB595" i="2"/>
  <c r="AB596" i="2"/>
  <c r="AB597" i="2"/>
  <c r="AB598" i="2"/>
  <c r="AB599" i="2"/>
  <c r="AB600" i="2"/>
  <c r="AB601" i="2"/>
  <c r="AB602" i="2"/>
  <c r="AB603" i="2"/>
  <c r="AB604" i="2"/>
  <c r="AB605" i="2"/>
  <c r="AB606" i="2"/>
  <c r="AB607" i="2"/>
  <c r="AB608" i="2"/>
  <c r="AB609" i="2"/>
  <c r="AB610" i="2"/>
  <c r="AB611" i="2"/>
  <c r="AB612" i="2"/>
  <c r="AB613" i="2"/>
  <c r="AB614" i="2"/>
  <c r="AB615" i="2"/>
  <c r="AB616" i="2"/>
  <c r="AB617" i="2"/>
  <c r="AB618" i="2"/>
  <c r="AB619" i="2"/>
  <c r="AB620" i="2"/>
  <c r="AB621" i="2"/>
  <c r="AB622" i="2"/>
  <c r="AB623" i="2"/>
  <c r="AB624" i="2"/>
  <c r="AB625" i="2"/>
  <c r="AB626" i="2"/>
  <c r="AB627" i="2"/>
  <c r="AB628" i="2"/>
  <c r="AB629" i="2"/>
  <c r="AB630" i="2"/>
  <c r="AB631" i="2"/>
  <c r="AB632" i="2"/>
  <c r="AB633" i="2"/>
  <c r="AB634" i="2"/>
  <c r="AB635" i="2"/>
  <c r="AB636" i="2"/>
  <c r="AB637" i="2"/>
  <c r="AB638" i="2"/>
  <c r="AB639" i="2"/>
  <c r="AB640" i="2"/>
  <c r="AB641" i="2"/>
  <c r="AB642" i="2"/>
  <c r="AB643" i="2"/>
  <c r="AB644" i="2"/>
  <c r="AB645" i="2"/>
  <c r="AB646" i="2"/>
  <c r="AB647" i="2"/>
  <c r="AB648" i="2"/>
  <c r="AB649" i="2"/>
  <c r="AB650" i="2"/>
  <c r="AB651" i="2"/>
  <c r="AB652" i="2"/>
  <c r="AB653" i="2"/>
  <c r="AB654" i="2"/>
  <c r="AB655" i="2"/>
  <c r="AB656" i="2"/>
  <c r="AB657" i="2"/>
  <c r="AB658" i="2"/>
  <c r="AB659" i="2"/>
  <c r="AB660" i="2"/>
  <c r="AB661" i="2"/>
  <c r="AB662" i="2"/>
  <c r="AB663" i="2"/>
  <c r="AB664" i="2"/>
  <c r="AB665" i="2"/>
  <c r="AB666" i="2"/>
  <c r="AB667" i="2"/>
  <c r="AB668" i="2"/>
  <c r="AB669" i="2"/>
  <c r="AB670" i="2"/>
  <c r="AB671" i="2"/>
  <c r="AB672" i="2"/>
  <c r="AB673" i="2"/>
  <c r="AB674" i="2"/>
  <c r="AB675" i="2"/>
  <c r="AB676" i="2"/>
  <c r="AB677" i="2"/>
  <c r="AB678" i="2"/>
  <c r="AB679" i="2"/>
  <c r="AB680" i="2"/>
  <c r="AB681" i="2"/>
  <c r="AB682" i="2"/>
  <c r="AB683" i="2"/>
  <c r="AB684" i="2"/>
  <c r="AB685" i="2"/>
  <c r="AB686" i="2"/>
  <c r="AB687" i="2"/>
  <c r="AB688" i="2"/>
  <c r="AB689" i="2"/>
  <c r="AB690" i="2"/>
  <c r="AB691" i="2"/>
  <c r="AB692" i="2"/>
  <c r="AB693" i="2"/>
  <c r="AB694" i="2"/>
  <c r="AB695" i="2"/>
  <c r="AB696" i="2"/>
  <c r="AB697" i="2"/>
  <c r="AB698" i="2"/>
  <c r="AB699" i="2"/>
  <c r="AB700" i="2"/>
  <c r="AB701" i="2"/>
  <c r="AB702" i="2"/>
  <c r="AB703" i="2"/>
  <c r="AB704" i="2"/>
  <c r="AB705" i="2"/>
  <c r="AB706" i="2"/>
  <c r="AB707" i="2"/>
  <c r="AB708" i="2"/>
  <c r="AB709" i="2"/>
  <c r="AB710" i="2"/>
  <c r="AB711" i="2"/>
  <c r="AB712" i="2"/>
  <c r="AB713" i="2"/>
  <c r="AB714" i="2"/>
  <c r="AB715" i="2"/>
  <c r="AB716" i="2"/>
  <c r="AB717" i="2"/>
  <c r="AB718" i="2"/>
  <c r="AB719" i="2"/>
  <c r="AB720" i="2"/>
  <c r="AB721" i="2"/>
  <c r="AB722" i="2"/>
  <c r="AB723" i="2"/>
  <c r="AB724" i="2"/>
  <c r="AB725" i="2"/>
  <c r="AB726" i="2"/>
  <c r="AB727" i="2"/>
  <c r="AB728" i="2"/>
  <c r="AB729" i="2"/>
  <c r="AB730" i="2"/>
  <c r="AB731" i="2"/>
  <c r="AB732" i="2"/>
  <c r="AB733" i="2"/>
  <c r="AB734" i="2"/>
  <c r="AB735" i="2"/>
  <c r="AB736" i="2"/>
  <c r="AB737" i="2"/>
  <c r="AB738" i="2"/>
  <c r="AB739" i="2"/>
  <c r="AB740" i="2"/>
  <c r="AB741" i="2"/>
  <c r="AB742" i="2"/>
  <c r="AB743" i="2"/>
  <c r="AB744" i="2"/>
  <c r="AB745" i="2"/>
  <c r="AB746" i="2"/>
  <c r="AB747" i="2"/>
  <c r="AB748" i="2"/>
  <c r="AB749" i="2"/>
  <c r="AB750" i="2"/>
  <c r="AB751" i="2"/>
  <c r="AB752" i="2"/>
  <c r="AB753" i="2"/>
  <c r="AB754" i="2"/>
  <c r="AB755" i="2"/>
  <c r="AB756" i="2"/>
  <c r="AB757" i="2"/>
  <c r="AB758" i="2"/>
  <c r="AB759" i="2"/>
  <c r="AB760" i="2"/>
  <c r="AB761" i="2"/>
  <c r="AB762" i="2"/>
  <c r="AB763" i="2"/>
  <c r="AB764" i="2"/>
  <c r="AB765" i="2"/>
  <c r="AB766" i="2"/>
  <c r="AB767" i="2"/>
  <c r="AB768" i="2"/>
  <c r="AB769" i="2"/>
  <c r="AB770" i="2"/>
  <c r="AB771" i="2"/>
  <c r="AB772" i="2"/>
  <c r="AB773" i="2"/>
  <c r="AB774" i="2"/>
  <c r="AB775" i="2"/>
  <c r="AB776" i="2"/>
  <c r="AB777" i="2"/>
  <c r="AB778" i="2"/>
  <c r="AB779" i="2"/>
  <c r="AB780" i="2"/>
  <c r="AB781" i="2"/>
  <c r="AB782" i="2"/>
  <c r="AB783" i="2"/>
  <c r="AB784" i="2"/>
  <c r="AB785" i="2"/>
  <c r="AB786" i="2"/>
  <c r="AB787" i="2"/>
  <c r="AB788" i="2"/>
  <c r="AB789" i="2"/>
  <c r="AB790" i="2"/>
  <c r="AB791" i="2"/>
  <c r="AB792" i="2"/>
  <c r="AB793" i="2"/>
  <c r="AB794" i="2"/>
  <c r="AB795" i="2"/>
  <c r="AB796" i="2"/>
  <c r="AB797" i="2"/>
  <c r="AB798" i="2"/>
  <c r="AB799" i="2"/>
  <c r="AB800" i="2"/>
  <c r="AB801" i="2"/>
  <c r="AB802" i="2"/>
  <c r="AB803" i="2"/>
  <c r="AB804" i="2"/>
  <c r="AB805" i="2"/>
  <c r="AB806" i="2"/>
  <c r="AB807" i="2"/>
  <c r="AB808" i="2"/>
  <c r="AB809" i="2"/>
  <c r="AB810" i="2"/>
  <c r="AB811" i="2"/>
  <c r="AB812" i="2"/>
  <c r="AB813" i="2"/>
  <c r="AB814" i="2"/>
  <c r="AB815" i="2"/>
  <c r="AB816" i="2"/>
  <c r="AB817" i="2"/>
  <c r="AB818" i="2"/>
  <c r="AB819" i="2"/>
  <c r="AB820" i="2"/>
  <c r="AB821" i="2"/>
  <c r="AB822" i="2"/>
  <c r="AB823" i="2"/>
  <c r="AB824" i="2"/>
  <c r="AB825" i="2"/>
  <c r="AB826" i="2"/>
  <c r="AB827" i="2"/>
  <c r="AB828" i="2"/>
  <c r="AB829" i="2"/>
  <c r="AB830" i="2"/>
  <c r="AB831" i="2"/>
  <c r="AB832" i="2"/>
  <c r="AB833" i="2"/>
  <c r="AB834" i="2"/>
  <c r="AB835" i="2"/>
  <c r="AB836" i="2"/>
  <c r="AB837" i="2"/>
  <c r="AB838" i="2"/>
  <c r="AB839" i="2"/>
  <c r="AB840" i="2"/>
  <c r="AB841" i="2"/>
  <c r="AB842" i="2"/>
  <c r="AB843" i="2"/>
  <c r="AB844" i="2"/>
  <c r="AB845" i="2"/>
  <c r="AB846" i="2"/>
  <c r="AB847" i="2"/>
  <c r="AB848" i="2"/>
  <c r="AB849" i="2"/>
  <c r="AB850" i="2"/>
  <c r="AB851" i="2"/>
  <c r="AB852" i="2"/>
  <c r="AB853" i="2"/>
  <c r="AB854" i="2"/>
  <c r="AB855" i="2"/>
  <c r="AB856" i="2"/>
  <c r="AB857" i="2"/>
  <c r="AB858" i="2"/>
  <c r="AB859" i="2"/>
  <c r="AB860" i="2"/>
  <c r="AB861" i="2"/>
  <c r="AB862" i="2"/>
  <c r="AB863" i="2"/>
  <c r="AB864" i="2"/>
  <c r="AB865" i="2"/>
  <c r="AB866" i="2"/>
  <c r="AB867" i="2"/>
  <c r="AB868" i="2"/>
  <c r="AB869" i="2"/>
  <c r="AB870" i="2"/>
  <c r="AB871" i="2"/>
  <c r="AB872" i="2"/>
  <c r="AB873" i="2"/>
  <c r="AB874" i="2"/>
  <c r="AB875" i="2"/>
  <c r="AB876" i="2"/>
  <c r="AB877" i="2"/>
  <c r="AB878" i="2"/>
  <c r="AB879" i="2"/>
  <c r="AB880" i="2"/>
  <c r="AB881" i="2"/>
  <c r="AB882" i="2"/>
  <c r="AB883" i="2"/>
  <c r="AB884" i="2"/>
  <c r="AB885" i="2"/>
  <c r="AB886" i="2"/>
  <c r="AB887" i="2"/>
  <c r="AB888" i="2"/>
  <c r="AB889" i="2"/>
  <c r="AB890" i="2"/>
  <c r="AB891" i="2"/>
  <c r="AB892" i="2"/>
  <c r="AB893" i="2"/>
  <c r="AB894" i="2"/>
  <c r="AB895" i="2"/>
  <c r="AB896" i="2"/>
  <c r="AB897" i="2"/>
  <c r="AB898" i="2"/>
  <c r="AB899" i="2"/>
  <c r="AB900" i="2"/>
  <c r="AB901" i="2"/>
  <c r="AB902" i="2"/>
  <c r="AB903" i="2"/>
  <c r="AB904" i="2"/>
  <c r="AB905" i="2"/>
  <c r="AB906" i="2"/>
  <c r="AB907" i="2"/>
  <c r="AB908" i="2"/>
  <c r="AB909" i="2"/>
  <c r="AB910" i="2"/>
  <c r="AB911" i="2"/>
  <c r="AB912" i="2"/>
  <c r="AB913" i="2"/>
  <c r="AB914" i="2"/>
  <c r="AB915" i="2"/>
  <c r="AB916" i="2"/>
  <c r="AB917" i="2"/>
  <c r="AB918" i="2"/>
  <c r="AB919" i="2"/>
  <c r="AB920" i="2"/>
  <c r="AB921" i="2"/>
  <c r="AB922" i="2"/>
  <c r="AB923" i="2"/>
  <c r="AB924" i="2"/>
  <c r="AB925" i="2"/>
  <c r="AB926" i="2"/>
  <c r="AB927" i="2"/>
  <c r="AB928" i="2"/>
  <c r="AB929" i="2"/>
  <c r="AB930" i="2"/>
  <c r="AB931" i="2"/>
  <c r="AB932" i="2"/>
  <c r="AB933" i="2"/>
  <c r="AB934" i="2"/>
  <c r="AB935" i="2"/>
  <c r="AB936" i="2"/>
  <c r="AB937" i="2"/>
  <c r="AB938" i="2"/>
  <c r="AB939" i="2"/>
  <c r="AB940" i="2"/>
  <c r="AB941" i="2"/>
  <c r="AB942" i="2"/>
  <c r="AB943" i="2"/>
  <c r="AB944" i="2"/>
  <c r="AB945" i="2"/>
  <c r="AB946" i="2"/>
  <c r="AB947" i="2"/>
  <c r="AB948" i="2"/>
  <c r="AB949" i="2"/>
  <c r="AB950" i="2"/>
  <c r="AB951" i="2"/>
  <c r="AB952" i="2"/>
  <c r="AB953" i="2"/>
  <c r="AB954" i="2"/>
  <c r="AB955" i="2"/>
  <c r="AB956" i="2"/>
  <c r="AB957" i="2"/>
  <c r="AB958" i="2"/>
  <c r="AB959" i="2"/>
  <c r="AB960" i="2"/>
  <c r="AB961" i="2"/>
  <c r="AB962" i="2"/>
  <c r="AB963" i="2"/>
  <c r="AB964" i="2"/>
  <c r="AB965" i="2"/>
  <c r="AB966" i="2"/>
  <c r="AB967" i="2"/>
  <c r="AB968" i="2"/>
  <c r="AB969" i="2"/>
  <c r="AB970" i="2"/>
  <c r="AB971" i="2"/>
  <c r="AB972" i="2"/>
  <c r="AB973" i="2"/>
  <c r="AB974" i="2"/>
  <c r="AB975" i="2"/>
  <c r="AB976" i="2"/>
  <c r="AB977" i="2"/>
  <c r="AB978" i="2"/>
  <c r="AB979" i="2"/>
  <c r="AB980" i="2"/>
  <c r="AB981" i="2"/>
  <c r="AB982" i="2"/>
  <c r="AB983" i="2"/>
  <c r="AB984" i="2"/>
  <c r="AB985" i="2"/>
  <c r="AB986" i="2"/>
  <c r="AB987" i="2"/>
  <c r="AB988" i="2"/>
  <c r="AB989" i="2"/>
  <c r="AB990" i="2"/>
  <c r="AB991" i="2"/>
  <c r="AB992" i="2"/>
  <c r="AB993" i="2"/>
  <c r="AB994" i="2"/>
  <c r="AB995" i="2"/>
  <c r="AB996" i="2"/>
  <c r="AB997" i="2"/>
  <c r="AB998" i="2"/>
  <c r="AB999" i="2"/>
  <c r="AB1000" i="2"/>
  <c r="AB1001" i="2"/>
  <c r="AB1002" i="2"/>
  <c r="AB1003" i="2"/>
  <c r="AB1004" i="2"/>
  <c r="AB1005" i="2"/>
  <c r="AB5" i="2"/>
  <c r="AB1006" i="2" l="1"/>
  <c r="AB4" i="2" s="1"/>
  <c r="B16" i="6" s="1"/>
  <c r="X6" i="2"/>
  <c r="Y6" i="2"/>
  <c r="X7" i="2"/>
  <c r="Y7" i="2"/>
  <c r="X8" i="2"/>
  <c r="Y8" i="2"/>
  <c r="X9" i="2"/>
  <c r="Y9" i="2"/>
  <c r="X10" i="2"/>
  <c r="Y10" i="2"/>
  <c r="X11" i="2"/>
  <c r="Y11" i="2"/>
  <c r="X12" i="2"/>
  <c r="Y12" i="2"/>
  <c r="X13" i="2"/>
  <c r="Y13" i="2"/>
  <c r="X14" i="2"/>
  <c r="Y14" i="2"/>
  <c r="X15" i="2"/>
  <c r="Y15" i="2"/>
  <c r="X16" i="2"/>
  <c r="Y16" i="2"/>
  <c r="X17" i="2"/>
  <c r="Y17" i="2"/>
  <c r="X18" i="2"/>
  <c r="Y18" i="2"/>
  <c r="X19" i="2"/>
  <c r="Y19" i="2"/>
  <c r="X20" i="2"/>
  <c r="Y20" i="2"/>
  <c r="X21" i="2"/>
  <c r="Y21" i="2"/>
  <c r="X22" i="2"/>
  <c r="Y22" i="2"/>
  <c r="X23" i="2"/>
  <c r="Y23" i="2"/>
  <c r="X24" i="2"/>
  <c r="Y24" i="2"/>
  <c r="X25" i="2"/>
  <c r="Y25" i="2"/>
  <c r="X26" i="2"/>
  <c r="Y26" i="2"/>
  <c r="X27" i="2"/>
  <c r="Y27" i="2"/>
  <c r="X28" i="2"/>
  <c r="Y28" i="2"/>
  <c r="X29" i="2"/>
  <c r="Y29" i="2"/>
  <c r="X30" i="2"/>
  <c r="Y30" i="2"/>
  <c r="X31" i="2"/>
  <c r="Y31" i="2"/>
  <c r="X32" i="2"/>
  <c r="Y32" i="2"/>
  <c r="X33" i="2"/>
  <c r="Y33" i="2"/>
  <c r="X34" i="2"/>
  <c r="Y34" i="2"/>
  <c r="X35" i="2"/>
  <c r="Y35" i="2"/>
  <c r="X36" i="2"/>
  <c r="Y36" i="2"/>
  <c r="X37" i="2"/>
  <c r="Y37" i="2"/>
  <c r="X38" i="2"/>
  <c r="Y38" i="2"/>
  <c r="X39" i="2"/>
  <c r="Y39" i="2"/>
  <c r="X40" i="2"/>
  <c r="Y40" i="2"/>
  <c r="X41" i="2"/>
  <c r="Y41" i="2"/>
  <c r="X42" i="2"/>
  <c r="Y42" i="2"/>
  <c r="X43" i="2"/>
  <c r="Y43" i="2"/>
  <c r="X44" i="2"/>
  <c r="Y44" i="2"/>
  <c r="X45" i="2"/>
  <c r="Y45" i="2"/>
  <c r="X46" i="2"/>
  <c r="Y46" i="2"/>
  <c r="X47" i="2"/>
  <c r="Y47" i="2"/>
  <c r="X48" i="2"/>
  <c r="Y48" i="2"/>
  <c r="X49" i="2"/>
  <c r="Y49" i="2"/>
  <c r="X50" i="2"/>
  <c r="Y50" i="2"/>
  <c r="X51" i="2"/>
  <c r="Y51" i="2"/>
  <c r="X52" i="2"/>
  <c r="Y52" i="2"/>
  <c r="X53" i="2"/>
  <c r="Y53" i="2"/>
  <c r="X54" i="2"/>
  <c r="Y54" i="2"/>
  <c r="X55" i="2"/>
  <c r="Y55" i="2"/>
  <c r="X56" i="2"/>
  <c r="Y56" i="2"/>
  <c r="X57" i="2"/>
  <c r="Y57" i="2"/>
  <c r="X58" i="2"/>
  <c r="Y58" i="2"/>
  <c r="X59" i="2"/>
  <c r="Y59" i="2"/>
  <c r="X60" i="2"/>
  <c r="Y60" i="2"/>
  <c r="X61" i="2"/>
  <c r="Y61" i="2"/>
  <c r="X62" i="2"/>
  <c r="Y62" i="2"/>
  <c r="X63" i="2"/>
  <c r="Y63" i="2"/>
  <c r="X64" i="2"/>
  <c r="Y64" i="2"/>
  <c r="X65" i="2"/>
  <c r="Y65" i="2"/>
  <c r="X66" i="2"/>
  <c r="Y66" i="2"/>
  <c r="X67" i="2"/>
  <c r="Y67" i="2"/>
  <c r="X68" i="2"/>
  <c r="Y68" i="2"/>
  <c r="X69" i="2"/>
  <c r="Y69" i="2"/>
  <c r="X70" i="2"/>
  <c r="Y70" i="2"/>
  <c r="X71" i="2"/>
  <c r="Y71" i="2"/>
  <c r="X72" i="2"/>
  <c r="Y72" i="2"/>
  <c r="X73" i="2"/>
  <c r="Y73" i="2"/>
  <c r="X74" i="2"/>
  <c r="Y74" i="2"/>
  <c r="X75" i="2"/>
  <c r="Y75" i="2"/>
  <c r="X76" i="2"/>
  <c r="Y76" i="2"/>
  <c r="X77" i="2"/>
  <c r="Y77" i="2"/>
  <c r="X78" i="2"/>
  <c r="Y78" i="2"/>
  <c r="X79" i="2"/>
  <c r="Y79" i="2"/>
  <c r="X80" i="2"/>
  <c r="Y80" i="2"/>
  <c r="X81" i="2"/>
  <c r="Y81" i="2"/>
  <c r="X82" i="2"/>
  <c r="Y82" i="2"/>
  <c r="X83" i="2"/>
  <c r="Y83" i="2"/>
  <c r="X84" i="2"/>
  <c r="Y84" i="2"/>
  <c r="X85" i="2"/>
  <c r="Y85" i="2"/>
  <c r="X86" i="2"/>
  <c r="Y86" i="2"/>
  <c r="X87" i="2"/>
  <c r="Y87" i="2"/>
  <c r="X88" i="2"/>
  <c r="Y88" i="2"/>
  <c r="X89" i="2"/>
  <c r="Y89" i="2"/>
  <c r="X90" i="2"/>
  <c r="Y90" i="2"/>
  <c r="X91" i="2"/>
  <c r="Y91" i="2"/>
  <c r="X92" i="2"/>
  <c r="Y92" i="2"/>
  <c r="X93" i="2"/>
  <c r="Y93" i="2"/>
  <c r="X94" i="2"/>
  <c r="Y94" i="2"/>
  <c r="X95" i="2"/>
  <c r="Y95" i="2"/>
  <c r="X96" i="2"/>
  <c r="Y96" i="2"/>
  <c r="X97" i="2"/>
  <c r="Y97" i="2"/>
  <c r="X98" i="2"/>
  <c r="Y98" i="2"/>
  <c r="X99" i="2"/>
  <c r="Y99" i="2"/>
  <c r="X100" i="2"/>
  <c r="Y100" i="2"/>
  <c r="X101" i="2"/>
  <c r="Y101" i="2"/>
  <c r="X102" i="2"/>
  <c r="Y102" i="2"/>
  <c r="X103" i="2"/>
  <c r="Y103" i="2"/>
  <c r="X104" i="2"/>
  <c r="Y104" i="2"/>
  <c r="X105" i="2"/>
  <c r="Y105" i="2"/>
  <c r="X106" i="2"/>
  <c r="Y106" i="2"/>
  <c r="X107" i="2"/>
  <c r="Y107" i="2"/>
  <c r="X108" i="2"/>
  <c r="Y108" i="2"/>
  <c r="X109" i="2"/>
  <c r="Y109" i="2"/>
  <c r="X110" i="2"/>
  <c r="Y110" i="2"/>
  <c r="X111" i="2"/>
  <c r="Y111" i="2"/>
  <c r="X112" i="2"/>
  <c r="Y112" i="2"/>
  <c r="X113" i="2"/>
  <c r="Y113" i="2"/>
  <c r="X114" i="2"/>
  <c r="Y114" i="2"/>
  <c r="X115" i="2"/>
  <c r="Y115" i="2"/>
  <c r="X116" i="2"/>
  <c r="Y116" i="2"/>
  <c r="X117" i="2"/>
  <c r="Y117" i="2"/>
  <c r="X118" i="2"/>
  <c r="Y118" i="2"/>
  <c r="X119" i="2"/>
  <c r="Y119" i="2"/>
  <c r="X120" i="2"/>
  <c r="Y120" i="2"/>
  <c r="X121" i="2"/>
  <c r="Y121" i="2"/>
  <c r="X122" i="2"/>
  <c r="Y122" i="2"/>
  <c r="X123" i="2"/>
  <c r="Y123" i="2"/>
  <c r="X124" i="2"/>
  <c r="Y124" i="2"/>
  <c r="X125" i="2"/>
  <c r="Y125" i="2"/>
  <c r="X126" i="2"/>
  <c r="Y126" i="2"/>
  <c r="X127" i="2"/>
  <c r="Y127" i="2"/>
  <c r="X128" i="2"/>
  <c r="Y128" i="2"/>
  <c r="X129" i="2"/>
  <c r="Y129" i="2"/>
  <c r="X130" i="2"/>
  <c r="Y130" i="2"/>
  <c r="X131" i="2"/>
  <c r="Y131" i="2"/>
  <c r="X132" i="2"/>
  <c r="Y132" i="2"/>
  <c r="X133" i="2"/>
  <c r="Y133" i="2"/>
  <c r="X134" i="2"/>
  <c r="Y134" i="2"/>
  <c r="X135" i="2"/>
  <c r="Y135" i="2"/>
  <c r="X136" i="2"/>
  <c r="Y136" i="2"/>
  <c r="X137" i="2"/>
  <c r="Y137" i="2"/>
  <c r="X138" i="2"/>
  <c r="Y138" i="2"/>
  <c r="X139" i="2"/>
  <c r="Y139" i="2"/>
  <c r="X140" i="2"/>
  <c r="Y140" i="2"/>
  <c r="X141" i="2"/>
  <c r="Y141" i="2"/>
  <c r="X142" i="2"/>
  <c r="Y142" i="2"/>
  <c r="X143" i="2"/>
  <c r="Y143" i="2"/>
  <c r="X144" i="2"/>
  <c r="Y144" i="2"/>
  <c r="X145" i="2"/>
  <c r="Y145" i="2"/>
  <c r="X146" i="2"/>
  <c r="Y146" i="2"/>
  <c r="X147" i="2"/>
  <c r="Y147" i="2"/>
  <c r="X148" i="2"/>
  <c r="Y148" i="2"/>
  <c r="X149" i="2"/>
  <c r="Y149" i="2"/>
  <c r="X150" i="2"/>
  <c r="Y150" i="2"/>
  <c r="X151" i="2"/>
  <c r="Y151" i="2"/>
  <c r="X152" i="2"/>
  <c r="Y152" i="2"/>
  <c r="X153" i="2"/>
  <c r="Y153" i="2"/>
  <c r="X154" i="2"/>
  <c r="Y154" i="2"/>
  <c r="X155" i="2"/>
  <c r="Y155" i="2"/>
  <c r="X156" i="2"/>
  <c r="Y156" i="2"/>
  <c r="X157" i="2"/>
  <c r="Y157" i="2"/>
  <c r="X158" i="2"/>
  <c r="Y158" i="2"/>
  <c r="X159" i="2"/>
  <c r="Y159" i="2"/>
  <c r="X160" i="2"/>
  <c r="Y160" i="2"/>
  <c r="X161" i="2"/>
  <c r="Y161" i="2"/>
  <c r="X162" i="2"/>
  <c r="Y162" i="2"/>
  <c r="X163" i="2"/>
  <c r="Y163" i="2"/>
  <c r="X164" i="2"/>
  <c r="Y164" i="2"/>
  <c r="X165" i="2"/>
  <c r="Y165" i="2"/>
  <c r="X166" i="2"/>
  <c r="Y166" i="2"/>
  <c r="X167" i="2"/>
  <c r="Y167" i="2"/>
  <c r="X168" i="2"/>
  <c r="Y168" i="2"/>
  <c r="X169" i="2"/>
  <c r="Y169" i="2"/>
  <c r="X170" i="2"/>
  <c r="Y170" i="2"/>
  <c r="X171" i="2"/>
  <c r="Y171" i="2"/>
  <c r="X172" i="2"/>
  <c r="Y172" i="2"/>
  <c r="X173" i="2"/>
  <c r="Y173" i="2"/>
  <c r="X174" i="2"/>
  <c r="Y174" i="2"/>
  <c r="X175" i="2"/>
  <c r="Y175" i="2"/>
  <c r="X176" i="2"/>
  <c r="Y176" i="2"/>
  <c r="X177" i="2"/>
  <c r="Y177" i="2"/>
  <c r="X178" i="2"/>
  <c r="Y178" i="2"/>
  <c r="X179" i="2"/>
  <c r="Y179" i="2"/>
  <c r="X180" i="2"/>
  <c r="Y180" i="2"/>
  <c r="X181" i="2"/>
  <c r="Y181" i="2"/>
  <c r="X182" i="2"/>
  <c r="Y182" i="2"/>
  <c r="X183" i="2"/>
  <c r="Y183" i="2"/>
  <c r="X184" i="2"/>
  <c r="Y184" i="2"/>
  <c r="X185" i="2"/>
  <c r="Y185" i="2"/>
  <c r="X186" i="2"/>
  <c r="Y186" i="2"/>
  <c r="X187" i="2"/>
  <c r="Y187" i="2"/>
  <c r="X188" i="2"/>
  <c r="Y188" i="2"/>
  <c r="X189" i="2"/>
  <c r="Y189" i="2"/>
  <c r="X190" i="2"/>
  <c r="Y190" i="2"/>
  <c r="X191" i="2"/>
  <c r="Y191" i="2"/>
  <c r="X192" i="2"/>
  <c r="Y192" i="2"/>
  <c r="X193" i="2"/>
  <c r="Y193" i="2"/>
  <c r="X194" i="2"/>
  <c r="Y194" i="2"/>
  <c r="X195" i="2"/>
  <c r="Y195" i="2"/>
  <c r="X196" i="2"/>
  <c r="Y196" i="2"/>
  <c r="X197" i="2"/>
  <c r="Y197" i="2"/>
  <c r="X198" i="2"/>
  <c r="Y198" i="2"/>
  <c r="X199" i="2"/>
  <c r="Y199" i="2"/>
  <c r="X200" i="2"/>
  <c r="Y200" i="2"/>
  <c r="X201" i="2"/>
  <c r="Y201" i="2"/>
  <c r="X202" i="2"/>
  <c r="Y202" i="2"/>
  <c r="X203" i="2"/>
  <c r="Y203" i="2"/>
  <c r="X204" i="2"/>
  <c r="Y204" i="2"/>
  <c r="X205" i="2"/>
  <c r="Y205" i="2"/>
  <c r="X206" i="2"/>
  <c r="Y206" i="2"/>
  <c r="X207" i="2"/>
  <c r="Y207" i="2"/>
  <c r="X208" i="2"/>
  <c r="Y208" i="2"/>
  <c r="X209" i="2"/>
  <c r="Y209" i="2"/>
  <c r="X210" i="2"/>
  <c r="Y210" i="2"/>
  <c r="X211" i="2"/>
  <c r="Y211" i="2"/>
  <c r="X212" i="2"/>
  <c r="Y212" i="2"/>
  <c r="X213" i="2"/>
  <c r="Y213" i="2"/>
  <c r="X214" i="2"/>
  <c r="Y214" i="2"/>
  <c r="X215" i="2"/>
  <c r="Y215" i="2"/>
  <c r="X216" i="2"/>
  <c r="Y216" i="2"/>
  <c r="X217" i="2"/>
  <c r="Y217" i="2"/>
  <c r="X218" i="2"/>
  <c r="Y218" i="2"/>
  <c r="X219" i="2"/>
  <c r="Y219" i="2"/>
  <c r="X220" i="2"/>
  <c r="Y220" i="2"/>
  <c r="X221" i="2"/>
  <c r="Y221" i="2"/>
  <c r="X222" i="2"/>
  <c r="Y222" i="2"/>
  <c r="X223" i="2"/>
  <c r="Y223" i="2"/>
  <c r="X224" i="2"/>
  <c r="Y224" i="2"/>
  <c r="X225" i="2"/>
  <c r="Y225" i="2"/>
  <c r="X226" i="2"/>
  <c r="Y226" i="2"/>
  <c r="X227" i="2"/>
  <c r="Y227" i="2"/>
  <c r="X228" i="2"/>
  <c r="Y228" i="2"/>
  <c r="X229" i="2"/>
  <c r="Y229" i="2"/>
  <c r="X230" i="2"/>
  <c r="Y230" i="2"/>
  <c r="X231" i="2"/>
  <c r="Y231" i="2"/>
  <c r="X232" i="2"/>
  <c r="Y232" i="2"/>
  <c r="X233" i="2"/>
  <c r="Y233" i="2"/>
  <c r="X234" i="2"/>
  <c r="Y234" i="2"/>
  <c r="X235" i="2"/>
  <c r="Y235" i="2"/>
  <c r="X236" i="2"/>
  <c r="Y236" i="2"/>
  <c r="X237" i="2"/>
  <c r="Y237" i="2"/>
  <c r="X238" i="2"/>
  <c r="Y238" i="2"/>
  <c r="X239" i="2"/>
  <c r="Y239" i="2"/>
  <c r="X240" i="2"/>
  <c r="Y240" i="2"/>
  <c r="X241" i="2"/>
  <c r="Y241" i="2"/>
  <c r="X242" i="2"/>
  <c r="Y242" i="2"/>
  <c r="X243" i="2"/>
  <c r="Y243" i="2"/>
  <c r="X244" i="2"/>
  <c r="Y244" i="2"/>
  <c r="X245" i="2"/>
  <c r="Y245" i="2"/>
  <c r="X246" i="2"/>
  <c r="Y246" i="2"/>
  <c r="X247" i="2"/>
  <c r="Y247" i="2"/>
  <c r="X248" i="2"/>
  <c r="Y248" i="2"/>
  <c r="X249" i="2"/>
  <c r="Y249" i="2"/>
  <c r="X250" i="2"/>
  <c r="Y250" i="2"/>
  <c r="X251" i="2"/>
  <c r="Y251" i="2"/>
  <c r="X252" i="2"/>
  <c r="Y252" i="2"/>
  <c r="X253" i="2"/>
  <c r="Y253" i="2"/>
  <c r="X254" i="2"/>
  <c r="Y254" i="2"/>
  <c r="X255" i="2"/>
  <c r="Y255" i="2"/>
  <c r="X256" i="2"/>
  <c r="Y256" i="2"/>
  <c r="X257" i="2"/>
  <c r="Y257" i="2"/>
  <c r="X258" i="2"/>
  <c r="Y258" i="2"/>
  <c r="X259" i="2"/>
  <c r="Y259" i="2"/>
  <c r="X260" i="2"/>
  <c r="Y260" i="2"/>
  <c r="X261" i="2"/>
  <c r="Y261" i="2"/>
  <c r="X262" i="2"/>
  <c r="Y262" i="2"/>
  <c r="X263" i="2"/>
  <c r="Y263" i="2"/>
  <c r="X264" i="2"/>
  <c r="Y264" i="2"/>
  <c r="X265" i="2"/>
  <c r="Y265" i="2"/>
  <c r="X266" i="2"/>
  <c r="Y266" i="2"/>
  <c r="X267" i="2"/>
  <c r="Y267" i="2"/>
  <c r="X268" i="2"/>
  <c r="Y268" i="2"/>
  <c r="X269" i="2"/>
  <c r="Y269" i="2"/>
  <c r="X270" i="2"/>
  <c r="Y270" i="2"/>
  <c r="X271" i="2"/>
  <c r="Y271" i="2"/>
  <c r="X272" i="2"/>
  <c r="Y272" i="2"/>
  <c r="X273" i="2"/>
  <c r="Y273" i="2"/>
  <c r="X274" i="2"/>
  <c r="Y274" i="2"/>
  <c r="X275" i="2"/>
  <c r="Y275" i="2"/>
  <c r="X276" i="2"/>
  <c r="Y276" i="2"/>
  <c r="X277" i="2"/>
  <c r="Y277" i="2"/>
  <c r="X278" i="2"/>
  <c r="Y278" i="2"/>
  <c r="X279" i="2"/>
  <c r="Y279" i="2"/>
  <c r="X280" i="2"/>
  <c r="Y280" i="2"/>
  <c r="X281" i="2"/>
  <c r="Y281" i="2"/>
  <c r="X282" i="2"/>
  <c r="Y282" i="2"/>
  <c r="X283" i="2"/>
  <c r="Y283" i="2"/>
  <c r="X284" i="2"/>
  <c r="Y284" i="2"/>
  <c r="X285" i="2"/>
  <c r="Y285" i="2"/>
  <c r="X286" i="2"/>
  <c r="Y286" i="2"/>
  <c r="X287" i="2"/>
  <c r="Y287" i="2"/>
  <c r="X288" i="2"/>
  <c r="Y288" i="2"/>
  <c r="X289" i="2"/>
  <c r="Y289" i="2"/>
  <c r="X290" i="2"/>
  <c r="Y290" i="2"/>
  <c r="X291" i="2"/>
  <c r="Y291" i="2"/>
  <c r="X292" i="2"/>
  <c r="Y292" i="2"/>
  <c r="X293" i="2"/>
  <c r="Y293" i="2"/>
  <c r="X294" i="2"/>
  <c r="Y294" i="2"/>
  <c r="X295" i="2"/>
  <c r="Y295" i="2"/>
  <c r="X296" i="2"/>
  <c r="Y296" i="2"/>
  <c r="X297" i="2"/>
  <c r="Y297" i="2"/>
  <c r="X298" i="2"/>
  <c r="Y298" i="2"/>
  <c r="X299" i="2"/>
  <c r="Y299" i="2"/>
  <c r="X300" i="2"/>
  <c r="Y300" i="2"/>
  <c r="X301" i="2"/>
  <c r="Y301" i="2"/>
  <c r="X302" i="2"/>
  <c r="Y302" i="2"/>
  <c r="X303" i="2"/>
  <c r="Y303" i="2"/>
  <c r="X304" i="2"/>
  <c r="Y304" i="2"/>
  <c r="X305" i="2"/>
  <c r="Y305" i="2"/>
  <c r="X306" i="2"/>
  <c r="Y306" i="2"/>
  <c r="X307" i="2"/>
  <c r="Y307" i="2"/>
  <c r="X308" i="2"/>
  <c r="Y308" i="2"/>
  <c r="X309" i="2"/>
  <c r="Y309" i="2"/>
  <c r="X310" i="2"/>
  <c r="Y310" i="2"/>
  <c r="X311" i="2"/>
  <c r="Y311" i="2"/>
  <c r="X312" i="2"/>
  <c r="Y312" i="2"/>
  <c r="X313" i="2"/>
  <c r="Y313" i="2"/>
  <c r="X314" i="2"/>
  <c r="Y314" i="2"/>
  <c r="X315" i="2"/>
  <c r="Y315" i="2"/>
  <c r="X316" i="2"/>
  <c r="Y316" i="2"/>
  <c r="X317" i="2"/>
  <c r="Y317" i="2"/>
  <c r="X318" i="2"/>
  <c r="Y318" i="2"/>
  <c r="X319" i="2"/>
  <c r="Y319" i="2"/>
  <c r="X320" i="2"/>
  <c r="Y320" i="2"/>
  <c r="X321" i="2"/>
  <c r="Y321" i="2"/>
  <c r="X322" i="2"/>
  <c r="Y322" i="2"/>
  <c r="X323" i="2"/>
  <c r="Y323" i="2"/>
  <c r="X324" i="2"/>
  <c r="Y324" i="2"/>
  <c r="X325" i="2"/>
  <c r="Y325" i="2"/>
  <c r="X326" i="2"/>
  <c r="Y326" i="2"/>
  <c r="X327" i="2"/>
  <c r="Y327" i="2"/>
  <c r="X328" i="2"/>
  <c r="Y328" i="2"/>
  <c r="X329" i="2"/>
  <c r="Y329" i="2"/>
  <c r="X330" i="2"/>
  <c r="Y330" i="2"/>
  <c r="X331" i="2"/>
  <c r="Y331" i="2"/>
  <c r="X332" i="2"/>
  <c r="Y332" i="2"/>
  <c r="X333" i="2"/>
  <c r="Y333" i="2"/>
  <c r="X334" i="2"/>
  <c r="Y334" i="2"/>
  <c r="X335" i="2"/>
  <c r="Y335" i="2"/>
  <c r="X336" i="2"/>
  <c r="Y336" i="2"/>
  <c r="X337" i="2"/>
  <c r="Y337" i="2"/>
  <c r="X338" i="2"/>
  <c r="Y338" i="2"/>
  <c r="X339" i="2"/>
  <c r="Y339" i="2"/>
  <c r="X340" i="2"/>
  <c r="Y340" i="2"/>
  <c r="X341" i="2"/>
  <c r="Y341" i="2"/>
  <c r="X342" i="2"/>
  <c r="Y342" i="2"/>
  <c r="X343" i="2"/>
  <c r="Y343" i="2"/>
  <c r="X344" i="2"/>
  <c r="Y344" i="2"/>
  <c r="X345" i="2"/>
  <c r="Y345" i="2"/>
  <c r="X346" i="2"/>
  <c r="Y346" i="2"/>
  <c r="X347" i="2"/>
  <c r="Y347" i="2"/>
  <c r="X348" i="2"/>
  <c r="Y348" i="2"/>
  <c r="X349" i="2"/>
  <c r="Y349" i="2"/>
  <c r="X350" i="2"/>
  <c r="Y350" i="2"/>
  <c r="X351" i="2"/>
  <c r="Y351" i="2"/>
  <c r="X352" i="2"/>
  <c r="Y352" i="2"/>
  <c r="X353" i="2"/>
  <c r="Y353" i="2"/>
  <c r="X354" i="2"/>
  <c r="Y354" i="2"/>
  <c r="X355" i="2"/>
  <c r="Y355" i="2"/>
  <c r="X356" i="2"/>
  <c r="Y356" i="2"/>
  <c r="X357" i="2"/>
  <c r="Y357" i="2"/>
  <c r="X358" i="2"/>
  <c r="Y358" i="2"/>
  <c r="X359" i="2"/>
  <c r="Y359" i="2"/>
  <c r="X360" i="2"/>
  <c r="Y360" i="2"/>
  <c r="X361" i="2"/>
  <c r="Y361" i="2"/>
  <c r="X362" i="2"/>
  <c r="Y362" i="2"/>
  <c r="X363" i="2"/>
  <c r="Y363" i="2"/>
  <c r="X364" i="2"/>
  <c r="Y364" i="2"/>
  <c r="X365" i="2"/>
  <c r="Y365" i="2"/>
  <c r="X366" i="2"/>
  <c r="Y366" i="2"/>
  <c r="X367" i="2"/>
  <c r="Y367" i="2"/>
  <c r="X368" i="2"/>
  <c r="Y368" i="2"/>
  <c r="X369" i="2"/>
  <c r="Y369" i="2"/>
  <c r="X370" i="2"/>
  <c r="Y370" i="2"/>
  <c r="X371" i="2"/>
  <c r="Y371" i="2"/>
  <c r="X372" i="2"/>
  <c r="Y372" i="2"/>
  <c r="X373" i="2"/>
  <c r="Y373" i="2"/>
  <c r="X374" i="2"/>
  <c r="Y374" i="2"/>
  <c r="X375" i="2"/>
  <c r="Y375" i="2"/>
  <c r="X376" i="2"/>
  <c r="Y376" i="2"/>
  <c r="X377" i="2"/>
  <c r="Y377" i="2"/>
  <c r="X378" i="2"/>
  <c r="Y378" i="2"/>
  <c r="X379" i="2"/>
  <c r="Y379" i="2"/>
  <c r="X380" i="2"/>
  <c r="Y380" i="2"/>
  <c r="X381" i="2"/>
  <c r="Y381" i="2"/>
  <c r="X382" i="2"/>
  <c r="Y382" i="2"/>
  <c r="X383" i="2"/>
  <c r="Y383" i="2"/>
  <c r="X384" i="2"/>
  <c r="Y384" i="2"/>
  <c r="X385" i="2"/>
  <c r="Y385" i="2"/>
  <c r="X386" i="2"/>
  <c r="Y386" i="2"/>
  <c r="X387" i="2"/>
  <c r="Y387" i="2"/>
  <c r="X388" i="2"/>
  <c r="Y388" i="2"/>
  <c r="X389" i="2"/>
  <c r="Y389" i="2"/>
  <c r="X390" i="2"/>
  <c r="Y390" i="2"/>
  <c r="X391" i="2"/>
  <c r="Y391" i="2"/>
  <c r="X392" i="2"/>
  <c r="Y392" i="2"/>
  <c r="X393" i="2"/>
  <c r="Y393" i="2"/>
  <c r="X394" i="2"/>
  <c r="Y394" i="2"/>
  <c r="X395" i="2"/>
  <c r="Y395" i="2"/>
  <c r="X396" i="2"/>
  <c r="Y396" i="2"/>
  <c r="X397" i="2"/>
  <c r="Y397" i="2"/>
  <c r="X398" i="2"/>
  <c r="Y398" i="2"/>
  <c r="X399" i="2"/>
  <c r="Y399" i="2"/>
  <c r="X400" i="2"/>
  <c r="Y400" i="2"/>
  <c r="X401" i="2"/>
  <c r="Y401" i="2"/>
  <c r="X402" i="2"/>
  <c r="Y402" i="2"/>
  <c r="X403" i="2"/>
  <c r="Y403" i="2"/>
  <c r="X404" i="2"/>
  <c r="Y404" i="2"/>
  <c r="X405" i="2"/>
  <c r="Y405" i="2"/>
  <c r="X406" i="2"/>
  <c r="Y406" i="2"/>
  <c r="X407" i="2"/>
  <c r="Y407" i="2"/>
  <c r="X408" i="2"/>
  <c r="Y408" i="2"/>
  <c r="X409" i="2"/>
  <c r="Y409" i="2"/>
  <c r="X410" i="2"/>
  <c r="Y410" i="2"/>
  <c r="X411" i="2"/>
  <c r="Y411" i="2"/>
  <c r="X412" i="2"/>
  <c r="Y412" i="2"/>
  <c r="X413" i="2"/>
  <c r="Y413" i="2"/>
  <c r="X414" i="2"/>
  <c r="Y414" i="2"/>
  <c r="X415" i="2"/>
  <c r="Y415" i="2"/>
  <c r="X416" i="2"/>
  <c r="Y416" i="2"/>
  <c r="X417" i="2"/>
  <c r="Y417" i="2"/>
  <c r="X418" i="2"/>
  <c r="Y418" i="2"/>
  <c r="X419" i="2"/>
  <c r="Y419" i="2"/>
  <c r="X420" i="2"/>
  <c r="Y420" i="2"/>
  <c r="X421" i="2"/>
  <c r="Y421" i="2"/>
  <c r="X422" i="2"/>
  <c r="Y422" i="2"/>
  <c r="X423" i="2"/>
  <c r="Y423" i="2"/>
  <c r="X424" i="2"/>
  <c r="Y424" i="2"/>
  <c r="X425" i="2"/>
  <c r="Y425" i="2"/>
  <c r="X426" i="2"/>
  <c r="Y426" i="2"/>
  <c r="X427" i="2"/>
  <c r="Y427" i="2"/>
  <c r="X428" i="2"/>
  <c r="Y428" i="2"/>
  <c r="X429" i="2"/>
  <c r="Y429" i="2"/>
  <c r="X430" i="2"/>
  <c r="Y430" i="2"/>
  <c r="X431" i="2"/>
  <c r="Y431" i="2"/>
  <c r="X432" i="2"/>
  <c r="Y432" i="2"/>
  <c r="X433" i="2"/>
  <c r="Y433" i="2"/>
  <c r="X434" i="2"/>
  <c r="Y434" i="2"/>
  <c r="X435" i="2"/>
  <c r="Y435" i="2"/>
  <c r="X436" i="2"/>
  <c r="Y436" i="2"/>
  <c r="X437" i="2"/>
  <c r="Y437" i="2"/>
  <c r="X438" i="2"/>
  <c r="Y438" i="2"/>
  <c r="X439" i="2"/>
  <c r="Y439" i="2"/>
  <c r="X440" i="2"/>
  <c r="Y440" i="2"/>
  <c r="X441" i="2"/>
  <c r="Y441" i="2"/>
  <c r="X442" i="2"/>
  <c r="Y442" i="2"/>
  <c r="X443" i="2"/>
  <c r="Y443" i="2"/>
  <c r="X444" i="2"/>
  <c r="Y444" i="2"/>
  <c r="X445" i="2"/>
  <c r="Y445" i="2"/>
  <c r="X446" i="2"/>
  <c r="Y446" i="2"/>
  <c r="X447" i="2"/>
  <c r="Y447" i="2"/>
  <c r="X448" i="2"/>
  <c r="Y448" i="2"/>
  <c r="X449" i="2"/>
  <c r="Y449" i="2"/>
  <c r="X450" i="2"/>
  <c r="Y450" i="2"/>
  <c r="X451" i="2"/>
  <c r="Y451" i="2"/>
  <c r="X452" i="2"/>
  <c r="Y452" i="2"/>
  <c r="X453" i="2"/>
  <c r="Y453" i="2"/>
  <c r="X454" i="2"/>
  <c r="Y454" i="2"/>
  <c r="X455" i="2"/>
  <c r="Y455" i="2"/>
  <c r="X456" i="2"/>
  <c r="Y456" i="2"/>
  <c r="X457" i="2"/>
  <c r="Y457" i="2"/>
  <c r="X458" i="2"/>
  <c r="Y458" i="2"/>
  <c r="X459" i="2"/>
  <c r="Y459" i="2"/>
  <c r="X460" i="2"/>
  <c r="Y460" i="2"/>
  <c r="X461" i="2"/>
  <c r="Y461" i="2"/>
  <c r="X462" i="2"/>
  <c r="Y462" i="2"/>
  <c r="X463" i="2"/>
  <c r="Y463" i="2"/>
  <c r="X464" i="2"/>
  <c r="Y464" i="2"/>
  <c r="X465" i="2"/>
  <c r="Y465" i="2"/>
  <c r="X466" i="2"/>
  <c r="Y466" i="2"/>
  <c r="X467" i="2"/>
  <c r="Y467" i="2"/>
  <c r="X468" i="2"/>
  <c r="Y468" i="2"/>
  <c r="X469" i="2"/>
  <c r="Y469" i="2"/>
  <c r="X470" i="2"/>
  <c r="Y470" i="2"/>
  <c r="X471" i="2"/>
  <c r="Y471" i="2"/>
  <c r="X472" i="2"/>
  <c r="Y472" i="2"/>
  <c r="X473" i="2"/>
  <c r="Y473" i="2"/>
  <c r="X474" i="2"/>
  <c r="Y474" i="2"/>
  <c r="X475" i="2"/>
  <c r="Y475" i="2"/>
  <c r="X476" i="2"/>
  <c r="Y476" i="2"/>
  <c r="X477" i="2"/>
  <c r="Y477" i="2"/>
  <c r="X478" i="2"/>
  <c r="Y478" i="2"/>
  <c r="X479" i="2"/>
  <c r="Y479" i="2"/>
  <c r="X480" i="2"/>
  <c r="Y480" i="2"/>
  <c r="X481" i="2"/>
  <c r="Y481" i="2"/>
  <c r="X482" i="2"/>
  <c r="Y482" i="2"/>
  <c r="X483" i="2"/>
  <c r="Y483" i="2"/>
  <c r="X484" i="2"/>
  <c r="Y484" i="2"/>
  <c r="X485" i="2"/>
  <c r="Y485" i="2"/>
  <c r="X486" i="2"/>
  <c r="Y486" i="2"/>
  <c r="X487" i="2"/>
  <c r="Y487" i="2"/>
  <c r="X488" i="2"/>
  <c r="Y488" i="2"/>
  <c r="X489" i="2"/>
  <c r="Y489" i="2"/>
  <c r="X490" i="2"/>
  <c r="Y490" i="2"/>
  <c r="X491" i="2"/>
  <c r="Y491" i="2"/>
  <c r="X492" i="2"/>
  <c r="Y492" i="2"/>
  <c r="X493" i="2"/>
  <c r="Y493" i="2"/>
  <c r="X494" i="2"/>
  <c r="Y494" i="2"/>
  <c r="X495" i="2"/>
  <c r="Y495" i="2"/>
  <c r="X496" i="2"/>
  <c r="Y496" i="2"/>
  <c r="X497" i="2"/>
  <c r="Y497" i="2"/>
  <c r="X498" i="2"/>
  <c r="Y498" i="2"/>
  <c r="X499" i="2"/>
  <c r="Y499" i="2"/>
  <c r="X500" i="2"/>
  <c r="Y500" i="2"/>
  <c r="X501" i="2"/>
  <c r="Y501" i="2"/>
  <c r="X502" i="2"/>
  <c r="Y502" i="2"/>
  <c r="X503" i="2"/>
  <c r="Y503" i="2"/>
  <c r="X504" i="2"/>
  <c r="Y504" i="2"/>
  <c r="X505" i="2"/>
  <c r="Y505" i="2"/>
  <c r="X506" i="2"/>
  <c r="Y506" i="2"/>
  <c r="X507" i="2"/>
  <c r="Y507" i="2"/>
  <c r="X508" i="2"/>
  <c r="Y508" i="2"/>
  <c r="X509" i="2"/>
  <c r="Y509" i="2"/>
  <c r="X510" i="2"/>
  <c r="Y510" i="2"/>
  <c r="X511" i="2"/>
  <c r="Y511" i="2"/>
  <c r="X512" i="2"/>
  <c r="Y512" i="2"/>
  <c r="X513" i="2"/>
  <c r="Y513" i="2"/>
  <c r="X514" i="2"/>
  <c r="Y514" i="2"/>
  <c r="X515" i="2"/>
  <c r="Y515" i="2"/>
  <c r="X516" i="2"/>
  <c r="Y516" i="2"/>
  <c r="X517" i="2"/>
  <c r="Y517" i="2"/>
  <c r="X518" i="2"/>
  <c r="Y518" i="2"/>
  <c r="X519" i="2"/>
  <c r="Y519" i="2"/>
  <c r="X520" i="2"/>
  <c r="Y520" i="2"/>
  <c r="X521" i="2"/>
  <c r="Y521" i="2"/>
  <c r="X522" i="2"/>
  <c r="Y522" i="2"/>
  <c r="X523" i="2"/>
  <c r="Y523" i="2"/>
  <c r="X524" i="2"/>
  <c r="Y524" i="2"/>
  <c r="X525" i="2"/>
  <c r="Y525" i="2"/>
  <c r="X526" i="2"/>
  <c r="Y526" i="2"/>
  <c r="X527" i="2"/>
  <c r="Y527" i="2"/>
  <c r="X528" i="2"/>
  <c r="Y528" i="2"/>
  <c r="X529" i="2"/>
  <c r="Y529" i="2"/>
  <c r="X530" i="2"/>
  <c r="Y530" i="2"/>
  <c r="X531" i="2"/>
  <c r="Y531" i="2"/>
  <c r="X532" i="2"/>
  <c r="Y532" i="2"/>
  <c r="X533" i="2"/>
  <c r="Y533" i="2"/>
  <c r="X534" i="2"/>
  <c r="Y534" i="2"/>
  <c r="X535" i="2"/>
  <c r="Y535" i="2"/>
  <c r="X536" i="2"/>
  <c r="Y536" i="2"/>
  <c r="X537" i="2"/>
  <c r="Y537" i="2"/>
  <c r="X538" i="2"/>
  <c r="Y538" i="2"/>
  <c r="X539" i="2"/>
  <c r="Y539" i="2"/>
  <c r="X540" i="2"/>
  <c r="Y540" i="2"/>
  <c r="X541" i="2"/>
  <c r="Y541" i="2"/>
  <c r="X542" i="2"/>
  <c r="Y542" i="2"/>
  <c r="X543" i="2"/>
  <c r="Y543" i="2"/>
  <c r="X544" i="2"/>
  <c r="Y544" i="2"/>
  <c r="X545" i="2"/>
  <c r="Y545" i="2"/>
  <c r="X546" i="2"/>
  <c r="Y546" i="2"/>
  <c r="X547" i="2"/>
  <c r="Y547" i="2"/>
  <c r="X548" i="2"/>
  <c r="Y548" i="2"/>
  <c r="X549" i="2"/>
  <c r="Y549" i="2"/>
  <c r="X550" i="2"/>
  <c r="Y550" i="2"/>
  <c r="X551" i="2"/>
  <c r="Y551" i="2"/>
  <c r="X552" i="2"/>
  <c r="Y552" i="2"/>
  <c r="X553" i="2"/>
  <c r="Y553" i="2"/>
  <c r="X554" i="2"/>
  <c r="Y554" i="2"/>
  <c r="X555" i="2"/>
  <c r="Y555" i="2"/>
  <c r="X556" i="2"/>
  <c r="Y556" i="2"/>
  <c r="X557" i="2"/>
  <c r="Y557" i="2"/>
  <c r="X558" i="2"/>
  <c r="Y558" i="2"/>
  <c r="X559" i="2"/>
  <c r="Y559" i="2"/>
  <c r="X560" i="2"/>
  <c r="Y560" i="2"/>
  <c r="X561" i="2"/>
  <c r="Y561" i="2"/>
  <c r="X562" i="2"/>
  <c r="Y562" i="2"/>
  <c r="X563" i="2"/>
  <c r="Y563" i="2"/>
  <c r="X564" i="2"/>
  <c r="Y564" i="2"/>
  <c r="X565" i="2"/>
  <c r="Y565" i="2"/>
  <c r="X566" i="2"/>
  <c r="Y566" i="2"/>
  <c r="X567" i="2"/>
  <c r="Y567" i="2"/>
  <c r="X568" i="2"/>
  <c r="Y568" i="2"/>
  <c r="X569" i="2"/>
  <c r="Y569" i="2"/>
  <c r="X570" i="2"/>
  <c r="Y570" i="2"/>
  <c r="X571" i="2"/>
  <c r="Y571" i="2"/>
  <c r="X572" i="2"/>
  <c r="Y572" i="2"/>
  <c r="X573" i="2"/>
  <c r="Y573" i="2"/>
  <c r="X574" i="2"/>
  <c r="Y574" i="2"/>
  <c r="X575" i="2"/>
  <c r="Y575" i="2"/>
  <c r="X576" i="2"/>
  <c r="Y576" i="2"/>
  <c r="X577" i="2"/>
  <c r="Y577" i="2"/>
  <c r="X578" i="2"/>
  <c r="Y578" i="2"/>
  <c r="X579" i="2"/>
  <c r="Y579" i="2"/>
  <c r="X580" i="2"/>
  <c r="Y580" i="2"/>
  <c r="X581" i="2"/>
  <c r="Y581" i="2"/>
  <c r="X582" i="2"/>
  <c r="Y582" i="2"/>
  <c r="X583" i="2"/>
  <c r="Y583" i="2"/>
  <c r="X584" i="2"/>
  <c r="Y584" i="2"/>
  <c r="X585" i="2"/>
  <c r="Y585" i="2"/>
  <c r="X586" i="2"/>
  <c r="Y586" i="2"/>
  <c r="X587" i="2"/>
  <c r="Y587" i="2"/>
  <c r="X588" i="2"/>
  <c r="Y588" i="2"/>
  <c r="X589" i="2"/>
  <c r="Y589" i="2"/>
  <c r="X590" i="2"/>
  <c r="Y590" i="2"/>
  <c r="X591" i="2"/>
  <c r="Y591" i="2"/>
  <c r="X592" i="2"/>
  <c r="Y592" i="2"/>
  <c r="X593" i="2"/>
  <c r="Y593" i="2"/>
  <c r="X594" i="2"/>
  <c r="Y594" i="2"/>
  <c r="X595" i="2"/>
  <c r="Y595" i="2"/>
  <c r="X596" i="2"/>
  <c r="Y596" i="2"/>
  <c r="X597" i="2"/>
  <c r="Y597" i="2"/>
  <c r="X598" i="2"/>
  <c r="Y598" i="2"/>
  <c r="X599" i="2"/>
  <c r="Y599" i="2"/>
  <c r="X600" i="2"/>
  <c r="Y600" i="2"/>
  <c r="X601" i="2"/>
  <c r="Y601" i="2"/>
  <c r="X602" i="2"/>
  <c r="Y602" i="2"/>
  <c r="X603" i="2"/>
  <c r="Y603" i="2"/>
  <c r="X604" i="2"/>
  <c r="Y604" i="2"/>
  <c r="X605" i="2"/>
  <c r="Y605" i="2"/>
  <c r="X606" i="2"/>
  <c r="Y606" i="2"/>
  <c r="X607" i="2"/>
  <c r="Y607" i="2"/>
  <c r="X608" i="2"/>
  <c r="Y608" i="2"/>
  <c r="X609" i="2"/>
  <c r="Y609" i="2"/>
  <c r="X610" i="2"/>
  <c r="Y610" i="2"/>
  <c r="X611" i="2"/>
  <c r="Y611" i="2"/>
  <c r="X612" i="2"/>
  <c r="Y612" i="2"/>
  <c r="X613" i="2"/>
  <c r="Y613" i="2"/>
  <c r="X614" i="2"/>
  <c r="Y614" i="2"/>
  <c r="X615" i="2"/>
  <c r="Y615" i="2"/>
  <c r="X616" i="2"/>
  <c r="Y616" i="2"/>
  <c r="X617" i="2"/>
  <c r="Y617" i="2"/>
  <c r="X618" i="2"/>
  <c r="Y618" i="2"/>
  <c r="X619" i="2"/>
  <c r="Y619" i="2"/>
  <c r="X620" i="2"/>
  <c r="Y620" i="2"/>
  <c r="X621" i="2"/>
  <c r="Y621" i="2"/>
  <c r="X622" i="2"/>
  <c r="Y622" i="2"/>
  <c r="X623" i="2"/>
  <c r="Y623" i="2"/>
  <c r="X624" i="2"/>
  <c r="Y624" i="2"/>
  <c r="X625" i="2"/>
  <c r="Y625" i="2"/>
  <c r="X626" i="2"/>
  <c r="Y626" i="2"/>
  <c r="X627" i="2"/>
  <c r="Y627" i="2"/>
  <c r="X628" i="2"/>
  <c r="Y628" i="2"/>
  <c r="X629" i="2"/>
  <c r="Y629" i="2"/>
  <c r="X630" i="2"/>
  <c r="Y630" i="2"/>
  <c r="X631" i="2"/>
  <c r="Y631" i="2"/>
  <c r="X632" i="2"/>
  <c r="Y632" i="2"/>
  <c r="X633" i="2"/>
  <c r="Y633" i="2"/>
  <c r="X634" i="2"/>
  <c r="Y634" i="2"/>
  <c r="X635" i="2"/>
  <c r="Y635" i="2"/>
  <c r="X636" i="2"/>
  <c r="Y636" i="2"/>
  <c r="X637" i="2"/>
  <c r="Y637" i="2"/>
  <c r="X638" i="2"/>
  <c r="Y638" i="2"/>
  <c r="X639" i="2"/>
  <c r="Y639" i="2"/>
  <c r="X640" i="2"/>
  <c r="Y640" i="2"/>
  <c r="X641" i="2"/>
  <c r="Y641" i="2"/>
  <c r="X642" i="2"/>
  <c r="Y642" i="2"/>
  <c r="X643" i="2"/>
  <c r="Y643" i="2"/>
  <c r="X644" i="2"/>
  <c r="Y644" i="2"/>
  <c r="X645" i="2"/>
  <c r="Y645" i="2"/>
  <c r="X646" i="2"/>
  <c r="Y646" i="2"/>
  <c r="X647" i="2"/>
  <c r="Y647" i="2"/>
  <c r="X648" i="2"/>
  <c r="Y648" i="2"/>
  <c r="X649" i="2"/>
  <c r="Y649" i="2"/>
  <c r="X650" i="2"/>
  <c r="Y650" i="2"/>
  <c r="X651" i="2"/>
  <c r="Y651" i="2"/>
  <c r="X652" i="2"/>
  <c r="Y652" i="2"/>
  <c r="X653" i="2"/>
  <c r="Y653" i="2"/>
  <c r="X654" i="2"/>
  <c r="Y654" i="2"/>
  <c r="X655" i="2"/>
  <c r="Y655" i="2"/>
  <c r="X656" i="2"/>
  <c r="Y656" i="2"/>
  <c r="X657" i="2"/>
  <c r="Y657" i="2"/>
  <c r="X658" i="2"/>
  <c r="Y658" i="2"/>
  <c r="X659" i="2"/>
  <c r="Y659" i="2"/>
  <c r="X660" i="2"/>
  <c r="Y660" i="2"/>
  <c r="X661" i="2"/>
  <c r="Y661" i="2"/>
  <c r="X662" i="2"/>
  <c r="Y662" i="2"/>
  <c r="X663" i="2"/>
  <c r="Y663" i="2"/>
  <c r="X664" i="2"/>
  <c r="Y664" i="2"/>
  <c r="X665" i="2"/>
  <c r="Y665" i="2"/>
  <c r="X666" i="2"/>
  <c r="Y666" i="2"/>
  <c r="X667" i="2"/>
  <c r="Y667" i="2"/>
  <c r="X668" i="2"/>
  <c r="Y668" i="2"/>
  <c r="X669" i="2"/>
  <c r="Y669" i="2"/>
  <c r="X670" i="2"/>
  <c r="Y670" i="2"/>
  <c r="X671" i="2"/>
  <c r="Y671" i="2"/>
  <c r="X672" i="2"/>
  <c r="Y672" i="2"/>
  <c r="X673" i="2"/>
  <c r="Y673" i="2"/>
  <c r="X674" i="2"/>
  <c r="Y674" i="2"/>
  <c r="X675" i="2"/>
  <c r="Y675" i="2"/>
  <c r="X676" i="2"/>
  <c r="Y676" i="2"/>
  <c r="X677" i="2"/>
  <c r="Y677" i="2"/>
  <c r="X678" i="2"/>
  <c r="Y678" i="2"/>
  <c r="X679" i="2"/>
  <c r="Y679" i="2"/>
  <c r="X680" i="2"/>
  <c r="Y680" i="2"/>
  <c r="X681" i="2"/>
  <c r="Y681" i="2"/>
  <c r="X682" i="2"/>
  <c r="Y682" i="2"/>
  <c r="X683" i="2"/>
  <c r="Y683" i="2"/>
  <c r="X684" i="2"/>
  <c r="Y684" i="2"/>
  <c r="X685" i="2"/>
  <c r="Y685" i="2"/>
  <c r="X686" i="2"/>
  <c r="Y686" i="2"/>
  <c r="X687" i="2"/>
  <c r="Y687" i="2"/>
  <c r="X688" i="2"/>
  <c r="Y688" i="2"/>
  <c r="X689" i="2"/>
  <c r="Y689" i="2"/>
  <c r="X690" i="2"/>
  <c r="Y690" i="2"/>
  <c r="X691" i="2"/>
  <c r="Y691" i="2"/>
  <c r="X692" i="2"/>
  <c r="Y692" i="2"/>
  <c r="X693" i="2"/>
  <c r="Y693" i="2"/>
  <c r="X694" i="2"/>
  <c r="Y694" i="2"/>
  <c r="X695" i="2"/>
  <c r="Y695" i="2"/>
  <c r="X696" i="2"/>
  <c r="Y696" i="2"/>
  <c r="X697" i="2"/>
  <c r="Y697" i="2"/>
  <c r="X698" i="2"/>
  <c r="Y698" i="2"/>
  <c r="X699" i="2"/>
  <c r="Y699" i="2"/>
  <c r="X700" i="2"/>
  <c r="Y700" i="2"/>
  <c r="X701" i="2"/>
  <c r="Y701" i="2"/>
  <c r="X702" i="2"/>
  <c r="Y702" i="2"/>
  <c r="X703" i="2"/>
  <c r="Y703" i="2"/>
  <c r="X704" i="2"/>
  <c r="Y704" i="2"/>
  <c r="X705" i="2"/>
  <c r="Y705" i="2"/>
  <c r="X706" i="2"/>
  <c r="Y706" i="2"/>
  <c r="X707" i="2"/>
  <c r="Y707" i="2"/>
  <c r="X708" i="2"/>
  <c r="Y708" i="2"/>
  <c r="X709" i="2"/>
  <c r="Y709" i="2"/>
  <c r="X710" i="2"/>
  <c r="Y710" i="2"/>
  <c r="X711" i="2"/>
  <c r="Y711" i="2"/>
  <c r="X712" i="2"/>
  <c r="Y712" i="2"/>
  <c r="X713" i="2"/>
  <c r="Y713" i="2"/>
  <c r="X714" i="2"/>
  <c r="Y714" i="2"/>
  <c r="X715" i="2"/>
  <c r="Y715" i="2"/>
  <c r="X716" i="2"/>
  <c r="Y716" i="2"/>
  <c r="X717" i="2"/>
  <c r="Y717" i="2"/>
  <c r="X718" i="2"/>
  <c r="Y718" i="2"/>
  <c r="X719" i="2"/>
  <c r="Y719" i="2"/>
  <c r="X720" i="2"/>
  <c r="Y720" i="2"/>
  <c r="X721" i="2"/>
  <c r="Y721" i="2"/>
  <c r="X722" i="2"/>
  <c r="Y722" i="2"/>
  <c r="X723" i="2"/>
  <c r="Y723" i="2"/>
  <c r="X724" i="2"/>
  <c r="Y724" i="2"/>
  <c r="X725" i="2"/>
  <c r="Y725" i="2"/>
  <c r="X726" i="2"/>
  <c r="Y726" i="2"/>
  <c r="X727" i="2"/>
  <c r="Y727" i="2"/>
  <c r="X728" i="2"/>
  <c r="Y728" i="2"/>
  <c r="X729" i="2"/>
  <c r="Y729" i="2"/>
  <c r="X730" i="2"/>
  <c r="Y730" i="2"/>
  <c r="X731" i="2"/>
  <c r="Y731" i="2"/>
  <c r="X732" i="2"/>
  <c r="Y732" i="2"/>
  <c r="X733" i="2"/>
  <c r="Y733" i="2"/>
  <c r="X734" i="2"/>
  <c r="Y734" i="2"/>
  <c r="X735" i="2"/>
  <c r="Y735" i="2"/>
  <c r="X736" i="2"/>
  <c r="Y736" i="2"/>
  <c r="X737" i="2"/>
  <c r="Y737" i="2"/>
  <c r="X738" i="2"/>
  <c r="Y738" i="2"/>
  <c r="X739" i="2"/>
  <c r="Y739" i="2"/>
  <c r="X740" i="2"/>
  <c r="Y740" i="2"/>
  <c r="X741" i="2"/>
  <c r="Y741" i="2"/>
  <c r="X742" i="2"/>
  <c r="Y742" i="2"/>
  <c r="X743" i="2"/>
  <c r="Y743" i="2"/>
  <c r="X744" i="2"/>
  <c r="Y744" i="2"/>
  <c r="X745" i="2"/>
  <c r="Y745" i="2"/>
  <c r="X746" i="2"/>
  <c r="Y746" i="2"/>
  <c r="X747" i="2"/>
  <c r="Y747" i="2"/>
  <c r="X748" i="2"/>
  <c r="Y748" i="2"/>
  <c r="X749" i="2"/>
  <c r="Y749" i="2"/>
  <c r="X750" i="2"/>
  <c r="Y750" i="2"/>
  <c r="X751" i="2"/>
  <c r="Y751" i="2"/>
  <c r="X752" i="2"/>
  <c r="Y752" i="2"/>
  <c r="X753" i="2"/>
  <c r="Y753" i="2"/>
  <c r="X754" i="2"/>
  <c r="Y754" i="2"/>
  <c r="X755" i="2"/>
  <c r="Y755" i="2"/>
  <c r="X756" i="2"/>
  <c r="Y756" i="2"/>
  <c r="X757" i="2"/>
  <c r="Y757" i="2"/>
  <c r="X758" i="2"/>
  <c r="Y758" i="2"/>
  <c r="X759" i="2"/>
  <c r="Y759" i="2"/>
  <c r="X760" i="2"/>
  <c r="Y760" i="2"/>
  <c r="X761" i="2"/>
  <c r="Y761" i="2"/>
  <c r="X762" i="2"/>
  <c r="Y762" i="2"/>
  <c r="X763" i="2"/>
  <c r="Y763" i="2"/>
  <c r="X764" i="2"/>
  <c r="Y764" i="2"/>
  <c r="X765" i="2"/>
  <c r="Y765" i="2"/>
  <c r="X766" i="2"/>
  <c r="Y766" i="2"/>
  <c r="X767" i="2"/>
  <c r="Y767" i="2"/>
  <c r="X768" i="2"/>
  <c r="Y768" i="2"/>
  <c r="X769" i="2"/>
  <c r="Y769" i="2"/>
  <c r="X770" i="2"/>
  <c r="Y770" i="2"/>
  <c r="X771" i="2"/>
  <c r="Y771" i="2"/>
  <c r="X772" i="2"/>
  <c r="Y772" i="2"/>
  <c r="X773" i="2"/>
  <c r="Y773" i="2"/>
  <c r="X774" i="2"/>
  <c r="Y774" i="2"/>
  <c r="X775" i="2"/>
  <c r="Y775" i="2"/>
  <c r="X776" i="2"/>
  <c r="Y776" i="2"/>
  <c r="X777" i="2"/>
  <c r="Y777" i="2"/>
  <c r="X778" i="2"/>
  <c r="Y778" i="2"/>
  <c r="X779" i="2"/>
  <c r="Y779" i="2"/>
  <c r="X780" i="2"/>
  <c r="Y780" i="2"/>
  <c r="X781" i="2"/>
  <c r="Y781" i="2"/>
  <c r="X782" i="2"/>
  <c r="Y782" i="2"/>
  <c r="X783" i="2"/>
  <c r="Y783" i="2"/>
  <c r="X784" i="2"/>
  <c r="Y784" i="2"/>
  <c r="X785" i="2"/>
  <c r="Y785" i="2"/>
  <c r="X786" i="2"/>
  <c r="Y786" i="2"/>
  <c r="X787" i="2"/>
  <c r="Y787" i="2"/>
  <c r="X788" i="2"/>
  <c r="Y788" i="2"/>
  <c r="X789" i="2"/>
  <c r="Y789" i="2"/>
  <c r="X790" i="2"/>
  <c r="Y790" i="2"/>
  <c r="X791" i="2"/>
  <c r="Y791" i="2"/>
  <c r="X792" i="2"/>
  <c r="Y792" i="2"/>
  <c r="X793" i="2"/>
  <c r="Y793" i="2"/>
  <c r="X794" i="2"/>
  <c r="Y794" i="2"/>
  <c r="X795" i="2"/>
  <c r="Y795" i="2"/>
  <c r="X796" i="2"/>
  <c r="Y796" i="2"/>
  <c r="X797" i="2"/>
  <c r="Y797" i="2"/>
  <c r="X798" i="2"/>
  <c r="Y798" i="2"/>
  <c r="X799" i="2"/>
  <c r="Y799" i="2"/>
  <c r="X800" i="2"/>
  <c r="Y800" i="2"/>
  <c r="X801" i="2"/>
  <c r="Y801" i="2"/>
  <c r="X802" i="2"/>
  <c r="Y802" i="2"/>
  <c r="X803" i="2"/>
  <c r="Y803" i="2"/>
  <c r="X804" i="2"/>
  <c r="Y804" i="2"/>
  <c r="X805" i="2"/>
  <c r="Y805" i="2"/>
  <c r="X806" i="2"/>
  <c r="Y806" i="2"/>
  <c r="X807" i="2"/>
  <c r="Y807" i="2"/>
  <c r="X808" i="2"/>
  <c r="Y808" i="2"/>
  <c r="X809" i="2"/>
  <c r="Y809" i="2"/>
  <c r="X810" i="2"/>
  <c r="Y810" i="2"/>
  <c r="X811" i="2"/>
  <c r="Y811" i="2"/>
  <c r="X812" i="2"/>
  <c r="Y812" i="2"/>
  <c r="X813" i="2"/>
  <c r="Y813" i="2"/>
  <c r="X814" i="2"/>
  <c r="Y814" i="2"/>
  <c r="X815" i="2"/>
  <c r="Y815" i="2"/>
  <c r="X816" i="2"/>
  <c r="Y816" i="2"/>
  <c r="X817" i="2"/>
  <c r="Y817" i="2"/>
  <c r="X818" i="2"/>
  <c r="Y818" i="2"/>
  <c r="X819" i="2"/>
  <c r="Y819" i="2"/>
  <c r="X820" i="2"/>
  <c r="Y820" i="2"/>
  <c r="X821" i="2"/>
  <c r="Y821" i="2"/>
  <c r="X822" i="2"/>
  <c r="Y822" i="2"/>
  <c r="X823" i="2"/>
  <c r="Y823" i="2"/>
  <c r="X824" i="2"/>
  <c r="Y824" i="2"/>
  <c r="X825" i="2"/>
  <c r="Y825" i="2"/>
  <c r="X826" i="2"/>
  <c r="Y826" i="2"/>
  <c r="X827" i="2"/>
  <c r="Y827" i="2"/>
  <c r="X828" i="2"/>
  <c r="Y828" i="2"/>
  <c r="X829" i="2"/>
  <c r="Y829" i="2"/>
  <c r="X830" i="2"/>
  <c r="Y830" i="2"/>
  <c r="X831" i="2"/>
  <c r="Y831" i="2"/>
  <c r="X832" i="2"/>
  <c r="Y832" i="2"/>
  <c r="X833" i="2"/>
  <c r="Y833" i="2"/>
  <c r="X834" i="2"/>
  <c r="Y834" i="2"/>
  <c r="X835" i="2"/>
  <c r="Y835" i="2"/>
  <c r="X836" i="2"/>
  <c r="Y836" i="2"/>
  <c r="X837" i="2"/>
  <c r="Y837" i="2"/>
  <c r="X838" i="2"/>
  <c r="Y838" i="2"/>
  <c r="X839" i="2"/>
  <c r="Y839" i="2"/>
  <c r="X840" i="2"/>
  <c r="Y840" i="2"/>
  <c r="X841" i="2"/>
  <c r="Y841" i="2"/>
  <c r="X842" i="2"/>
  <c r="Y842" i="2"/>
  <c r="X843" i="2"/>
  <c r="Y843" i="2"/>
  <c r="X844" i="2"/>
  <c r="Y844" i="2"/>
  <c r="X845" i="2"/>
  <c r="Y845" i="2"/>
  <c r="X846" i="2"/>
  <c r="Y846" i="2"/>
  <c r="X847" i="2"/>
  <c r="Y847" i="2"/>
  <c r="X848" i="2"/>
  <c r="Y848" i="2"/>
  <c r="X849" i="2"/>
  <c r="Y849" i="2"/>
  <c r="X850" i="2"/>
  <c r="Y850" i="2"/>
  <c r="X851" i="2"/>
  <c r="Y851" i="2"/>
  <c r="X852" i="2"/>
  <c r="Y852" i="2"/>
  <c r="X853" i="2"/>
  <c r="Y853" i="2"/>
  <c r="X854" i="2"/>
  <c r="Y854" i="2"/>
  <c r="X855" i="2"/>
  <c r="Y855" i="2"/>
  <c r="X856" i="2"/>
  <c r="Y856" i="2"/>
  <c r="X857" i="2"/>
  <c r="Y857" i="2"/>
  <c r="X858" i="2"/>
  <c r="Y858" i="2"/>
  <c r="X859" i="2"/>
  <c r="Y859" i="2"/>
  <c r="X860" i="2"/>
  <c r="Y860" i="2"/>
  <c r="X861" i="2"/>
  <c r="Y861" i="2"/>
  <c r="X862" i="2"/>
  <c r="Y862" i="2"/>
  <c r="X863" i="2"/>
  <c r="Y863" i="2"/>
  <c r="X864" i="2"/>
  <c r="Y864" i="2"/>
  <c r="X865" i="2"/>
  <c r="Y865" i="2"/>
  <c r="X866" i="2"/>
  <c r="Y866" i="2"/>
  <c r="X867" i="2"/>
  <c r="Y867" i="2"/>
  <c r="X868" i="2"/>
  <c r="Y868" i="2"/>
  <c r="X869" i="2"/>
  <c r="Y869" i="2"/>
  <c r="X870" i="2"/>
  <c r="Y870" i="2"/>
  <c r="X871" i="2"/>
  <c r="Y871" i="2"/>
  <c r="X872" i="2"/>
  <c r="Y872" i="2"/>
  <c r="X873" i="2"/>
  <c r="Y873" i="2"/>
  <c r="X874" i="2"/>
  <c r="Y874" i="2"/>
  <c r="X875" i="2"/>
  <c r="Y875" i="2"/>
  <c r="X876" i="2"/>
  <c r="Y876" i="2"/>
  <c r="X877" i="2"/>
  <c r="Y877" i="2"/>
  <c r="X878" i="2"/>
  <c r="Y878" i="2"/>
  <c r="X879" i="2"/>
  <c r="Y879" i="2"/>
  <c r="X880" i="2"/>
  <c r="Y880" i="2"/>
  <c r="X881" i="2"/>
  <c r="Y881" i="2"/>
  <c r="X882" i="2"/>
  <c r="Y882" i="2"/>
  <c r="X883" i="2"/>
  <c r="Y883" i="2"/>
  <c r="X884" i="2"/>
  <c r="Y884" i="2"/>
  <c r="X885" i="2"/>
  <c r="Y885" i="2"/>
  <c r="X886" i="2"/>
  <c r="Y886" i="2"/>
  <c r="X887" i="2"/>
  <c r="Y887" i="2"/>
  <c r="X888" i="2"/>
  <c r="Y888" i="2"/>
  <c r="X889" i="2"/>
  <c r="Y889" i="2"/>
  <c r="X890" i="2"/>
  <c r="Y890" i="2"/>
  <c r="X891" i="2"/>
  <c r="Y891" i="2"/>
  <c r="X892" i="2"/>
  <c r="Y892" i="2"/>
  <c r="X893" i="2"/>
  <c r="Y893" i="2"/>
  <c r="X894" i="2"/>
  <c r="Y894" i="2"/>
  <c r="X895" i="2"/>
  <c r="Y895" i="2"/>
  <c r="X896" i="2"/>
  <c r="Y896" i="2"/>
  <c r="X897" i="2"/>
  <c r="Y897" i="2"/>
  <c r="X898" i="2"/>
  <c r="Y898" i="2"/>
  <c r="X899" i="2"/>
  <c r="Y899" i="2"/>
  <c r="X900" i="2"/>
  <c r="Y900" i="2"/>
  <c r="X901" i="2"/>
  <c r="Y901" i="2"/>
  <c r="X902" i="2"/>
  <c r="Y902" i="2"/>
  <c r="X903" i="2"/>
  <c r="Y903" i="2"/>
  <c r="X904" i="2"/>
  <c r="Y904" i="2"/>
  <c r="X905" i="2"/>
  <c r="Y905" i="2"/>
  <c r="X906" i="2"/>
  <c r="Y906" i="2"/>
  <c r="X907" i="2"/>
  <c r="Y907" i="2"/>
  <c r="X908" i="2"/>
  <c r="Y908" i="2"/>
  <c r="X909" i="2"/>
  <c r="Y909" i="2"/>
  <c r="X910" i="2"/>
  <c r="Y910" i="2"/>
  <c r="X911" i="2"/>
  <c r="Y911" i="2"/>
  <c r="X912" i="2"/>
  <c r="Y912" i="2"/>
  <c r="X913" i="2"/>
  <c r="Y913" i="2"/>
  <c r="X914" i="2"/>
  <c r="Y914" i="2"/>
  <c r="X915" i="2"/>
  <c r="Y915" i="2"/>
  <c r="X916" i="2"/>
  <c r="Y916" i="2"/>
  <c r="X917" i="2"/>
  <c r="Y917" i="2"/>
  <c r="X918" i="2"/>
  <c r="Y918" i="2"/>
  <c r="X919" i="2"/>
  <c r="Y919" i="2"/>
  <c r="X920" i="2"/>
  <c r="Y920" i="2"/>
  <c r="X921" i="2"/>
  <c r="Y921" i="2"/>
  <c r="X922" i="2"/>
  <c r="Y922" i="2"/>
  <c r="X923" i="2"/>
  <c r="Y923" i="2"/>
  <c r="X924" i="2"/>
  <c r="Y924" i="2"/>
  <c r="X925" i="2"/>
  <c r="Y925" i="2"/>
  <c r="X926" i="2"/>
  <c r="Y926" i="2"/>
  <c r="X927" i="2"/>
  <c r="Y927" i="2"/>
  <c r="X928" i="2"/>
  <c r="Y928" i="2"/>
  <c r="X929" i="2"/>
  <c r="Y929" i="2"/>
  <c r="X930" i="2"/>
  <c r="Y930" i="2"/>
  <c r="X931" i="2"/>
  <c r="Y931" i="2"/>
  <c r="X932" i="2"/>
  <c r="Y932" i="2"/>
  <c r="X933" i="2"/>
  <c r="Y933" i="2"/>
  <c r="X934" i="2"/>
  <c r="Y934" i="2"/>
  <c r="X935" i="2"/>
  <c r="Y935" i="2"/>
  <c r="X936" i="2"/>
  <c r="Y936" i="2"/>
  <c r="X937" i="2"/>
  <c r="Y937" i="2"/>
  <c r="X938" i="2"/>
  <c r="Y938" i="2"/>
  <c r="X939" i="2"/>
  <c r="Y939" i="2"/>
  <c r="X940" i="2"/>
  <c r="Y940" i="2"/>
  <c r="X941" i="2"/>
  <c r="Y941" i="2"/>
  <c r="X942" i="2"/>
  <c r="Y942" i="2"/>
  <c r="X943" i="2"/>
  <c r="Y943" i="2"/>
  <c r="X944" i="2"/>
  <c r="Y944" i="2"/>
  <c r="X945" i="2"/>
  <c r="Y945" i="2"/>
  <c r="X946" i="2"/>
  <c r="Y946" i="2"/>
  <c r="X947" i="2"/>
  <c r="Y947" i="2"/>
  <c r="X948" i="2"/>
  <c r="Y948" i="2"/>
  <c r="X949" i="2"/>
  <c r="Y949" i="2"/>
  <c r="X950" i="2"/>
  <c r="Y950" i="2"/>
  <c r="X951" i="2"/>
  <c r="Y951" i="2"/>
  <c r="X952" i="2"/>
  <c r="Y952" i="2"/>
  <c r="X953" i="2"/>
  <c r="Y953" i="2"/>
  <c r="X954" i="2"/>
  <c r="Y954" i="2"/>
  <c r="X955" i="2"/>
  <c r="Y955" i="2"/>
  <c r="X956" i="2"/>
  <c r="Y956" i="2"/>
  <c r="X957" i="2"/>
  <c r="Y957" i="2"/>
  <c r="X958" i="2"/>
  <c r="Y958" i="2"/>
  <c r="X959" i="2"/>
  <c r="Y959" i="2"/>
  <c r="X960" i="2"/>
  <c r="Y960" i="2"/>
  <c r="X961" i="2"/>
  <c r="Y961" i="2"/>
  <c r="X962" i="2"/>
  <c r="Y962" i="2"/>
  <c r="X963" i="2"/>
  <c r="Y963" i="2"/>
  <c r="X964" i="2"/>
  <c r="Y964" i="2"/>
  <c r="X965" i="2"/>
  <c r="Y965" i="2"/>
  <c r="X966" i="2"/>
  <c r="Y966" i="2"/>
  <c r="X967" i="2"/>
  <c r="Y967" i="2"/>
  <c r="X968" i="2"/>
  <c r="Y968" i="2"/>
  <c r="X969" i="2"/>
  <c r="Y969" i="2"/>
  <c r="X970" i="2"/>
  <c r="Y970" i="2"/>
  <c r="X971" i="2"/>
  <c r="Y971" i="2"/>
  <c r="X972" i="2"/>
  <c r="Y972" i="2"/>
  <c r="X973" i="2"/>
  <c r="Y973" i="2"/>
  <c r="X974" i="2"/>
  <c r="Y974" i="2"/>
  <c r="X975" i="2"/>
  <c r="Y975" i="2"/>
  <c r="X976" i="2"/>
  <c r="Y976" i="2"/>
  <c r="X977" i="2"/>
  <c r="Y977" i="2"/>
  <c r="X978" i="2"/>
  <c r="Y978" i="2"/>
  <c r="X979" i="2"/>
  <c r="Y979" i="2"/>
  <c r="X980" i="2"/>
  <c r="Y980" i="2"/>
  <c r="X981" i="2"/>
  <c r="Y981" i="2"/>
  <c r="X982" i="2"/>
  <c r="Y982" i="2"/>
  <c r="X983" i="2"/>
  <c r="Y983" i="2"/>
  <c r="X984" i="2"/>
  <c r="Y984" i="2"/>
  <c r="X985" i="2"/>
  <c r="Y985" i="2"/>
  <c r="X986" i="2"/>
  <c r="Y986" i="2"/>
  <c r="X987" i="2"/>
  <c r="Y987" i="2"/>
  <c r="X988" i="2"/>
  <c r="Y988" i="2"/>
  <c r="X989" i="2"/>
  <c r="Y989" i="2"/>
  <c r="X990" i="2"/>
  <c r="Y990" i="2"/>
  <c r="X991" i="2"/>
  <c r="Y991" i="2"/>
  <c r="X992" i="2"/>
  <c r="Y992" i="2"/>
  <c r="X993" i="2"/>
  <c r="Y993" i="2"/>
  <c r="X994" i="2"/>
  <c r="Y994" i="2"/>
  <c r="X995" i="2"/>
  <c r="Y995" i="2"/>
  <c r="X996" i="2"/>
  <c r="Y996" i="2"/>
  <c r="X997" i="2"/>
  <c r="Y997" i="2"/>
  <c r="X998" i="2"/>
  <c r="Y998" i="2"/>
  <c r="X999" i="2"/>
  <c r="Y999" i="2"/>
  <c r="X1000" i="2"/>
  <c r="Y1000" i="2"/>
  <c r="X1001" i="2"/>
  <c r="Y1001" i="2"/>
  <c r="X1002" i="2"/>
  <c r="Y1002" i="2"/>
  <c r="X1003" i="2"/>
  <c r="Y1003" i="2"/>
  <c r="X1004" i="2"/>
  <c r="Y1004" i="2"/>
  <c r="X1005" i="2"/>
  <c r="Y1005" i="2"/>
  <c r="Y5" i="2"/>
  <c r="X5" i="2"/>
  <c r="W7" i="2"/>
  <c r="W8" i="2"/>
  <c r="W9" i="2"/>
  <c r="W10" i="2"/>
  <c r="W11" i="2"/>
  <c r="W12" i="2"/>
  <c r="W13" i="2"/>
  <c r="W14" i="2"/>
  <c r="W15" i="2"/>
  <c r="W16" i="2"/>
  <c r="W17" i="2"/>
  <c r="W18" i="2"/>
  <c r="W19" i="2"/>
  <c r="W20" i="2"/>
  <c r="W21" i="2"/>
  <c r="W22" i="2"/>
  <c r="W23" i="2"/>
  <c r="W24" i="2"/>
  <c r="W25" i="2"/>
  <c r="W26" i="2"/>
  <c r="W27" i="2"/>
  <c r="W28" i="2"/>
  <c r="W29" i="2"/>
  <c r="W30" i="2"/>
  <c r="W31" i="2"/>
  <c r="W32" i="2"/>
  <c r="W33" i="2"/>
  <c r="W34" i="2"/>
  <c r="W35" i="2"/>
  <c r="W36" i="2"/>
  <c r="W37" i="2"/>
  <c r="W38" i="2"/>
  <c r="W39" i="2"/>
  <c r="W40" i="2"/>
  <c r="W41" i="2"/>
  <c r="W42" i="2"/>
  <c r="W43" i="2"/>
  <c r="W44" i="2"/>
  <c r="W45" i="2"/>
  <c r="W46" i="2"/>
  <c r="W47" i="2"/>
  <c r="W48" i="2"/>
  <c r="W49" i="2"/>
  <c r="W50" i="2"/>
  <c r="W51" i="2"/>
  <c r="W52" i="2"/>
  <c r="W53" i="2"/>
  <c r="W54" i="2"/>
  <c r="W55" i="2"/>
  <c r="W56" i="2"/>
  <c r="W57" i="2"/>
  <c r="W58" i="2"/>
  <c r="W59" i="2"/>
  <c r="W60" i="2"/>
  <c r="W61" i="2"/>
  <c r="W62" i="2"/>
  <c r="W63" i="2"/>
  <c r="W64" i="2"/>
  <c r="W65" i="2"/>
  <c r="W66" i="2"/>
  <c r="W67" i="2"/>
  <c r="W68" i="2"/>
  <c r="W69" i="2"/>
  <c r="W70" i="2"/>
  <c r="W71" i="2"/>
  <c r="W72" i="2"/>
  <c r="W73" i="2"/>
  <c r="W74" i="2"/>
  <c r="W75" i="2"/>
  <c r="W76" i="2"/>
  <c r="W77" i="2"/>
  <c r="W78" i="2"/>
  <c r="W79" i="2"/>
  <c r="W80" i="2"/>
  <c r="W81" i="2"/>
  <c r="W82" i="2"/>
  <c r="W83" i="2"/>
  <c r="W84" i="2"/>
  <c r="W85" i="2"/>
  <c r="W86" i="2"/>
  <c r="W87" i="2"/>
  <c r="W88" i="2"/>
  <c r="W89" i="2"/>
  <c r="W90" i="2"/>
  <c r="W91" i="2"/>
  <c r="W92" i="2"/>
  <c r="W93" i="2"/>
  <c r="W94" i="2"/>
  <c r="W95" i="2"/>
  <c r="W96" i="2"/>
  <c r="W97" i="2"/>
  <c r="W98" i="2"/>
  <c r="W99" i="2"/>
  <c r="W100" i="2"/>
  <c r="W101" i="2"/>
  <c r="W102" i="2"/>
  <c r="W103" i="2"/>
  <c r="W104" i="2"/>
  <c r="W105" i="2"/>
  <c r="W106" i="2"/>
  <c r="W107" i="2"/>
  <c r="W108" i="2"/>
  <c r="W109" i="2"/>
  <c r="W110" i="2"/>
  <c r="W111" i="2"/>
  <c r="W112" i="2"/>
  <c r="W113" i="2"/>
  <c r="W114" i="2"/>
  <c r="W115" i="2"/>
  <c r="W116" i="2"/>
  <c r="W117" i="2"/>
  <c r="W118" i="2"/>
  <c r="W119" i="2"/>
  <c r="W120" i="2"/>
  <c r="W121" i="2"/>
  <c r="W122" i="2"/>
  <c r="W123" i="2"/>
  <c r="W124" i="2"/>
  <c r="W125" i="2"/>
  <c r="W126" i="2"/>
  <c r="W127" i="2"/>
  <c r="W128" i="2"/>
  <c r="W129" i="2"/>
  <c r="W130" i="2"/>
  <c r="W131" i="2"/>
  <c r="W132" i="2"/>
  <c r="W133" i="2"/>
  <c r="W134" i="2"/>
  <c r="W135" i="2"/>
  <c r="W136" i="2"/>
  <c r="W137" i="2"/>
  <c r="W138" i="2"/>
  <c r="W139" i="2"/>
  <c r="W140" i="2"/>
  <c r="W141" i="2"/>
  <c r="W142" i="2"/>
  <c r="W143" i="2"/>
  <c r="W144" i="2"/>
  <c r="W145" i="2"/>
  <c r="W146" i="2"/>
  <c r="W147" i="2"/>
  <c r="W148" i="2"/>
  <c r="W149" i="2"/>
  <c r="W150" i="2"/>
  <c r="W151" i="2"/>
  <c r="W152" i="2"/>
  <c r="W153" i="2"/>
  <c r="W154" i="2"/>
  <c r="W155" i="2"/>
  <c r="W156" i="2"/>
  <c r="W157" i="2"/>
  <c r="W158" i="2"/>
  <c r="W159" i="2"/>
  <c r="W160" i="2"/>
  <c r="W161" i="2"/>
  <c r="W162" i="2"/>
  <c r="W163" i="2"/>
  <c r="W164" i="2"/>
  <c r="W165" i="2"/>
  <c r="W166" i="2"/>
  <c r="W167" i="2"/>
  <c r="W168" i="2"/>
  <c r="W169" i="2"/>
  <c r="W170" i="2"/>
  <c r="W171" i="2"/>
  <c r="W172" i="2"/>
  <c r="W173" i="2"/>
  <c r="W174" i="2"/>
  <c r="W175" i="2"/>
  <c r="W176" i="2"/>
  <c r="W177" i="2"/>
  <c r="W178" i="2"/>
  <c r="W179" i="2"/>
  <c r="W180" i="2"/>
  <c r="W181" i="2"/>
  <c r="W182" i="2"/>
  <c r="W183" i="2"/>
  <c r="W184" i="2"/>
  <c r="W185" i="2"/>
  <c r="W186" i="2"/>
  <c r="W187" i="2"/>
  <c r="W188" i="2"/>
  <c r="W189" i="2"/>
  <c r="W190" i="2"/>
  <c r="W191" i="2"/>
  <c r="W192" i="2"/>
  <c r="W193" i="2"/>
  <c r="W194" i="2"/>
  <c r="W195" i="2"/>
  <c r="W196" i="2"/>
  <c r="W197" i="2"/>
  <c r="W198" i="2"/>
  <c r="W199" i="2"/>
  <c r="W200" i="2"/>
  <c r="W201" i="2"/>
  <c r="W202" i="2"/>
  <c r="W203" i="2"/>
  <c r="W204" i="2"/>
  <c r="W205" i="2"/>
  <c r="W206" i="2"/>
  <c r="W207" i="2"/>
  <c r="W208" i="2"/>
  <c r="W209" i="2"/>
  <c r="W210" i="2"/>
  <c r="W211" i="2"/>
  <c r="W212" i="2"/>
  <c r="W213" i="2"/>
  <c r="W214" i="2"/>
  <c r="W215" i="2"/>
  <c r="W216" i="2"/>
  <c r="W217" i="2"/>
  <c r="W218" i="2"/>
  <c r="W219" i="2"/>
  <c r="W220" i="2"/>
  <c r="W221" i="2"/>
  <c r="W222" i="2"/>
  <c r="W223" i="2"/>
  <c r="W224" i="2"/>
  <c r="W225" i="2"/>
  <c r="W226" i="2"/>
  <c r="W227" i="2"/>
  <c r="W228" i="2"/>
  <c r="W229" i="2"/>
  <c r="W230" i="2"/>
  <c r="W231" i="2"/>
  <c r="W232" i="2"/>
  <c r="W233" i="2"/>
  <c r="W234" i="2"/>
  <c r="W235" i="2"/>
  <c r="W236" i="2"/>
  <c r="W237" i="2"/>
  <c r="W238" i="2"/>
  <c r="W239" i="2"/>
  <c r="W240" i="2"/>
  <c r="W241" i="2"/>
  <c r="W242" i="2"/>
  <c r="W243" i="2"/>
  <c r="W244" i="2"/>
  <c r="W245" i="2"/>
  <c r="W246" i="2"/>
  <c r="W247" i="2"/>
  <c r="W248" i="2"/>
  <c r="W249" i="2"/>
  <c r="W250" i="2"/>
  <c r="W251" i="2"/>
  <c r="W252" i="2"/>
  <c r="W253" i="2"/>
  <c r="W254" i="2"/>
  <c r="W255" i="2"/>
  <c r="W256" i="2"/>
  <c r="W257" i="2"/>
  <c r="W258" i="2"/>
  <c r="W259" i="2"/>
  <c r="W260" i="2"/>
  <c r="W261" i="2"/>
  <c r="W262" i="2"/>
  <c r="W263" i="2"/>
  <c r="W264" i="2"/>
  <c r="W265" i="2"/>
  <c r="W266" i="2"/>
  <c r="W267" i="2"/>
  <c r="W268" i="2"/>
  <c r="W269" i="2"/>
  <c r="W270" i="2"/>
  <c r="W271" i="2"/>
  <c r="W272" i="2"/>
  <c r="W273" i="2"/>
  <c r="W274" i="2"/>
  <c r="W275" i="2"/>
  <c r="W276" i="2"/>
  <c r="W277" i="2"/>
  <c r="W278" i="2"/>
  <c r="W279" i="2"/>
  <c r="W280" i="2"/>
  <c r="W281" i="2"/>
  <c r="W282" i="2"/>
  <c r="W283" i="2"/>
  <c r="W284" i="2"/>
  <c r="W285" i="2"/>
  <c r="W286" i="2"/>
  <c r="W287" i="2"/>
  <c r="W288" i="2"/>
  <c r="W289" i="2"/>
  <c r="W290" i="2"/>
  <c r="W291" i="2"/>
  <c r="W292" i="2"/>
  <c r="W293" i="2"/>
  <c r="W294" i="2"/>
  <c r="W295" i="2"/>
  <c r="W296" i="2"/>
  <c r="W297" i="2"/>
  <c r="W298" i="2"/>
  <c r="W299" i="2"/>
  <c r="W300" i="2"/>
  <c r="W301" i="2"/>
  <c r="W302" i="2"/>
  <c r="W303" i="2"/>
  <c r="W304" i="2"/>
  <c r="W305" i="2"/>
  <c r="W306" i="2"/>
  <c r="W307" i="2"/>
  <c r="W308" i="2"/>
  <c r="W309" i="2"/>
  <c r="W310" i="2"/>
  <c r="W311" i="2"/>
  <c r="W312" i="2"/>
  <c r="W313" i="2"/>
  <c r="W314" i="2"/>
  <c r="W315" i="2"/>
  <c r="W316" i="2"/>
  <c r="W317" i="2"/>
  <c r="W318" i="2"/>
  <c r="W319" i="2"/>
  <c r="W320" i="2"/>
  <c r="W321" i="2"/>
  <c r="W322" i="2"/>
  <c r="W323" i="2"/>
  <c r="W324" i="2"/>
  <c r="W325" i="2"/>
  <c r="W326" i="2"/>
  <c r="W327" i="2"/>
  <c r="W328" i="2"/>
  <c r="W329" i="2"/>
  <c r="W330" i="2"/>
  <c r="W331" i="2"/>
  <c r="W332" i="2"/>
  <c r="W333" i="2"/>
  <c r="W334" i="2"/>
  <c r="W335" i="2"/>
  <c r="W336" i="2"/>
  <c r="W337" i="2"/>
  <c r="W338" i="2"/>
  <c r="W339" i="2"/>
  <c r="W340" i="2"/>
  <c r="W341" i="2"/>
  <c r="W342" i="2"/>
  <c r="W343" i="2"/>
  <c r="W344" i="2"/>
  <c r="W345" i="2"/>
  <c r="W346" i="2"/>
  <c r="W347" i="2"/>
  <c r="W348" i="2"/>
  <c r="W349" i="2"/>
  <c r="W350" i="2"/>
  <c r="W351" i="2"/>
  <c r="W352" i="2"/>
  <c r="W353" i="2"/>
  <c r="W354" i="2"/>
  <c r="W355" i="2"/>
  <c r="W356" i="2"/>
  <c r="W357" i="2"/>
  <c r="W358" i="2"/>
  <c r="W359" i="2"/>
  <c r="W360" i="2"/>
  <c r="W361" i="2"/>
  <c r="W362" i="2"/>
  <c r="W363" i="2"/>
  <c r="W364" i="2"/>
  <c r="W365" i="2"/>
  <c r="W366" i="2"/>
  <c r="W367" i="2"/>
  <c r="W368" i="2"/>
  <c r="W369" i="2"/>
  <c r="W370" i="2"/>
  <c r="W371" i="2"/>
  <c r="W372" i="2"/>
  <c r="W373" i="2"/>
  <c r="W374" i="2"/>
  <c r="W375" i="2"/>
  <c r="W376" i="2"/>
  <c r="W377" i="2"/>
  <c r="W378" i="2"/>
  <c r="W379" i="2"/>
  <c r="W380" i="2"/>
  <c r="W381" i="2"/>
  <c r="W382" i="2"/>
  <c r="W383" i="2"/>
  <c r="W384" i="2"/>
  <c r="W385" i="2"/>
  <c r="W386" i="2"/>
  <c r="W387" i="2"/>
  <c r="W388" i="2"/>
  <c r="W389" i="2"/>
  <c r="W390" i="2"/>
  <c r="W391" i="2"/>
  <c r="W392" i="2"/>
  <c r="W393" i="2"/>
  <c r="W394" i="2"/>
  <c r="W395" i="2"/>
  <c r="W396" i="2"/>
  <c r="W397" i="2"/>
  <c r="W398" i="2"/>
  <c r="W399" i="2"/>
  <c r="W400" i="2"/>
  <c r="W401" i="2"/>
  <c r="W402" i="2"/>
  <c r="W403" i="2"/>
  <c r="W404" i="2"/>
  <c r="W405" i="2"/>
  <c r="W406" i="2"/>
  <c r="W407" i="2"/>
  <c r="W408" i="2"/>
  <c r="W409" i="2"/>
  <c r="W410" i="2"/>
  <c r="W411" i="2"/>
  <c r="W412" i="2"/>
  <c r="W413" i="2"/>
  <c r="W414" i="2"/>
  <c r="W415" i="2"/>
  <c r="W416" i="2"/>
  <c r="W417" i="2"/>
  <c r="W418" i="2"/>
  <c r="W419" i="2"/>
  <c r="W420" i="2"/>
  <c r="W421" i="2"/>
  <c r="W422" i="2"/>
  <c r="W423" i="2"/>
  <c r="W424" i="2"/>
  <c r="W425" i="2"/>
  <c r="W426" i="2"/>
  <c r="W427" i="2"/>
  <c r="W428" i="2"/>
  <c r="W429" i="2"/>
  <c r="W430" i="2"/>
  <c r="W431" i="2"/>
  <c r="W432" i="2"/>
  <c r="W433" i="2"/>
  <c r="W434" i="2"/>
  <c r="W435" i="2"/>
  <c r="W436" i="2"/>
  <c r="W437" i="2"/>
  <c r="W438" i="2"/>
  <c r="W439" i="2"/>
  <c r="W440" i="2"/>
  <c r="W441" i="2"/>
  <c r="W442" i="2"/>
  <c r="W443" i="2"/>
  <c r="W444" i="2"/>
  <c r="W445" i="2"/>
  <c r="W446" i="2"/>
  <c r="W447" i="2"/>
  <c r="W448" i="2"/>
  <c r="W449" i="2"/>
  <c r="W450" i="2"/>
  <c r="W451" i="2"/>
  <c r="W452" i="2"/>
  <c r="W453" i="2"/>
  <c r="W454" i="2"/>
  <c r="W455" i="2"/>
  <c r="W456" i="2"/>
  <c r="W457" i="2"/>
  <c r="W458" i="2"/>
  <c r="W459" i="2"/>
  <c r="W460" i="2"/>
  <c r="W461" i="2"/>
  <c r="W462" i="2"/>
  <c r="W463" i="2"/>
  <c r="W464" i="2"/>
  <c r="W465" i="2"/>
  <c r="W466" i="2"/>
  <c r="W467" i="2"/>
  <c r="W468" i="2"/>
  <c r="W469" i="2"/>
  <c r="W470" i="2"/>
  <c r="W471" i="2"/>
  <c r="W472" i="2"/>
  <c r="W473" i="2"/>
  <c r="W474" i="2"/>
  <c r="W475" i="2"/>
  <c r="W476" i="2"/>
  <c r="W477" i="2"/>
  <c r="W478" i="2"/>
  <c r="W479" i="2"/>
  <c r="W480" i="2"/>
  <c r="W481" i="2"/>
  <c r="W482" i="2"/>
  <c r="W483" i="2"/>
  <c r="W484" i="2"/>
  <c r="W485" i="2"/>
  <c r="W486" i="2"/>
  <c r="W487" i="2"/>
  <c r="W488" i="2"/>
  <c r="W489" i="2"/>
  <c r="W490" i="2"/>
  <c r="W491" i="2"/>
  <c r="W492" i="2"/>
  <c r="W493" i="2"/>
  <c r="W494" i="2"/>
  <c r="W495" i="2"/>
  <c r="W496" i="2"/>
  <c r="W497" i="2"/>
  <c r="W498" i="2"/>
  <c r="W499" i="2"/>
  <c r="W500" i="2"/>
  <c r="W501" i="2"/>
  <c r="W502" i="2"/>
  <c r="W503" i="2"/>
  <c r="W504" i="2"/>
  <c r="W505" i="2"/>
  <c r="W506" i="2"/>
  <c r="W507" i="2"/>
  <c r="W508" i="2"/>
  <c r="W509" i="2"/>
  <c r="W510" i="2"/>
  <c r="W511" i="2"/>
  <c r="W512" i="2"/>
  <c r="W513" i="2"/>
  <c r="W514" i="2"/>
  <c r="W515" i="2"/>
  <c r="W516" i="2"/>
  <c r="W517" i="2"/>
  <c r="W518" i="2"/>
  <c r="W519" i="2"/>
  <c r="W520" i="2"/>
  <c r="W521" i="2"/>
  <c r="W522" i="2"/>
  <c r="W523" i="2"/>
  <c r="W524" i="2"/>
  <c r="W525" i="2"/>
  <c r="W526" i="2"/>
  <c r="W527" i="2"/>
  <c r="W528" i="2"/>
  <c r="W529" i="2"/>
  <c r="W530" i="2"/>
  <c r="W531" i="2"/>
  <c r="W532" i="2"/>
  <c r="W533" i="2"/>
  <c r="W534" i="2"/>
  <c r="W535" i="2"/>
  <c r="W536" i="2"/>
  <c r="W537" i="2"/>
  <c r="W538" i="2"/>
  <c r="W539" i="2"/>
  <c r="W540" i="2"/>
  <c r="W541" i="2"/>
  <c r="W542" i="2"/>
  <c r="W543" i="2"/>
  <c r="W544" i="2"/>
  <c r="W545" i="2"/>
  <c r="W546" i="2"/>
  <c r="W547" i="2"/>
  <c r="W548" i="2"/>
  <c r="W549" i="2"/>
  <c r="W550" i="2"/>
  <c r="W551" i="2"/>
  <c r="W552" i="2"/>
  <c r="W553" i="2"/>
  <c r="W554" i="2"/>
  <c r="W555" i="2"/>
  <c r="W556" i="2"/>
  <c r="W557" i="2"/>
  <c r="W558" i="2"/>
  <c r="W559" i="2"/>
  <c r="W560" i="2"/>
  <c r="W561" i="2"/>
  <c r="W562" i="2"/>
  <c r="W563" i="2"/>
  <c r="W564" i="2"/>
  <c r="W565" i="2"/>
  <c r="W566" i="2"/>
  <c r="W567" i="2"/>
  <c r="W568" i="2"/>
  <c r="W569" i="2"/>
  <c r="W570" i="2"/>
  <c r="W571" i="2"/>
  <c r="W572" i="2"/>
  <c r="W573" i="2"/>
  <c r="W574" i="2"/>
  <c r="W575" i="2"/>
  <c r="W576" i="2"/>
  <c r="W577" i="2"/>
  <c r="W578" i="2"/>
  <c r="W579" i="2"/>
  <c r="W580" i="2"/>
  <c r="W581" i="2"/>
  <c r="W582" i="2"/>
  <c r="W583" i="2"/>
  <c r="W584" i="2"/>
  <c r="W585" i="2"/>
  <c r="W586" i="2"/>
  <c r="W587" i="2"/>
  <c r="W588" i="2"/>
  <c r="W589" i="2"/>
  <c r="W590" i="2"/>
  <c r="W591" i="2"/>
  <c r="W592" i="2"/>
  <c r="W593" i="2"/>
  <c r="W594" i="2"/>
  <c r="W595" i="2"/>
  <c r="W596" i="2"/>
  <c r="W597" i="2"/>
  <c r="W598" i="2"/>
  <c r="W599" i="2"/>
  <c r="W600" i="2"/>
  <c r="W601" i="2"/>
  <c r="W602" i="2"/>
  <c r="W603" i="2"/>
  <c r="W604" i="2"/>
  <c r="W605" i="2"/>
  <c r="W606" i="2"/>
  <c r="W607" i="2"/>
  <c r="W608" i="2"/>
  <c r="W609" i="2"/>
  <c r="W610" i="2"/>
  <c r="W611" i="2"/>
  <c r="W612" i="2"/>
  <c r="W613" i="2"/>
  <c r="W614" i="2"/>
  <c r="W615" i="2"/>
  <c r="W616" i="2"/>
  <c r="W617" i="2"/>
  <c r="W618" i="2"/>
  <c r="W619" i="2"/>
  <c r="W620" i="2"/>
  <c r="W621" i="2"/>
  <c r="W622" i="2"/>
  <c r="W623" i="2"/>
  <c r="W624" i="2"/>
  <c r="W625" i="2"/>
  <c r="W626" i="2"/>
  <c r="W627" i="2"/>
  <c r="W628" i="2"/>
  <c r="W629" i="2"/>
  <c r="W630" i="2"/>
  <c r="W631" i="2"/>
  <c r="W632" i="2"/>
  <c r="W633" i="2"/>
  <c r="W634" i="2"/>
  <c r="W635" i="2"/>
  <c r="W636" i="2"/>
  <c r="W637" i="2"/>
  <c r="W638" i="2"/>
  <c r="W639" i="2"/>
  <c r="W640" i="2"/>
  <c r="W641" i="2"/>
  <c r="W642" i="2"/>
  <c r="W643" i="2"/>
  <c r="W644" i="2"/>
  <c r="W645" i="2"/>
  <c r="W646" i="2"/>
  <c r="W647" i="2"/>
  <c r="W648" i="2"/>
  <c r="W649" i="2"/>
  <c r="W650" i="2"/>
  <c r="W651" i="2"/>
  <c r="W652" i="2"/>
  <c r="W653" i="2"/>
  <c r="W654" i="2"/>
  <c r="W655" i="2"/>
  <c r="W656" i="2"/>
  <c r="W657" i="2"/>
  <c r="W658" i="2"/>
  <c r="W659" i="2"/>
  <c r="W660" i="2"/>
  <c r="W661" i="2"/>
  <c r="W662" i="2"/>
  <c r="W663" i="2"/>
  <c r="W664" i="2"/>
  <c r="W665" i="2"/>
  <c r="W666" i="2"/>
  <c r="W667" i="2"/>
  <c r="W668" i="2"/>
  <c r="W669" i="2"/>
  <c r="W670" i="2"/>
  <c r="W671" i="2"/>
  <c r="W672" i="2"/>
  <c r="W673" i="2"/>
  <c r="W674" i="2"/>
  <c r="W675" i="2"/>
  <c r="W676" i="2"/>
  <c r="W677" i="2"/>
  <c r="W678" i="2"/>
  <c r="W679" i="2"/>
  <c r="W680" i="2"/>
  <c r="W681" i="2"/>
  <c r="W682" i="2"/>
  <c r="W683" i="2"/>
  <c r="W684" i="2"/>
  <c r="W685" i="2"/>
  <c r="W686" i="2"/>
  <c r="W687" i="2"/>
  <c r="W688" i="2"/>
  <c r="W689" i="2"/>
  <c r="W690" i="2"/>
  <c r="W691" i="2"/>
  <c r="W692" i="2"/>
  <c r="W693" i="2"/>
  <c r="W694" i="2"/>
  <c r="W695" i="2"/>
  <c r="W696" i="2"/>
  <c r="W697" i="2"/>
  <c r="W698" i="2"/>
  <c r="W699" i="2"/>
  <c r="W700" i="2"/>
  <c r="W701" i="2"/>
  <c r="W702" i="2"/>
  <c r="W703" i="2"/>
  <c r="W704" i="2"/>
  <c r="W705" i="2"/>
  <c r="W706" i="2"/>
  <c r="W707" i="2"/>
  <c r="W708" i="2"/>
  <c r="W709" i="2"/>
  <c r="W710" i="2"/>
  <c r="W711" i="2"/>
  <c r="W712" i="2"/>
  <c r="W713" i="2"/>
  <c r="W714" i="2"/>
  <c r="W715" i="2"/>
  <c r="W716" i="2"/>
  <c r="W717" i="2"/>
  <c r="W718" i="2"/>
  <c r="W719" i="2"/>
  <c r="W720" i="2"/>
  <c r="W721" i="2"/>
  <c r="W722" i="2"/>
  <c r="W723" i="2"/>
  <c r="W724" i="2"/>
  <c r="W725" i="2"/>
  <c r="W726" i="2"/>
  <c r="W727" i="2"/>
  <c r="W728" i="2"/>
  <c r="W729" i="2"/>
  <c r="W730" i="2"/>
  <c r="W731" i="2"/>
  <c r="W732" i="2"/>
  <c r="W733" i="2"/>
  <c r="W734" i="2"/>
  <c r="W735" i="2"/>
  <c r="W736" i="2"/>
  <c r="W737" i="2"/>
  <c r="W738" i="2"/>
  <c r="W739" i="2"/>
  <c r="W740" i="2"/>
  <c r="W741" i="2"/>
  <c r="W742" i="2"/>
  <c r="W743" i="2"/>
  <c r="W744" i="2"/>
  <c r="W745" i="2"/>
  <c r="W746" i="2"/>
  <c r="W747" i="2"/>
  <c r="W748" i="2"/>
  <c r="W749" i="2"/>
  <c r="W750" i="2"/>
  <c r="W751" i="2"/>
  <c r="W752" i="2"/>
  <c r="W753" i="2"/>
  <c r="W754" i="2"/>
  <c r="W755" i="2"/>
  <c r="W756" i="2"/>
  <c r="W757" i="2"/>
  <c r="W758" i="2"/>
  <c r="W759" i="2"/>
  <c r="W760" i="2"/>
  <c r="W761" i="2"/>
  <c r="W762" i="2"/>
  <c r="W763" i="2"/>
  <c r="W764" i="2"/>
  <c r="W765" i="2"/>
  <c r="W766" i="2"/>
  <c r="W767" i="2"/>
  <c r="W768" i="2"/>
  <c r="W769" i="2"/>
  <c r="W770" i="2"/>
  <c r="W771" i="2"/>
  <c r="W772" i="2"/>
  <c r="W773" i="2"/>
  <c r="W774" i="2"/>
  <c r="W775" i="2"/>
  <c r="W776" i="2"/>
  <c r="W777" i="2"/>
  <c r="W778" i="2"/>
  <c r="W779" i="2"/>
  <c r="W780" i="2"/>
  <c r="W781" i="2"/>
  <c r="W782" i="2"/>
  <c r="W783" i="2"/>
  <c r="W784" i="2"/>
  <c r="W785" i="2"/>
  <c r="W786" i="2"/>
  <c r="W787" i="2"/>
  <c r="W788" i="2"/>
  <c r="W789" i="2"/>
  <c r="W790" i="2"/>
  <c r="W791" i="2"/>
  <c r="W792" i="2"/>
  <c r="W793" i="2"/>
  <c r="W794" i="2"/>
  <c r="W795" i="2"/>
  <c r="W796" i="2"/>
  <c r="W797" i="2"/>
  <c r="W798" i="2"/>
  <c r="W799" i="2"/>
  <c r="W800" i="2"/>
  <c r="W801" i="2"/>
  <c r="W802" i="2"/>
  <c r="W803" i="2"/>
  <c r="W804" i="2"/>
  <c r="W805" i="2"/>
  <c r="W806" i="2"/>
  <c r="W807" i="2"/>
  <c r="W808" i="2"/>
  <c r="W809" i="2"/>
  <c r="W810" i="2"/>
  <c r="W811" i="2"/>
  <c r="W812" i="2"/>
  <c r="W813" i="2"/>
  <c r="W814" i="2"/>
  <c r="W815" i="2"/>
  <c r="W816" i="2"/>
  <c r="W817" i="2"/>
  <c r="W818" i="2"/>
  <c r="W819" i="2"/>
  <c r="W820" i="2"/>
  <c r="W821" i="2"/>
  <c r="W822" i="2"/>
  <c r="W823" i="2"/>
  <c r="W824" i="2"/>
  <c r="W825" i="2"/>
  <c r="W826" i="2"/>
  <c r="W827" i="2"/>
  <c r="W828" i="2"/>
  <c r="W829" i="2"/>
  <c r="W830" i="2"/>
  <c r="W831" i="2"/>
  <c r="W832" i="2"/>
  <c r="W833" i="2"/>
  <c r="W834" i="2"/>
  <c r="W835" i="2"/>
  <c r="W836" i="2"/>
  <c r="W837" i="2"/>
  <c r="W838" i="2"/>
  <c r="W839" i="2"/>
  <c r="W840" i="2"/>
  <c r="W841" i="2"/>
  <c r="W842" i="2"/>
  <c r="W843" i="2"/>
  <c r="W844" i="2"/>
  <c r="W845" i="2"/>
  <c r="W846" i="2"/>
  <c r="W847" i="2"/>
  <c r="W848" i="2"/>
  <c r="W849" i="2"/>
  <c r="W850" i="2"/>
  <c r="W851" i="2"/>
  <c r="W852" i="2"/>
  <c r="W853" i="2"/>
  <c r="W854" i="2"/>
  <c r="W855" i="2"/>
  <c r="W856" i="2"/>
  <c r="W857" i="2"/>
  <c r="W858" i="2"/>
  <c r="W859" i="2"/>
  <c r="W860" i="2"/>
  <c r="W861" i="2"/>
  <c r="W862" i="2"/>
  <c r="W863" i="2"/>
  <c r="W864" i="2"/>
  <c r="W865" i="2"/>
  <c r="W866" i="2"/>
  <c r="W867" i="2"/>
  <c r="W868" i="2"/>
  <c r="W869" i="2"/>
  <c r="W870" i="2"/>
  <c r="W871" i="2"/>
  <c r="W872" i="2"/>
  <c r="W873" i="2"/>
  <c r="W874" i="2"/>
  <c r="W875" i="2"/>
  <c r="W876" i="2"/>
  <c r="W877" i="2"/>
  <c r="W878" i="2"/>
  <c r="W879" i="2"/>
  <c r="W880" i="2"/>
  <c r="W881" i="2"/>
  <c r="W882" i="2"/>
  <c r="W883" i="2"/>
  <c r="W884" i="2"/>
  <c r="W885" i="2"/>
  <c r="W886" i="2"/>
  <c r="W887" i="2"/>
  <c r="W888" i="2"/>
  <c r="W889" i="2"/>
  <c r="W890" i="2"/>
  <c r="W891" i="2"/>
  <c r="W892" i="2"/>
  <c r="W893" i="2"/>
  <c r="W894" i="2"/>
  <c r="W895" i="2"/>
  <c r="W896" i="2"/>
  <c r="W897" i="2"/>
  <c r="W898" i="2"/>
  <c r="W899" i="2"/>
  <c r="W900" i="2"/>
  <c r="W901" i="2"/>
  <c r="W902" i="2"/>
  <c r="W903" i="2"/>
  <c r="W904" i="2"/>
  <c r="W905" i="2"/>
  <c r="W906" i="2"/>
  <c r="W907" i="2"/>
  <c r="W908" i="2"/>
  <c r="W909" i="2"/>
  <c r="W910" i="2"/>
  <c r="W911" i="2"/>
  <c r="W912" i="2"/>
  <c r="W913" i="2"/>
  <c r="W914" i="2"/>
  <c r="W915" i="2"/>
  <c r="W916" i="2"/>
  <c r="W917" i="2"/>
  <c r="W918" i="2"/>
  <c r="W919" i="2"/>
  <c r="W920" i="2"/>
  <c r="W921" i="2"/>
  <c r="W922" i="2"/>
  <c r="W923" i="2"/>
  <c r="W924" i="2"/>
  <c r="W925" i="2"/>
  <c r="W926" i="2"/>
  <c r="W927" i="2"/>
  <c r="W928" i="2"/>
  <c r="W929" i="2"/>
  <c r="W930" i="2"/>
  <c r="W931" i="2"/>
  <c r="W932" i="2"/>
  <c r="W933" i="2"/>
  <c r="W934" i="2"/>
  <c r="W935" i="2"/>
  <c r="W936" i="2"/>
  <c r="W937" i="2"/>
  <c r="W938" i="2"/>
  <c r="W939" i="2"/>
  <c r="W940" i="2"/>
  <c r="W941" i="2"/>
  <c r="W942" i="2"/>
  <c r="W943" i="2"/>
  <c r="W944" i="2"/>
  <c r="W945" i="2"/>
  <c r="W946" i="2"/>
  <c r="W947" i="2"/>
  <c r="W948" i="2"/>
  <c r="W949" i="2"/>
  <c r="W950" i="2"/>
  <c r="W951" i="2"/>
  <c r="W952" i="2"/>
  <c r="W953" i="2"/>
  <c r="W954" i="2"/>
  <c r="W955" i="2"/>
  <c r="W956" i="2"/>
  <c r="W957" i="2"/>
  <c r="W958" i="2"/>
  <c r="W959" i="2"/>
  <c r="W960" i="2"/>
  <c r="W961" i="2"/>
  <c r="W962" i="2"/>
  <c r="W963" i="2"/>
  <c r="W964" i="2"/>
  <c r="W965" i="2"/>
  <c r="W966" i="2"/>
  <c r="W967" i="2"/>
  <c r="W968" i="2"/>
  <c r="W969" i="2"/>
  <c r="W970" i="2"/>
  <c r="W971" i="2"/>
  <c r="W972" i="2"/>
  <c r="W973" i="2"/>
  <c r="W974" i="2"/>
  <c r="W975" i="2"/>
  <c r="W976" i="2"/>
  <c r="W977" i="2"/>
  <c r="W978" i="2"/>
  <c r="W979" i="2"/>
  <c r="W980" i="2"/>
  <c r="W981" i="2"/>
  <c r="W982" i="2"/>
  <c r="W983" i="2"/>
  <c r="W984" i="2"/>
  <c r="W985" i="2"/>
  <c r="W986" i="2"/>
  <c r="W987" i="2"/>
  <c r="W988" i="2"/>
  <c r="W989" i="2"/>
  <c r="W990" i="2"/>
  <c r="W991" i="2"/>
  <c r="W992" i="2"/>
  <c r="W993" i="2"/>
  <c r="W994" i="2"/>
  <c r="W995" i="2"/>
  <c r="W996" i="2"/>
  <c r="W997" i="2"/>
  <c r="W998" i="2"/>
  <c r="W999" i="2"/>
  <c r="W1000" i="2"/>
  <c r="W1001" i="2"/>
  <c r="W1002" i="2"/>
  <c r="W1003" i="2"/>
  <c r="W1004" i="2"/>
  <c r="W1005" i="2"/>
  <c r="W6" i="2"/>
  <c r="A4" i="2"/>
  <c r="W5" i="2"/>
  <c r="X1006" i="2" l="1"/>
  <c r="X4" i="2" s="1"/>
  <c r="B8" i="6" s="1"/>
  <c r="Y1006" i="2"/>
  <c r="Y4" i="2" s="1"/>
  <c r="B10" i="6" s="1"/>
  <c r="Z1006" i="2"/>
  <c r="Z4" i="2" s="1"/>
  <c r="W1006" i="2"/>
  <c r="W4" i="2" s="1"/>
  <c r="B6" i="6" s="1"/>
  <c r="P1005" i="2"/>
  <c r="P8" i="2"/>
  <c r="P9" i="2"/>
  <c r="P10" i="2"/>
  <c r="P11" i="2"/>
  <c r="P12" i="2"/>
  <c r="P13" i="2"/>
  <c r="P14" i="2"/>
  <c r="P15" i="2"/>
  <c r="P16" i="2"/>
  <c r="P17" i="2"/>
  <c r="P18" i="2"/>
  <c r="P19" i="2"/>
  <c r="P20" i="2"/>
  <c r="P21" i="2"/>
  <c r="P22" i="2"/>
  <c r="P23" i="2"/>
  <c r="P24" i="2"/>
  <c r="P25" i="2"/>
  <c r="P26" i="2"/>
  <c r="P27" i="2"/>
  <c r="P28" i="2"/>
  <c r="P29" i="2"/>
  <c r="P30" i="2"/>
  <c r="P31" i="2"/>
  <c r="P32" i="2"/>
  <c r="P33" i="2"/>
  <c r="P34" i="2"/>
  <c r="P35" i="2"/>
  <c r="P36" i="2"/>
  <c r="P37" i="2"/>
  <c r="P38" i="2"/>
  <c r="P39" i="2"/>
  <c r="P40" i="2"/>
  <c r="P41" i="2"/>
  <c r="P42" i="2"/>
  <c r="P43" i="2"/>
  <c r="P44" i="2"/>
  <c r="P45" i="2"/>
  <c r="P46" i="2"/>
  <c r="P47" i="2"/>
  <c r="P48" i="2"/>
  <c r="P49" i="2"/>
  <c r="P50" i="2"/>
  <c r="P51" i="2"/>
  <c r="P52" i="2"/>
  <c r="P53" i="2"/>
  <c r="P54" i="2"/>
  <c r="P55" i="2"/>
  <c r="P56" i="2"/>
  <c r="P57" i="2"/>
  <c r="P58" i="2"/>
  <c r="P59" i="2"/>
  <c r="P60" i="2"/>
  <c r="P61" i="2"/>
  <c r="P62" i="2"/>
  <c r="P63" i="2"/>
  <c r="P64" i="2"/>
  <c r="P65" i="2"/>
  <c r="P66" i="2"/>
  <c r="P67" i="2"/>
  <c r="P68" i="2"/>
  <c r="P69" i="2"/>
  <c r="P70" i="2"/>
  <c r="P71" i="2"/>
  <c r="P72" i="2"/>
  <c r="P73" i="2"/>
  <c r="P74" i="2"/>
  <c r="P75" i="2"/>
  <c r="P76" i="2"/>
  <c r="P77" i="2"/>
  <c r="P78" i="2"/>
  <c r="P79" i="2"/>
  <c r="P80" i="2"/>
  <c r="P81" i="2"/>
  <c r="P82" i="2"/>
  <c r="P83" i="2"/>
  <c r="P84" i="2"/>
  <c r="P85" i="2"/>
  <c r="P86" i="2"/>
  <c r="P87" i="2"/>
  <c r="P88" i="2"/>
  <c r="P89" i="2"/>
  <c r="P90" i="2"/>
  <c r="P91" i="2"/>
  <c r="P92" i="2"/>
  <c r="P93" i="2"/>
  <c r="P94" i="2"/>
  <c r="P95" i="2"/>
  <c r="P96" i="2"/>
  <c r="P97" i="2"/>
  <c r="P98" i="2"/>
  <c r="P99" i="2"/>
  <c r="P100" i="2"/>
  <c r="P101" i="2"/>
  <c r="P102" i="2"/>
  <c r="P103" i="2"/>
  <c r="P104" i="2"/>
  <c r="P105" i="2"/>
  <c r="P106" i="2"/>
  <c r="P107" i="2"/>
  <c r="P108" i="2"/>
  <c r="P109" i="2"/>
  <c r="P110" i="2"/>
  <c r="P111" i="2"/>
  <c r="P112" i="2"/>
  <c r="P113" i="2"/>
  <c r="P114" i="2"/>
  <c r="P115" i="2"/>
  <c r="P116" i="2"/>
  <c r="P117" i="2"/>
  <c r="P118" i="2"/>
  <c r="P119" i="2"/>
  <c r="P120" i="2"/>
  <c r="P121" i="2"/>
  <c r="P122" i="2"/>
  <c r="P123" i="2"/>
  <c r="P124" i="2"/>
  <c r="P125" i="2"/>
  <c r="P126" i="2"/>
  <c r="P127" i="2"/>
  <c r="P128" i="2"/>
  <c r="P129" i="2"/>
  <c r="P130" i="2"/>
  <c r="P131" i="2"/>
  <c r="P132" i="2"/>
  <c r="P133" i="2"/>
  <c r="P134" i="2"/>
  <c r="P135" i="2"/>
  <c r="P136" i="2"/>
  <c r="P137" i="2"/>
  <c r="P138" i="2"/>
  <c r="P139" i="2"/>
  <c r="P140" i="2"/>
  <c r="P141" i="2"/>
  <c r="P142" i="2"/>
  <c r="P143" i="2"/>
  <c r="P144" i="2"/>
  <c r="P145" i="2"/>
  <c r="P146" i="2"/>
  <c r="P147" i="2"/>
  <c r="P148" i="2"/>
  <c r="P149" i="2"/>
  <c r="P150" i="2"/>
  <c r="P151" i="2"/>
  <c r="P152" i="2"/>
  <c r="P153" i="2"/>
  <c r="P154" i="2"/>
  <c r="P155" i="2"/>
  <c r="P156" i="2"/>
  <c r="P157" i="2"/>
  <c r="P158" i="2"/>
  <c r="P159" i="2"/>
  <c r="P160" i="2"/>
  <c r="P161" i="2"/>
  <c r="P162" i="2"/>
  <c r="P163" i="2"/>
  <c r="P164" i="2"/>
  <c r="P165" i="2"/>
  <c r="P166" i="2"/>
  <c r="P167" i="2"/>
  <c r="P168" i="2"/>
  <c r="P169" i="2"/>
  <c r="P170" i="2"/>
  <c r="P171" i="2"/>
  <c r="P172" i="2"/>
  <c r="P173" i="2"/>
  <c r="P174" i="2"/>
  <c r="P175" i="2"/>
  <c r="P176" i="2"/>
  <c r="P177" i="2"/>
  <c r="P178" i="2"/>
  <c r="P179" i="2"/>
  <c r="P180" i="2"/>
  <c r="P181" i="2"/>
  <c r="P182" i="2"/>
  <c r="P183" i="2"/>
  <c r="P184" i="2"/>
  <c r="P185" i="2"/>
  <c r="P186" i="2"/>
  <c r="P187" i="2"/>
  <c r="P188" i="2"/>
  <c r="P189" i="2"/>
  <c r="P190" i="2"/>
  <c r="P191" i="2"/>
  <c r="P192" i="2"/>
  <c r="P193" i="2"/>
  <c r="P194" i="2"/>
  <c r="P195" i="2"/>
  <c r="P196" i="2"/>
  <c r="P197" i="2"/>
  <c r="P198" i="2"/>
  <c r="P199" i="2"/>
  <c r="P200" i="2"/>
  <c r="P201" i="2"/>
  <c r="P202" i="2"/>
  <c r="P203" i="2"/>
  <c r="P204" i="2"/>
  <c r="P205" i="2"/>
  <c r="P206" i="2"/>
  <c r="P207" i="2"/>
  <c r="P208" i="2"/>
  <c r="P209" i="2"/>
  <c r="P210" i="2"/>
  <c r="P211" i="2"/>
  <c r="P212" i="2"/>
  <c r="P213" i="2"/>
  <c r="P214" i="2"/>
  <c r="P215" i="2"/>
  <c r="P216" i="2"/>
  <c r="P217" i="2"/>
  <c r="P218" i="2"/>
  <c r="P219" i="2"/>
  <c r="P220" i="2"/>
  <c r="P221" i="2"/>
  <c r="P222" i="2"/>
  <c r="P223" i="2"/>
  <c r="P224" i="2"/>
  <c r="P225" i="2"/>
  <c r="P226" i="2"/>
  <c r="P227" i="2"/>
  <c r="P228" i="2"/>
  <c r="P229" i="2"/>
  <c r="P230" i="2"/>
  <c r="P231" i="2"/>
  <c r="P232" i="2"/>
  <c r="P233" i="2"/>
  <c r="P234" i="2"/>
  <c r="P235" i="2"/>
  <c r="P236" i="2"/>
  <c r="P237" i="2"/>
  <c r="P238" i="2"/>
  <c r="P239" i="2"/>
  <c r="P240" i="2"/>
  <c r="P241" i="2"/>
  <c r="P242" i="2"/>
  <c r="P243" i="2"/>
  <c r="P244" i="2"/>
  <c r="P245" i="2"/>
  <c r="P246" i="2"/>
  <c r="P247" i="2"/>
  <c r="P248" i="2"/>
  <c r="P249" i="2"/>
  <c r="P250" i="2"/>
  <c r="P251" i="2"/>
  <c r="P252" i="2"/>
  <c r="P253" i="2"/>
  <c r="P254" i="2"/>
  <c r="P255" i="2"/>
  <c r="P256" i="2"/>
  <c r="P257" i="2"/>
  <c r="P258" i="2"/>
  <c r="P259" i="2"/>
  <c r="P260" i="2"/>
  <c r="P261" i="2"/>
  <c r="P262" i="2"/>
  <c r="P263" i="2"/>
  <c r="P264" i="2"/>
  <c r="P265" i="2"/>
  <c r="P266" i="2"/>
  <c r="P267" i="2"/>
  <c r="P268" i="2"/>
  <c r="P269" i="2"/>
  <c r="P270" i="2"/>
  <c r="P271" i="2"/>
  <c r="P272" i="2"/>
  <c r="P273" i="2"/>
  <c r="P274" i="2"/>
  <c r="P275" i="2"/>
  <c r="P276" i="2"/>
  <c r="P277" i="2"/>
  <c r="P278" i="2"/>
  <c r="P279" i="2"/>
  <c r="P280" i="2"/>
  <c r="P281" i="2"/>
  <c r="P282" i="2"/>
  <c r="P283" i="2"/>
  <c r="P284" i="2"/>
  <c r="P285" i="2"/>
  <c r="P286" i="2"/>
  <c r="P287" i="2"/>
  <c r="P288" i="2"/>
  <c r="P289" i="2"/>
  <c r="P290" i="2"/>
  <c r="P291" i="2"/>
  <c r="P292" i="2"/>
  <c r="P293" i="2"/>
  <c r="P294" i="2"/>
  <c r="P295" i="2"/>
  <c r="P296" i="2"/>
  <c r="P297" i="2"/>
  <c r="P298" i="2"/>
  <c r="P299" i="2"/>
  <c r="P300" i="2"/>
  <c r="P301" i="2"/>
  <c r="P302" i="2"/>
  <c r="P303" i="2"/>
  <c r="P304" i="2"/>
  <c r="P305" i="2"/>
  <c r="P306" i="2"/>
  <c r="P307" i="2"/>
  <c r="P308" i="2"/>
  <c r="P309" i="2"/>
  <c r="P310" i="2"/>
  <c r="P311" i="2"/>
  <c r="P312" i="2"/>
  <c r="P313" i="2"/>
  <c r="P314" i="2"/>
  <c r="P315" i="2"/>
  <c r="P316" i="2"/>
  <c r="P317" i="2"/>
  <c r="P318" i="2"/>
  <c r="P319" i="2"/>
  <c r="P320" i="2"/>
  <c r="P321" i="2"/>
  <c r="P322" i="2"/>
  <c r="P323" i="2"/>
  <c r="P324" i="2"/>
  <c r="P325" i="2"/>
  <c r="P326" i="2"/>
  <c r="P327" i="2"/>
  <c r="P328" i="2"/>
  <c r="P329" i="2"/>
  <c r="P330" i="2"/>
  <c r="P331" i="2"/>
  <c r="P332" i="2"/>
  <c r="P333" i="2"/>
  <c r="P334" i="2"/>
  <c r="P335" i="2"/>
  <c r="P336" i="2"/>
  <c r="P337" i="2"/>
  <c r="P338" i="2"/>
  <c r="P339" i="2"/>
  <c r="P340" i="2"/>
  <c r="P341" i="2"/>
  <c r="P342" i="2"/>
  <c r="P343" i="2"/>
  <c r="P344" i="2"/>
  <c r="P345" i="2"/>
  <c r="P346" i="2"/>
  <c r="P347" i="2"/>
  <c r="P348" i="2"/>
  <c r="P349" i="2"/>
  <c r="P350" i="2"/>
  <c r="P351" i="2"/>
  <c r="P352" i="2"/>
  <c r="P353" i="2"/>
  <c r="P354" i="2"/>
  <c r="P355" i="2"/>
  <c r="P356" i="2"/>
  <c r="P357" i="2"/>
  <c r="P358" i="2"/>
  <c r="P359" i="2"/>
  <c r="P360" i="2"/>
  <c r="P361" i="2"/>
  <c r="P362" i="2"/>
  <c r="P363" i="2"/>
  <c r="P364" i="2"/>
  <c r="P365" i="2"/>
  <c r="P366" i="2"/>
  <c r="P367" i="2"/>
  <c r="P368" i="2"/>
  <c r="P369" i="2"/>
  <c r="P370" i="2"/>
  <c r="P371" i="2"/>
  <c r="P372" i="2"/>
  <c r="P373" i="2"/>
  <c r="P374" i="2"/>
  <c r="P375" i="2"/>
  <c r="P376" i="2"/>
  <c r="P377" i="2"/>
  <c r="P378" i="2"/>
  <c r="P379" i="2"/>
  <c r="P380" i="2"/>
  <c r="P381" i="2"/>
  <c r="P382" i="2"/>
  <c r="P383" i="2"/>
  <c r="P384" i="2"/>
  <c r="P385" i="2"/>
  <c r="P386" i="2"/>
  <c r="P387" i="2"/>
  <c r="P388" i="2"/>
  <c r="P389" i="2"/>
  <c r="P390" i="2"/>
  <c r="P391" i="2"/>
  <c r="P392" i="2"/>
  <c r="P393" i="2"/>
  <c r="P394" i="2"/>
  <c r="P395" i="2"/>
  <c r="P396" i="2"/>
  <c r="P397" i="2"/>
  <c r="P398" i="2"/>
  <c r="P399" i="2"/>
  <c r="P400" i="2"/>
  <c r="P401" i="2"/>
  <c r="P402" i="2"/>
  <c r="P403" i="2"/>
  <c r="P404" i="2"/>
  <c r="P405" i="2"/>
  <c r="P406" i="2"/>
  <c r="P407" i="2"/>
  <c r="P408" i="2"/>
  <c r="P409" i="2"/>
  <c r="P410" i="2"/>
  <c r="P411" i="2"/>
  <c r="P412" i="2"/>
  <c r="P413" i="2"/>
  <c r="P414" i="2"/>
  <c r="P415" i="2"/>
  <c r="P416" i="2"/>
  <c r="P417" i="2"/>
  <c r="P418" i="2"/>
  <c r="P419" i="2"/>
  <c r="P420" i="2"/>
  <c r="P421" i="2"/>
  <c r="P422" i="2"/>
  <c r="P423" i="2"/>
  <c r="P424" i="2"/>
  <c r="P425" i="2"/>
  <c r="P426" i="2"/>
  <c r="P427" i="2"/>
  <c r="P428" i="2"/>
  <c r="P429" i="2"/>
  <c r="P430" i="2"/>
  <c r="P431" i="2"/>
  <c r="P432" i="2"/>
  <c r="P433" i="2"/>
  <c r="P434" i="2"/>
  <c r="P435" i="2"/>
  <c r="P436" i="2"/>
  <c r="P437" i="2"/>
  <c r="P438" i="2"/>
  <c r="P439" i="2"/>
  <c r="P440" i="2"/>
  <c r="P441" i="2"/>
  <c r="P442" i="2"/>
  <c r="P443" i="2"/>
  <c r="P444" i="2"/>
  <c r="P445" i="2"/>
  <c r="P446" i="2"/>
  <c r="P447" i="2"/>
  <c r="P448" i="2"/>
  <c r="P449" i="2"/>
  <c r="P450" i="2"/>
  <c r="P451" i="2"/>
  <c r="P452" i="2"/>
  <c r="P453" i="2"/>
  <c r="P454" i="2"/>
  <c r="P455" i="2"/>
  <c r="P456" i="2"/>
  <c r="P457" i="2"/>
  <c r="P458" i="2"/>
  <c r="P459" i="2"/>
  <c r="P460" i="2"/>
  <c r="P461" i="2"/>
  <c r="P462" i="2"/>
  <c r="P463" i="2"/>
  <c r="P464" i="2"/>
  <c r="P465" i="2"/>
  <c r="P466" i="2"/>
  <c r="P467" i="2"/>
  <c r="P468" i="2"/>
  <c r="P469" i="2"/>
  <c r="P470" i="2"/>
  <c r="P471" i="2"/>
  <c r="P472" i="2"/>
  <c r="P473" i="2"/>
  <c r="P474" i="2"/>
  <c r="P475" i="2"/>
  <c r="P476" i="2"/>
  <c r="P477" i="2"/>
  <c r="P478" i="2"/>
  <c r="P479" i="2"/>
  <c r="P480" i="2"/>
  <c r="P481" i="2"/>
  <c r="P482" i="2"/>
  <c r="P483" i="2"/>
  <c r="P484" i="2"/>
  <c r="P485" i="2"/>
  <c r="P486" i="2"/>
  <c r="P487" i="2"/>
  <c r="P488" i="2"/>
  <c r="P489" i="2"/>
  <c r="P490" i="2"/>
  <c r="P491" i="2"/>
  <c r="P492" i="2"/>
  <c r="P493" i="2"/>
  <c r="P494" i="2"/>
  <c r="P495" i="2"/>
  <c r="P496" i="2"/>
  <c r="P497" i="2"/>
  <c r="P498" i="2"/>
  <c r="P499" i="2"/>
  <c r="P500" i="2"/>
  <c r="P501" i="2"/>
  <c r="P502" i="2"/>
  <c r="P503" i="2"/>
  <c r="P504" i="2"/>
  <c r="P505" i="2"/>
  <c r="P506" i="2"/>
  <c r="P507" i="2"/>
  <c r="P508" i="2"/>
  <c r="P509" i="2"/>
  <c r="P510" i="2"/>
  <c r="P511" i="2"/>
  <c r="P512" i="2"/>
  <c r="P513" i="2"/>
  <c r="P514" i="2"/>
  <c r="P515" i="2"/>
  <c r="P516" i="2"/>
  <c r="P517" i="2"/>
  <c r="P518" i="2"/>
  <c r="P519" i="2"/>
  <c r="P520" i="2"/>
  <c r="P521" i="2"/>
  <c r="P522" i="2"/>
  <c r="P523" i="2"/>
  <c r="P524" i="2"/>
  <c r="P525" i="2"/>
  <c r="P526" i="2"/>
  <c r="P527" i="2"/>
  <c r="P528" i="2"/>
  <c r="P529" i="2"/>
  <c r="P530" i="2"/>
  <c r="P531" i="2"/>
  <c r="P532" i="2"/>
  <c r="P533" i="2"/>
  <c r="P534" i="2"/>
  <c r="P535" i="2"/>
  <c r="P536" i="2"/>
  <c r="P537" i="2"/>
  <c r="P538" i="2"/>
  <c r="P539" i="2"/>
  <c r="P540" i="2"/>
  <c r="P541" i="2"/>
  <c r="P542" i="2"/>
  <c r="P543" i="2"/>
  <c r="P544" i="2"/>
  <c r="P545" i="2"/>
  <c r="P546" i="2"/>
  <c r="P547" i="2"/>
  <c r="P548" i="2"/>
  <c r="P549" i="2"/>
  <c r="P550" i="2"/>
  <c r="P551" i="2"/>
  <c r="P552" i="2"/>
  <c r="P553" i="2"/>
  <c r="P554" i="2"/>
  <c r="P555" i="2"/>
  <c r="P556" i="2"/>
  <c r="P557" i="2"/>
  <c r="P558" i="2"/>
  <c r="P559" i="2"/>
  <c r="P560" i="2"/>
  <c r="P561" i="2"/>
  <c r="P562" i="2"/>
  <c r="P563" i="2"/>
  <c r="P564" i="2"/>
  <c r="P565" i="2"/>
  <c r="P566" i="2"/>
  <c r="P567" i="2"/>
  <c r="P568" i="2"/>
  <c r="P569" i="2"/>
  <c r="P570" i="2"/>
  <c r="P571" i="2"/>
  <c r="P572" i="2"/>
  <c r="P573" i="2"/>
  <c r="P574" i="2"/>
  <c r="P575" i="2"/>
  <c r="P576" i="2"/>
  <c r="P577" i="2"/>
  <c r="P578" i="2"/>
  <c r="P579" i="2"/>
  <c r="P580" i="2"/>
  <c r="P581" i="2"/>
  <c r="P582" i="2"/>
  <c r="P583" i="2"/>
  <c r="P584" i="2"/>
  <c r="P585" i="2"/>
  <c r="P586" i="2"/>
  <c r="P587" i="2"/>
  <c r="P588" i="2"/>
  <c r="P589" i="2"/>
  <c r="P590" i="2"/>
  <c r="P591" i="2"/>
  <c r="P592" i="2"/>
  <c r="P593" i="2"/>
  <c r="P594" i="2"/>
  <c r="P595" i="2"/>
  <c r="P596" i="2"/>
  <c r="P597" i="2"/>
  <c r="P598" i="2"/>
  <c r="P599" i="2"/>
  <c r="P600" i="2"/>
  <c r="P601" i="2"/>
  <c r="P602" i="2"/>
  <c r="P603" i="2"/>
  <c r="P604" i="2"/>
  <c r="P605" i="2"/>
  <c r="P606" i="2"/>
  <c r="P607" i="2"/>
  <c r="P608" i="2"/>
  <c r="P609" i="2"/>
  <c r="P610" i="2"/>
  <c r="P611" i="2"/>
  <c r="P612" i="2"/>
  <c r="P613" i="2"/>
  <c r="P614" i="2"/>
  <c r="P615" i="2"/>
  <c r="P616" i="2"/>
  <c r="P617" i="2"/>
  <c r="P618" i="2"/>
  <c r="P619" i="2"/>
  <c r="P620" i="2"/>
  <c r="P621" i="2"/>
  <c r="P622" i="2"/>
  <c r="P623" i="2"/>
  <c r="P624" i="2"/>
  <c r="P625" i="2"/>
  <c r="P626" i="2"/>
  <c r="P627" i="2"/>
  <c r="P628" i="2"/>
  <c r="P629" i="2"/>
  <c r="P630" i="2"/>
  <c r="P631" i="2"/>
  <c r="P632" i="2"/>
  <c r="P633" i="2"/>
  <c r="P634" i="2"/>
  <c r="P635" i="2"/>
  <c r="P636" i="2"/>
  <c r="P637" i="2"/>
  <c r="P638" i="2"/>
  <c r="P639" i="2"/>
  <c r="P640" i="2"/>
  <c r="P641" i="2"/>
  <c r="P642" i="2"/>
  <c r="P643" i="2"/>
  <c r="P644" i="2"/>
  <c r="P645" i="2"/>
  <c r="P646" i="2"/>
  <c r="P647" i="2"/>
  <c r="P648" i="2"/>
  <c r="P649" i="2"/>
  <c r="P650" i="2"/>
  <c r="P651" i="2"/>
  <c r="P652" i="2"/>
  <c r="P653" i="2"/>
  <c r="P654" i="2"/>
  <c r="P655" i="2"/>
  <c r="P656" i="2"/>
  <c r="P657" i="2"/>
  <c r="P658" i="2"/>
  <c r="P659" i="2"/>
  <c r="P660" i="2"/>
  <c r="P661" i="2"/>
  <c r="P662" i="2"/>
  <c r="P663" i="2"/>
  <c r="P664" i="2"/>
  <c r="P665" i="2"/>
  <c r="P666" i="2"/>
  <c r="P667" i="2"/>
  <c r="P668" i="2"/>
  <c r="P669" i="2"/>
  <c r="P670" i="2"/>
  <c r="P671" i="2"/>
  <c r="P672" i="2"/>
  <c r="P673" i="2"/>
  <c r="P674" i="2"/>
  <c r="P675" i="2"/>
  <c r="P676" i="2"/>
  <c r="P677" i="2"/>
  <c r="P678" i="2"/>
  <c r="P679" i="2"/>
  <c r="P680" i="2"/>
  <c r="P681" i="2"/>
  <c r="P682" i="2"/>
  <c r="P683" i="2"/>
  <c r="P684" i="2"/>
  <c r="P685" i="2"/>
  <c r="P686" i="2"/>
  <c r="P687" i="2"/>
  <c r="P688" i="2"/>
  <c r="P689" i="2"/>
  <c r="P690" i="2"/>
  <c r="P691" i="2"/>
  <c r="P692" i="2"/>
  <c r="P693" i="2"/>
  <c r="P694" i="2"/>
  <c r="P695" i="2"/>
  <c r="P696" i="2"/>
  <c r="P697" i="2"/>
  <c r="P698" i="2"/>
  <c r="P699" i="2"/>
  <c r="P700" i="2"/>
  <c r="P701" i="2"/>
  <c r="P702" i="2"/>
  <c r="P703" i="2"/>
  <c r="P704" i="2"/>
  <c r="P705" i="2"/>
  <c r="P706" i="2"/>
  <c r="P707" i="2"/>
  <c r="P708" i="2"/>
  <c r="P709" i="2"/>
  <c r="P710" i="2"/>
  <c r="P711" i="2"/>
  <c r="P712" i="2"/>
  <c r="P713" i="2"/>
  <c r="P714" i="2"/>
  <c r="P715" i="2"/>
  <c r="P716" i="2"/>
  <c r="P717" i="2"/>
  <c r="P718" i="2"/>
  <c r="P719" i="2"/>
  <c r="P720" i="2"/>
  <c r="P721" i="2"/>
  <c r="P722" i="2"/>
  <c r="P723" i="2"/>
  <c r="P724" i="2"/>
  <c r="P725" i="2"/>
  <c r="P726" i="2"/>
  <c r="P727" i="2"/>
  <c r="P728" i="2"/>
  <c r="P729" i="2"/>
  <c r="P730" i="2"/>
  <c r="P731" i="2"/>
  <c r="P732" i="2"/>
  <c r="P733" i="2"/>
  <c r="P734" i="2"/>
  <c r="P735" i="2"/>
  <c r="P736" i="2"/>
  <c r="P737" i="2"/>
  <c r="P738" i="2"/>
  <c r="P739" i="2"/>
  <c r="P740" i="2"/>
  <c r="P741" i="2"/>
  <c r="P742" i="2"/>
  <c r="P743" i="2"/>
  <c r="P744" i="2"/>
  <c r="P745" i="2"/>
  <c r="P746" i="2"/>
  <c r="P747" i="2"/>
  <c r="P748" i="2"/>
  <c r="P749" i="2"/>
  <c r="P750" i="2"/>
  <c r="P751" i="2"/>
  <c r="P752" i="2"/>
  <c r="P753" i="2"/>
  <c r="P754" i="2"/>
  <c r="P755" i="2"/>
  <c r="P756" i="2"/>
  <c r="P757" i="2"/>
  <c r="P758" i="2"/>
  <c r="P759" i="2"/>
  <c r="P760" i="2"/>
  <c r="P761" i="2"/>
  <c r="P762" i="2"/>
  <c r="P763" i="2"/>
  <c r="P764" i="2"/>
  <c r="P765" i="2"/>
  <c r="P766" i="2"/>
  <c r="P767" i="2"/>
  <c r="P768" i="2"/>
  <c r="P769" i="2"/>
  <c r="P770" i="2"/>
  <c r="P771" i="2"/>
  <c r="P772" i="2"/>
  <c r="P773" i="2"/>
  <c r="P774" i="2"/>
  <c r="P775" i="2"/>
  <c r="P776" i="2"/>
  <c r="P777" i="2"/>
  <c r="P778" i="2"/>
  <c r="P779" i="2"/>
  <c r="P780" i="2"/>
  <c r="P781" i="2"/>
  <c r="P782" i="2"/>
  <c r="P783" i="2"/>
  <c r="P784" i="2"/>
  <c r="P785" i="2"/>
  <c r="P786" i="2"/>
  <c r="P787" i="2"/>
  <c r="P788" i="2"/>
  <c r="P789" i="2"/>
  <c r="P790" i="2"/>
  <c r="P791" i="2"/>
  <c r="P792" i="2"/>
  <c r="P793" i="2"/>
  <c r="P794" i="2"/>
  <c r="P795" i="2"/>
  <c r="P796" i="2"/>
  <c r="P797" i="2"/>
  <c r="P798" i="2"/>
  <c r="P799" i="2"/>
  <c r="P800" i="2"/>
  <c r="P801" i="2"/>
  <c r="P802" i="2"/>
  <c r="P803" i="2"/>
  <c r="P804" i="2"/>
  <c r="P805" i="2"/>
  <c r="P806" i="2"/>
  <c r="P807" i="2"/>
  <c r="P808" i="2"/>
  <c r="P809" i="2"/>
  <c r="P810" i="2"/>
  <c r="P811" i="2"/>
  <c r="P812" i="2"/>
  <c r="P813" i="2"/>
  <c r="P814" i="2"/>
  <c r="P815" i="2"/>
  <c r="P816" i="2"/>
  <c r="P817" i="2"/>
  <c r="P818" i="2"/>
  <c r="P819" i="2"/>
  <c r="P820" i="2"/>
  <c r="P821" i="2"/>
  <c r="P822" i="2"/>
  <c r="P823" i="2"/>
  <c r="P824" i="2"/>
  <c r="P825" i="2"/>
  <c r="P826" i="2"/>
  <c r="P827" i="2"/>
  <c r="P828" i="2"/>
  <c r="P829" i="2"/>
  <c r="P830" i="2"/>
  <c r="P831" i="2"/>
  <c r="P832" i="2"/>
  <c r="P833" i="2"/>
  <c r="P834" i="2"/>
  <c r="P835" i="2"/>
  <c r="P836" i="2"/>
  <c r="P837" i="2"/>
  <c r="P838" i="2"/>
  <c r="P839" i="2"/>
  <c r="P840" i="2"/>
  <c r="P841" i="2"/>
  <c r="P842" i="2"/>
  <c r="P843" i="2"/>
  <c r="P844" i="2"/>
  <c r="P845" i="2"/>
  <c r="P846" i="2"/>
  <c r="P847" i="2"/>
  <c r="P848" i="2"/>
  <c r="P849" i="2"/>
  <c r="P850" i="2"/>
  <c r="P851" i="2"/>
  <c r="P852" i="2"/>
  <c r="P853" i="2"/>
  <c r="P854" i="2"/>
  <c r="P855" i="2"/>
  <c r="P856" i="2"/>
  <c r="P857" i="2"/>
  <c r="P858" i="2"/>
  <c r="P859" i="2"/>
  <c r="P860" i="2"/>
  <c r="P861" i="2"/>
  <c r="P862" i="2"/>
  <c r="P863" i="2"/>
  <c r="P864" i="2"/>
  <c r="P865" i="2"/>
  <c r="P866" i="2"/>
  <c r="P867" i="2"/>
  <c r="P868" i="2"/>
  <c r="P869" i="2"/>
  <c r="P870" i="2"/>
  <c r="P871" i="2"/>
  <c r="P872" i="2"/>
  <c r="P873" i="2"/>
  <c r="P874" i="2"/>
  <c r="P875" i="2"/>
  <c r="P876" i="2"/>
  <c r="P877" i="2"/>
  <c r="P878" i="2"/>
  <c r="P879" i="2"/>
  <c r="P880" i="2"/>
  <c r="P881" i="2"/>
  <c r="P882" i="2"/>
  <c r="P883" i="2"/>
  <c r="P884" i="2"/>
  <c r="P885" i="2"/>
  <c r="P886" i="2"/>
  <c r="P887" i="2"/>
  <c r="P888" i="2"/>
  <c r="P889" i="2"/>
  <c r="P890" i="2"/>
  <c r="P891" i="2"/>
  <c r="P892" i="2"/>
  <c r="P893" i="2"/>
  <c r="P894" i="2"/>
  <c r="P895" i="2"/>
  <c r="P896" i="2"/>
  <c r="P897" i="2"/>
  <c r="P898" i="2"/>
  <c r="P899" i="2"/>
  <c r="P900" i="2"/>
  <c r="P901" i="2"/>
  <c r="P902" i="2"/>
  <c r="P903" i="2"/>
  <c r="P904" i="2"/>
  <c r="P905" i="2"/>
  <c r="P906" i="2"/>
  <c r="P907" i="2"/>
  <c r="P908" i="2"/>
  <c r="P909" i="2"/>
  <c r="P910" i="2"/>
  <c r="P911" i="2"/>
  <c r="P912" i="2"/>
  <c r="P913" i="2"/>
  <c r="P914" i="2"/>
  <c r="P915" i="2"/>
  <c r="P916" i="2"/>
  <c r="P917" i="2"/>
  <c r="P918" i="2"/>
  <c r="P919" i="2"/>
  <c r="P920" i="2"/>
  <c r="P921" i="2"/>
  <c r="P922" i="2"/>
  <c r="P923" i="2"/>
  <c r="P924" i="2"/>
  <c r="P925" i="2"/>
  <c r="P926" i="2"/>
  <c r="P927" i="2"/>
  <c r="P928" i="2"/>
  <c r="P929" i="2"/>
  <c r="P930" i="2"/>
  <c r="P931" i="2"/>
  <c r="P932" i="2"/>
  <c r="P933" i="2"/>
  <c r="P934" i="2"/>
  <c r="P935" i="2"/>
  <c r="P936" i="2"/>
  <c r="P937" i="2"/>
  <c r="P938" i="2"/>
  <c r="P939" i="2"/>
  <c r="P940" i="2"/>
  <c r="P941" i="2"/>
  <c r="P942" i="2"/>
  <c r="P943" i="2"/>
  <c r="P944" i="2"/>
  <c r="P945" i="2"/>
  <c r="P946" i="2"/>
  <c r="P947" i="2"/>
  <c r="P948" i="2"/>
  <c r="P949" i="2"/>
  <c r="P950" i="2"/>
  <c r="P951" i="2"/>
  <c r="P952" i="2"/>
  <c r="P953" i="2"/>
  <c r="P954" i="2"/>
  <c r="P955" i="2"/>
  <c r="P956" i="2"/>
  <c r="P957" i="2"/>
  <c r="P958" i="2"/>
  <c r="P959" i="2"/>
  <c r="P960" i="2"/>
  <c r="P961" i="2"/>
  <c r="P962" i="2"/>
  <c r="P963" i="2"/>
  <c r="P964" i="2"/>
  <c r="P965" i="2"/>
  <c r="P966" i="2"/>
  <c r="P967" i="2"/>
  <c r="P968" i="2"/>
  <c r="P969" i="2"/>
  <c r="P970" i="2"/>
  <c r="P971" i="2"/>
  <c r="P972" i="2"/>
  <c r="P973" i="2"/>
  <c r="P974" i="2"/>
  <c r="P975" i="2"/>
  <c r="P976" i="2"/>
  <c r="P977" i="2"/>
  <c r="P978" i="2"/>
  <c r="P979" i="2"/>
  <c r="P980" i="2"/>
  <c r="P981" i="2"/>
  <c r="P982" i="2"/>
  <c r="P983" i="2"/>
  <c r="P984" i="2"/>
  <c r="P985" i="2"/>
  <c r="P986" i="2"/>
  <c r="P987" i="2"/>
  <c r="P988" i="2"/>
  <c r="P989" i="2"/>
  <c r="P990" i="2"/>
  <c r="P991" i="2"/>
  <c r="P992" i="2"/>
  <c r="P993" i="2"/>
  <c r="P994" i="2"/>
  <c r="P995" i="2"/>
  <c r="P996" i="2"/>
  <c r="P997" i="2"/>
  <c r="P998" i="2"/>
  <c r="P999" i="2"/>
  <c r="P1000" i="2"/>
  <c r="P1001" i="2"/>
  <c r="P1002" i="2"/>
  <c r="P1003" i="2"/>
  <c r="P1004" i="2"/>
  <c r="P7" i="2"/>
  <c r="P6" i="2"/>
  <c r="P5" i="2"/>
  <c r="I24" i="4"/>
  <c r="I14" i="4"/>
  <c r="I13" i="4"/>
  <c r="I9" i="4"/>
  <c r="I8" i="4"/>
  <c r="I2" i="4"/>
  <c r="B12" i="6" l="1"/>
  <c r="B13" i="6"/>
  <c r="B7" i="6"/>
  <c r="T7" i="1"/>
  <c r="T10" i="2" l="1"/>
  <c r="T11" i="2"/>
  <c r="T12" i="2"/>
  <c r="T13" i="2"/>
  <c r="T14" i="2"/>
  <c r="T16" i="2"/>
  <c r="T17" i="2"/>
  <c r="T18" i="2"/>
  <c r="T19" i="2"/>
  <c r="T20" i="2"/>
  <c r="T21" i="2"/>
  <c r="T22" i="2"/>
  <c r="T23" i="2"/>
  <c r="T24" i="2"/>
  <c r="T25" i="2"/>
  <c r="T26" i="2"/>
  <c r="T27" i="2"/>
  <c r="T29" i="2"/>
  <c r="T30" i="2"/>
  <c r="T31" i="2"/>
  <c r="T32" i="2"/>
  <c r="T33" i="2"/>
  <c r="T34" i="2"/>
  <c r="T35" i="2"/>
  <c r="T36" i="2"/>
  <c r="T37" i="2"/>
  <c r="T38" i="2"/>
  <c r="T39" i="2"/>
  <c r="T40" i="2"/>
  <c r="T41" i="2"/>
  <c r="T42" i="2"/>
  <c r="T43" i="2"/>
  <c r="T44" i="2"/>
  <c r="T45" i="2"/>
  <c r="T46" i="2"/>
  <c r="T47" i="2"/>
  <c r="T48" i="2"/>
  <c r="T49" i="2"/>
  <c r="T50" i="2"/>
  <c r="T51" i="2"/>
  <c r="T52" i="2"/>
  <c r="T53" i="2"/>
  <c r="T54" i="2"/>
  <c r="T55" i="2"/>
  <c r="T56" i="2"/>
  <c r="T57" i="2"/>
  <c r="T58" i="2"/>
  <c r="T59" i="2"/>
  <c r="T60" i="2"/>
  <c r="T61" i="2"/>
  <c r="T62" i="2"/>
  <c r="T63" i="2"/>
  <c r="T64" i="2"/>
  <c r="T65" i="2"/>
  <c r="T66" i="2"/>
  <c r="T67" i="2"/>
  <c r="T68" i="2"/>
  <c r="T69" i="2"/>
  <c r="T70" i="2"/>
  <c r="T71" i="2"/>
  <c r="T72" i="2"/>
  <c r="T73" i="2"/>
  <c r="T74" i="2"/>
  <c r="T75" i="2"/>
  <c r="T76" i="2"/>
  <c r="T77" i="2"/>
  <c r="T78" i="2"/>
  <c r="T79" i="2"/>
  <c r="T80" i="2"/>
  <c r="T81" i="2"/>
  <c r="T82" i="2"/>
  <c r="T83" i="2"/>
  <c r="T84" i="2"/>
  <c r="T85" i="2"/>
  <c r="T86" i="2"/>
  <c r="T87" i="2"/>
  <c r="T88" i="2"/>
  <c r="T89" i="2"/>
  <c r="T90" i="2"/>
  <c r="T91" i="2"/>
  <c r="T92" i="2"/>
  <c r="T93" i="2"/>
  <c r="T94" i="2"/>
  <c r="T95" i="2"/>
  <c r="T96" i="2"/>
  <c r="T97" i="2"/>
  <c r="T98" i="2"/>
  <c r="T99" i="2"/>
  <c r="T100" i="2"/>
  <c r="T101" i="2"/>
  <c r="T102" i="2"/>
  <c r="T103" i="2"/>
  <c r="T104" i="2"/>
  <c r="T105" i="2"/>
  <c r="T106" i="2"/>
  <c r="T107" i="2"/>
  <c r="T108" i="2"/>
  <c r="T109" i="2"/>
  <c r="T110" i="2"/>
  <c r="T111" i="2"/>
  <c r="T112" i="2"/>
  <c r="T113" i="2"/>
  <c r="T114" i="2"/>
  <c r="T115" i="2"/>
  <c r="T116" i="2"/>
  <c r="T117" i="2"/>
  <c r="T118" i="2"/>
  <c r="T119" i="2"/>
  <c r="T120" i="2"/>
  <c r="T121" i="2"/>
  <c r="T122" i="2"/>
  <c r="T123" i="2"/>
  <c r="T124" i="2"/>
  <c r="T125" i="2"/>
  <c r="T126" i="2"/>
  <c r="T127" i="2"/>
  <c r="T128" i="2"/>
  <c r="T129" i="2"/>
  <c r="T130" i="2"/>
  <c r="T131" i="2"/>
  <c r="T132" i="2"/>
  <c r="T133" i="2"/>
  <c r="T134" i="2"/>
  <c r="T135" i="2"/>
  <c r="T136" i="2"/>
  <c r="T137" i="2"/>
  <c r="T138" i="2"/>
  <c r="T139" i="2"/>
  <c r="T140" i="2"/>
  <c r="T141" i="2"/>
  <c r="T142" i="2"/>
  <c r="T143" i="2"/>
  <c r="T144" i="2"/>
  <c r="T145" i="2"/>
  <c r="T146" i="2"/>
  <c r="T147" i="2"/>
  <c r="T148" i="2"/>
  <c r="T149" i="2"/>
  <c r="T150" i="2"/>
  <c r="T151" i="2"/>
  <c r="T152" i="2"/>
  <c r="T153" i="2"/>
  <c r="T154" i="2"/>
  <c r="T155" i="2"/>
  <c r="T156" i="2"/>
  <c r="T157" i="2"/>
  <c r="T158" i="2"/>
  <c r="T159" i="2"/>
  <c r="T160" i="2"/>
  <c r="T161" i="2"/>
  <c r="T162" i="2"/>
  <c r="T163" i="2"/>
  <c r="T164" i="2"/>
  <c r="T165" i="2"/>
  <c r="T166" i="2"/>
  <c r="T167" i="2"/>
  <c r="T168" i="2"/>
  <c r="T169" i="2"/>
  <c r="T170" i="2"/>
  <c r="T171" i="2"/>
  <c r="T172" i="2"/>
  <c r="T173" i="2"/>
  <c r="T174" i="2"/>
  <c r="T175" i="2"/>
  <c r="T176" i="2"/>
  <c r="T177" i="2"/>
  <c r="T178" i="2"/>
  <c r="T179" i="2"/>
  <c r="T180" i="2"/>
  <c r="T181" i="2"/>
  <c r="T182" i="2"/>
  <c r="T183" i="2"/>
  <c r="T184" i="2"/>
  <c r="T185" i="2"/>
  <c r="T186" i="2"/>
  <c r="T187" i="2"/>
  <c r="T188" i="2"/>
  <c r="T189" i="2"/>
  <c r="T190" i="2"/>
  <c r="T191" i="2"/>
  <c r="T192" i="2"/>
  <c r="T193" i="2"/>
  <c r="T194" i="2"/>
  <c r="T195" i="2"/>
  <c r="T196" i="2"/>
  <c r="T197" i="2"/>
  <c r="T198" i="2"/>
  <c r="T199" i="2"/>
  <c r="T200" i="2"/>
  <c r="T201" i="2"/>
  <c r="T202" i="2"/>
  <c r="T203" i="2"/>
  <c r="T204" i="2"/>
  <c r="T205" i="2"/>
  <c r="T206" i="2"/>
  <c r="T207" i="2"/>
  <c r="T208" i="2"/>
  <c r="T209" i="2"/>
  <c r="T210" i="2"/>
  <c r="T211" i="2"/>
  <c r="T212" i="2"/>
  <c r="T213" i="2"/>
  <c r="T214" i="2"/>
  <c r="T215" i="2"/>
  <c r="T216" i="2"/>
  <c r="T217" i="2"/>
  <c r="T218" i="2"/>
  <c r="T219" i="2"/>
  <c r="T220" i="2"/>
  <c r="T221" i="2"/>
  <c r="T222" i="2"/>
  <c r="T223" i="2"/>
  <c r="T224" i="2"/>
  <c r="T225" i="2"/>
  <c r="T226" i="2"/>
  <c r="T227" i="2"/>
  <c r="T228" i="2"/>
  <c r="T229" i="2"/>
  <c r="T230" i="2"/>
  <c r="T231" i="2"/>
  <c r="T232" i="2"/>
  <c r="T233" i="2"/>
  <c r="T234" i="2"/>
  <c r="T235" i="2"/>
  <c r="T236" i="2"/>
  <c r="T237" i="2"/>
  <c r="T238" i="2"/>
  <c r="T239" i="2"/>
  <c r="T240" i="2"/>
  <c r="T241" i="2"/>
  <c r="T242" i="2"/>
  <c r="T243" i="2"/>
  <c r="T244" i="2"/>
  <c r="T245" i="2"/>
  <c r="T246" i="2"/>
  <c r="T247" i="2"/>
  <c r="T248" i="2"/>
  <c r="T249" i="2"/>
  <c r="T250" i="2"/>
  <c r="T251" i="2"/>
  <c r="T252" i="2"/>
  <c r="T253" i="2"/>
  <c r="T254" i="2"/>
  <c r="T255" i="2"/>
  <c r="T256" i="2"/>
  <c r="T257" i="2"/>
  <c r="T258" i="2"/>
  <c r="T259" i="2"/>
  <c r="T260" i="2"/>
  <c r="T261" i="2"/>
  <c r="T262" i="2"/>
  <c r="T263" i="2"/>
  <c r="T264" i="2"/>
  <c r="T265" i="2"/>
  <c r="T266" i="2"/>
  <c r="T267" i="2"/>
  <c r="T268" i="2"/>
  <c r="T269" i="2"/>
  <c r="T270" i="2"/>
  <c r="T271" i="2"/>
  <c r="T272" i="2"/>
  <c r="T273" i="2"/>
  <c r="T274" i="2"/>
  <c r="T275" i="2"/>
  <c r="T276" i="2"/>
  <c r="T277" i="2"/>
  <c r="T278" i="2"/>
  <c r="T279" i="2"/>
  <c r="T280" i="2"/>
  <c r="T281" i="2"/>
  <c r="T282" i="2"/>
  <c r="T283" i="2"/>
  <c r="T284" i="2"/>
  <c r="T285" i="2"/>
  <c r="T286" i="2"/>
  <c r="T287" i="2"/>
  <c r="T288" i="2"/>
  <c r="T289" i="2"/>
  <c r="T290" i="2"/>
  <c r="T291" i="2"/>
  <c r="T292" i="2"/>
  <c r="T293" i="2"/>
  <c r="T294" i="2"/>
  <c r="T295" i="2"/>
  <c r="T296" i="2"/>
  <c r="T297" i="2"/>
  <c r="T298" i="2"/>
  <c r="T299" i="2"/>
  <c r="T300" i="2"/>
  <c r="T301" i="2"/>
  <c r="T302" i="2"/>
  <c r="T303" i="2"/>
  <c r="T304" i="2"/>
  <c r="T305" i="2"/>
  <c r="T306" i="2"/>
  <c r="T307" i="2"/>
  <c r="T308" i="2"/>
  <c r="T309" i="2"/>
  <c r="T310" i="2"/>
  <c r="T311" i="2"/>
  <c r="T312" i="2"/>
  <c r="T313" i="2"/>
  <c r="T314" i="2"/>
  <c r="T315" i="2"/>
  <c r="T316" i="2"/>
  <c r="T317" i="2"/>
  <c r="T318" i="2"/>
  <c r="T319" i="2"/>
  <c r="T320" i="2"/>
  <c r="T321" i="2"/>
  <c r="T322" i="2"/>
  <c r="T323" i="2"/>
  <c r="T324" i="2"/>
  <c r="T325" i="2"/>
  <c r="T326" i="2"/>
  <c r="T327" i="2"/>
  <c r="T328" i="2"/>
  <c r="T329" i="2"/>
  <c r="T330" i="2"/>
  <c r="T331" i="2"/>
  <c r="T332" i="2"/>
  <c r="T333" i="2"/>
  <c r="T334" i="2"/>
  <c r="T335" i="2"/>
  <c r="T336" i="2"/>
  <c r="T337" i="2"/>
  <c r="T338" i="2"/>
  <c r="T339" i="2"/>
  <c r="T340" i="2"/>
  <c r="T341" i="2"/>
  <c r="T342" i="2"/>
  <c r="T343" i="2"/>
  <c r="T344" i="2"/>
  <c r="T345" i="2"/>
  <c r="T346" i="2"/>
  <c r="T347" i="2"/>
  <c r="T348" i="2"/>
  <c r="T349" i="2"/>
  <c r="T350" i="2"/>
  <c r="T351" i="2"/>
  <c r="T352" i="2"/>
  <c r="T353" i="2"/>
  <c r="T354" i="2"/>
  <c r="T355" i="2"/>
  <c r="T356" i="2"/>
  <c r="T357" i="2"/>
  <c r="T358" i="2"/>
  <c r="T359" i="2"/>
  <c r="T360" i="2"/>
  <c r="T361" i="2"/>
  <c r="T362" i="2"/>
  <c r="T363" i="2"/>
  <c r="T364" i="2"/>
  <c r="T365" i="2"/>
  <c r="T366" i="2"/>
  <c r="T367" i="2"/>
  <c r="T368" i="2"/>
  <c r="T369" i="2"/>
  <c r="T370" i="2"/>
  <c r="T371" i="2"/>
  <c r="T372" i="2"/>
  <c r="T373" i="2"/>
  <c r="T374" i="2"/>
  <c r="T375" i="2"/>
  <c r="T376" i="2"/>
  <c r="T377" i="2"/>
  <c r="T378" i="2"/>
  <c r="T379" i="2"/>
  <c r="T380" i="2"/>
  <c r="T381" i="2"/>
  <c r="T382" i="2"/>
  <c r="T383" i="2"/>
  <c r="T384" i="2"/>
  <c r="T385" i="2"/>
  <c r="T386" i="2"/>
  <c r="T387" i="2"/>
  <c r="T388" i="2"/>
  <c r="T389" i="2"/>
  <c r="T390" i="2"/>
  <c r="T391" i="2"/>
  <c r="T392" i="2"/>
  <c r="T393" i="2"/>
  <c r="T394" i="2"/>
  <c r="T395" i="2"/>
  <c r="T396" i="2"/>
  <c r="T397" i="2"/>
  <c r="T398" i="2"/>
  <c r="T399" i="2"/>
  <c r="T400" i="2"/>
  <c r="T401" i="2"/>
  <c r="T402" i="2"/>
  <c r="T403" i="2"/>
  <c r="T404" i="2"/>
  <c r="T405" i="2"/>
  <c r="T406" i="2"/>
  <c r="T407" i="2"/>
  <c r="T408" i="2"/>
  <c r="T409" i="2"/>
  <c r="T410" i="2"/>
  <c r="T411" i="2"/>
  <c r="T412" i="2"/>
  <c r="T413" i="2"/>
  <c r="T414" i="2"/>
  <c r="T415" i="2"/>
  <c r="T416" i="2"/>
  <c r="T417" i="2"/>
  <c r="T418" i="2"/>
  <c r="T419" i="2"/>
  <c r="T420" i="2"/>
  <c r="T421" i="2"/>
  <c r="T422" i="2"/>
  <c r="T423" i="2"/>
  <c r="T424" i="2"/>
  <c r="T425" i="2"/>
  <c r="T426" i="2"/>
  <c r="T427" i="2"/>
  <c r="T428" i="2"/>
  <c r="T429" i="2"/>
  <c r="T430" i="2"/>
  <c r="T431" i="2"/>
  <c r="T432" i="2"/>
  <c r="T433" i="2"/>
  <c r="T434" i="2"/>
  <c r="T435" i="2"/>
  <c r="T436" i="2"/>
  <c r="T437" i="2"/>
  <c r="T438" i="2"/>
  <c r="T439" i="2"/>
  <c r="T440" i="2"/>
  <c r="T441" i="2"/>
  <c r="T442" i="2"/>
  <c r="T443" i="2"/>
  <c r="T444" i="2"/>
  <c r="T445" i="2"/>
  <c r="T446" i="2"/>
  <c r="T447" i="2"/>
  <c r="T448" i="2"/>
  <c r="T449" i="2"/>
  <c r="T450" i="2"/>
  <c r="T451" i="2"/>
  <c r="T452" i="2"/>
  <c r="T453" i="2"/>
  <c r="T454" i="2"/>
  <c r="T455" i="2"/>
  <c r="T456" i="2"/>
  <c r="T457" i="2"/>
  <c r="T458" i="2"/>
  <c r="T459" i="2"/>
  <c r="T460" i="2"/>
  <c r="T461" i="2"/>
  <c r="T462" i="2"/>
  <c r="T463" i="2"/>
  <c r="T464" i="2"/>
  <c r="T465" i="2"/>
  <c r="T466" i="2"/>
  <c r="T467" i="2"/>
  <c r="T468" i="2"/>
  <c r="T469" i="2"/>
  <c r="T470" i="2"/>
  <c r="T471" i="2"/>
  <c r="T472" i="2"/>
  <c r="T473" i="2"/>
  <c r="T474" i="2"/>
  <c r="T475" i="2"/>
  <c r="T476" i="2"/>
  <c r="T477" i="2"/>
  <c r="T478" i="2"/>
  <c r="T479" i="2"/>
  <c r="T480" i="2"/>
  <c r="T481" i="2"/>
  <c r="T482" i="2"/>
  <c r="T483" i="2"/>
  <c r="T484" i="2"/>
  <c r="T485" i="2"/>
  <c r="T486" i="2"/>
  <c r="T487" i="2"/>
  <c r="T488" i="2"/>
  <c r="T489" i="2"/>
  <c r="T490" i="2"/>
  <c r="T491" i="2"/>
  <c r="T492" i="2"/>
  <c r="T493" i="2"/>
  <c r="T494" i="2"/>
  <c r="T495" i="2"/>
  <c r="T496" i="2"/>
  <c r="T497" i="2"/>
  <c r="T498" i="2"/>
  <c r="T499" i="2"/>
  <c r="T500" i="2"/>
  <c r="T501" i="2"/>
  <c r="T502" i="2"/>
  <c r="T503" i="2"/>
  <c r="T504" i="2"/>
  <c r="T505" i="2"/>
  <c r="T506" i="2"/>
  <c r="T507" i="2"/>
  <c r="T508" i="2"/>
  <c r="T509" i="2"/>
  <c r="T510" i="2"/>
  <c r="T511" i="2"/>
  <c r="T512" i="2"/>
  <c r="T513" i="2"/>
  <c r="T514" i="2"/>
  <c r="T515" i="2"/>
  <c r="T516" i="2"/>
  <c r="T517" i="2"/>
  <c r="T518" i="2"/>
  <c r="T519" i="2"/>
  <c r="T520" i="2"/>
  <c r="T521" i="2"/>
  <c r="T522" i="2"/>
  <c r="T523" i="2"/>
  <c r="T524" i="2"/>
  <c r="T525" i="2"/>
  <c r="T526" i="2"/>
  <c r="T527" i="2"/>
  <c r="T528" i="2"/>
  <c r="T529" i="2"/>
  <c r="T530" i="2"/>
  <c r="T531" i="2"/>
  <c r="T532" i="2"/>
  <c r="T533" i="2"/>
  <c r="T534" i="2"/>
  <c r="T535" i="2"/>
  <c r="T536" i="2"/>
  <c r="T537" i="2"/>
  <c r="T538" i="2"/>
  <c r="T539" i="2"/>
  <c r="T540" i="2"/>
  <c r="T541" i="2"/>
  <c r="T542" i="2"/>
  <c r="T543" i="2"/>
  <c r="T544" i="2"/>
  <c r="T545" i="2"/>
  <c r="T546" i="2"/>
  <c r="T547" i="2"/>
  <c r="T548" i="2"/>
  <c r="T549" i="2"/>
  <c r="T550" i="2"/>
  <c r="T551" i="2"/>
  <c r="T552" i="2"/>
  <c r="T553" i="2"/>
  <c r="T554" i="2"/>
  <c r="T555" i="2"/>
  <c r="T556" i="2"/>
  <c r="T557" i="2"/>
  <c r="T558" i="2"/>
  <c r="T559" i="2"/>
  <c r="T560" i="2"/>
  <c r="T561" i="2"/>
  <c r="T562" i="2"/>
  <c r="T563" i="2"/>
  <c r="T564" i="2"/>
  <c r="T565" i="2"/>
  <c r="T566" i="2"/>
  <c r="T567" i="2"/>
  <c r="T568" i="2"/>
  <c r="T569" i="2"/>
  <c r="T570" i="2"/>
  <c r="T571" i="2"/>
  <c r="T572" i="2"/>
  <c r="T573" i="2"/>
  <c r="T574" i="2"/>
  <c r="T575" i="2"/>
  <c r="T576" i="2"/>
  <c r="T577" i="2"/>
  <c r="T578" i="2"/>
  <c r="T579" i="2"/>
  <c r="T580" i="2"/>
  <c r="T581" i="2"/>
  <c r="T582" i="2"/>
  <c r="T583" i="2"/>
  <c r="T584" i="2"/>
  <c r="T585" i="2"/>
  <c r="T586" i="2"/>
  <c r="T587" i="2"/>
  <c r="T588" i="2"/>
  <c r="T589" i="2"/>
  <c r="T590" i="2"/>
  <c r="T591" i="2"/>
  <c r="T592" i="2"/>
  <c r="T593" i="2"/>
  <c r="T594" i="2"/>
  <c r="T595" i="2"/>
  <c r="T596" i="2"/>
  <c r="T597" i="2"/>
  <c r="T598" i="2"/>
  <c r="T599" i="2"/>
  <c r="T600" i="2"/>
  <c r="T601" i="2"/>
  <c r="T602" i="2"/>
  <c r="T603" i="2"/>
  <c r="T604" i="2"/>
  <c r="T605" i="2"/>
  <c r="T606" i="2"/>
  <c r="T607" i="2"/>
  <c r="T608" i="2"/>
  <c r="T609" i="2"/>
  <c r="T610" i="2"/>
  <c r="T611" i="2"/>
  <c r="T612" i="2"/>
  <c r="T613" i="2"/>
  <c r="T614" i="2"/>
  <c r="T615" i="2"/>
  <c r="T616" i="2"/>
  <c r="T617" i="2"/>
  <c r="T618" i="2"/>
  <c r="T619" i="2"/>
  <c r="T620" i="2"/>
  <c r="T621" i="2"/>
  <c r="T622" i="2"/>
  <c r="T623" i="2"/>
  <c r="T624" i="2"/>
  <c r="T625" i="2"/>
  <c r="T626" i="2"/>
  <c r="T627" i="2"/>
  <c r="T628" i="2"/>
  <c r="T629" i="2"/>
  <c r="T630" i="2"/>
  <c r="T631" i="2"/>
  <c r="T632" i="2"/>
  <c r="T633" i="2"/>
  <c r="T634" i="2"/>
  <c r="T635" i="2"/>
  <c r="T636" i="2"/>
  <c r="T637" i="2"/>
  <c r="T638" i="2"/>
  <c r="T639" i="2"/>
  <c r="T640" i="2"/>
  <c r="T641" i="2"/>
  <c r="T642" i="2"/>
  <c r="T643" i="2"/>
  <c r="T644" i="2"/>
  <c r="T645" i="2"/>
  <c r="T646" i="2"/>
  <c r="T647" i="2"/>
  <c r="T648" i="2"/>
  <c r="T649" i="2"/>
  <c r="T650" i="2"/>
  <c r="T651" i="2"/>
  <c r="T652" i="2"/>
  <c r="T653" i="2"/>
  <c r="T654" i="2"/>
  <c r="T655" i="2"/>
  <c r="T656" i="2"/>
  <c r="T657" i="2"/>
  <c r="T658" i="2"/>
  <c r="T659" i="2"/>
  <c r="T660" i="2"/>
  <c r="T661" i="2"/>
  <c r="T662" i="2"/>
  <c r="T663" i="2"/>
  <c r="T664" i="2"/>
  <c r="T665" i="2"/>
  <c r="T666" i="2"/>
  <c r="T667" i="2"/>
  <c r="T668" i="2"/>
  <c r="T669" i="2"/>
  <c r="T670" i="2"/>
  <c r="T671" i="2"/>
  <c r="T672" i="2"/>
  <c r="T673" i="2"/>
  <c r="T674" i="2"/>
  <c r="T675" i="2"/>
  <c r="T676" i="2"/>
  <c r="T677" i="2"/>
  <c r="T678" i="2"/>
  <c r="T679" i="2"/>
  <c r="T680" i="2"/>
  <c r="T681" i="2"/>
  <c r="T682" i="2"/>
  <c r="T683" i="2"/>
  <c r="T684" i="2"/>
  <c r="T685" i="2"/>
  <c r="T686" i="2"/>
  <c r="T687" i="2"/>
  <c r="T688" i="2"/>
  <c r="T689" i="2"/>
  <c r="T690" i="2"/>
  <c r="T691" i="2"/>
  <c r="T692" i="2"/>
  <c r="T693" i="2"/>
  <c r="T694" i="2"/>
  <c r="T695" i="2"/>
  <c r="T696" i="2"/>
  <c r="T697" i="2"/>
  <c r="T698" i="2"/>
  <c r="T699" i="2"/>
  <c r="T700" i="2"/>
  <c r="T701" i="2"/>
  <c r="T702" i="2"/>
  <c r="T703" i="2"/>
  <c r="T704" i="2"/>
  <c r="T705" i="2"/>
  <c r="T706" i="2"/>
  <c r="T707" i="2"/>
  <c r="T708" i="2"/>
  <c r="T709" i="2"/>
  <c r="T710" i="2"/>
  <c r="T711" i="2"/>
  <c r="T712" i="2"/>
  <c r="T713" i="2"/>
  <c r="T714" i="2"/>
  <c r="T715" i="2"/>
  <c r="T716" i="2"/>
  <c r="T717" i="2"/>
  <c r="T718" i="2"/>
  <c r="T719" i="2"/>
  <c r="T720" i="2"/>
  <c r="T721" i="2"/>
  <c r="T722" i="2"/>
  <c r="T723" i="2"/>
  <c r="T724" i="2"/>
  <c r="T725" i="2"/>
  <c r="T726" i="2"/>
  <c r="T727" i="2"/>
  <c r="T728" i="2"/>
  <c r="T729" i="2"/>
  <c r="T730" i="2"/>
  <c r="T731" i="2"/>
  <c r="T732" i="2"/>
  <c r="T733" i="2"/>
  <c r="T734" i="2"/>
  <c r="T735" i="2"/>
  <c r="T736" i="2"/>
  <c r="T737" i="2"/>
  <c r="T738" i="2"/>
  <c r="T739" i="2"/>
  <c r="T740" i="2"/>
  <c r="T741" i="2"/>
  <c r="T742" i="2"/>
  <c r="T743" i="2"/>
  <c r="T744" i="2"/>
  <c r="T745" i="2"/>
  <c r="T746" i="2"/>
  <c r="T747" i="2"/>
  <c r="T748" i="2"/>
  <c r="T749" i="2"/>
  <c r="T750" i="2"/>
  <c r="T751" i="2"/>
  <c r="T752" i="2"/>
  <c r="T753" i="2"/>
  <c r="T754" i="2"/>
  <c r="T755" i="2"/>
  <c r="T756" i="2"/>
  <c r="T757" i="2"/>
  <c r="T758" i="2"/>
  <c r="T759" i="2"/>
  <c r="T760" i="2"/>
  <c r="T761" i="2"/>
  <c r="T762" i="2"/>
  <c r="T763" i="2"/>
  <c r="T764" i="2"/>
  <c r="T765" i="2"/>
  <c r="T766" i="2"/>
  <c r="T767" i="2"/>
  <c r="T768" i="2"/>
  <c r="T769" i="2"/>
  <c r="T770" i="2"/>
  <c r="T771" i="2"/>
  <c r="T772" i="2"/>
  <c r="T773" i="2"/>
  <c r="T774" i="2"/>
  <c r="T775" i="2"/>
  <c r="T776" i="2"/>
  <c r="T777" i="2"/>
  <c r="T778" i="2"/>
  <c r="T779" i="2"/>
  <c r="T780" i="2"/>
  <c r="T781" i="2"/>
  <c r="T782" i="2"/>
  <c r="T783" i="2"/>
  <c r="T784" i="2"/>
  <c r="T785" i="2"/>
  <c r="T786" i="2"/>
  <c r="T787" i="2"/>
  <c r="T788" i="2"/>
  <c r="T789" i="2"/>
  <c r="T790" i="2"/>
  <c r="T791" i="2"/>
  <c r="T792" i="2"/>
  <c r="T793" i="2"/>
  <c r="T794" i="2"/>
  <c r="T795" i="2"/>
  <c r="T796" i="2"/>
  <c r="T797" i="2"/>
  <c r="T798" i="2"/>
  <c r="T799" i="2"/>
  <c r="T800" i="2"/>
  <c r="T801" i="2"/>
  <c r="T802" i="2"/>
  <c r="T803" i="2"/>
  <c r="T804" i="2"/>
  <c r="T805" i="2"/>
  <c r="T806" i="2"/>
  <c r="T807" i="2"/>
  <c r="T808" i="2"/>
  <c r="T809" i="2"/>
  <c r="T810" i="2"/>
  <c r="T811" i="2"/>
  <c r="T812" i="2"/>
  <c r="T813" i="2"/>
  <c r="T814" i="2"/>
  <c r="T815" i="2"/>
  <c r="T816" i="2"/>
  <c r="T817" i="2"/>
  <c r="T818" i="2"/>
  <c r="T819" i="2"/>
  <c r="T820" i="2"/>
  <c r="T821" i="2"/>
  <c r="T822" i="2"/>
  <c r="T823" i="2"/>
  <c r="T824" i="2"/>
  <c r="T825" i="2"/>
  <c r="T826" i="2"/>
  <c r="T827" i="2"/>
  <c r="T828" i="2"/>
  <c r="T829" i="2"/>
  <c r="T830" i="2"/>
  <c r="T831" i="2"/>
  <c r="T832" i="2"/>
  <c r="T833" i="2"/>
  <c r="T834" i="2"/>
  <c r="T835" i="2"/>
  <c r="T836" i="2"/>
  <c r="T837" i="2"/>
  <c r="T838" i="2"/>
  <c r="T839" i="2"/>
  <c r="T840" i="2"/>
  <c r="T841" i="2"/>
  <c r="T842" i="2"/>
  <c r="T843" i="2"/>
  <c r="T844" i="2"/>
  <c r="T845" i="2"/>
  <c r="T846" i="2"/>
  <c r="T847" i="2"/>
  <c r="T848" i="2"/>
  <c r="T849" i="2"/>
  <c r="T850" i="2"/>
  <c r="T851" i="2"/>
  <c r="T852" i="2"/>
  <c r="T853" i="2"/>
  <c r="T854" i="2"/>
  <c r="T855" i="2"/>
  <c r="T856" i="2"/>
  <c r="T857" i="2"/>
  <c r="T858" i="2"/>
  <c r="T859" i="2"/>
  <c r="T860" i="2"/>
  <c r="T861" i="2"/>
  <c r="T862" i="2"/>
  <c r="T863" i="2"/>
  <c r="T864" i="2"/>
  <c r="T865" i="2"/>
  <c r="T866" i="2"/>
  <c r="T867" i="2"/>
  <c r="T868" i="2"/>
  <c r="T869" i="2"/>
  <c r="T870" i="2"/>
  <c r="T871" i="2"/>
  <c r="T872" i="2"/>
  <c r="T873" i="2"/>
  <c r="T874" i="2"/>
  <c r="T875" i="2"/>
  <c r="T876" i="2"/>
  <c r="T877" i="2"/>
  <c r="T878" i="2"/>
  <c r="T879" i="2"/>
  <c r="T880" i="2"/>
  <c r="T881" i="2"/>
  <c r="T882" i="2"/>
  <c r="T883" i="2"/>
  <c r="T884" i="2"/>
  <c r="T885" i="2"/>
  <c r="T886" i="2"/>
  <c r="T887" i="2"/>
  <c r="T888" i="2"/>
  <c r="T889" i="2"/>
  <c r="T890" i="2"/>
  <c r="T891" i="2"/>
  <c r="T892" i="2"/>
  <c r="T893" i="2"/>
  <c r="T894" i="2"/>
  <c r="T895" i="2"/>
  <c r="T896" i="2"/>
  <c r="T897" i="2"/>
  <c r="T898" i="2"/>
  <c r="T899" i="2"/>
  <c r="T900" i="2"/>
  <c r="T901" i="2"/>
  <c r="T902" i="2"/>
  <c r="T903" i="2"/>
  <c r="T904" i="2"/>
  <c r="T905" i="2"/>
  <c r="T906" i="2"/>
  <c r="T907" i="2"/>
  <c r="T908" i="2"/>
  <c r="T909" i="2"/>
  <c r="T910" i="2"/>
  <c r="T911" i="2"/>
  <c r="T912" i="2"/>
  <c r="T913" i="2"/>
  <c r="T914" i="2"/>
  <c r="T915" i="2"/>
  <c r="T916" i="2"/>
  <c r="T917" i="2"/>
  <c r="T918" i="2"/>
  <c r="T919" i="2"/>
  <c r="T920" i="2"/>
  <c r="T921" i="2"/>
  <c r="T922" i="2"/>
  <c r="T923" i="2"/>
  <c r="T924" i="2"/>
  <c r="T925" i="2"/>
  <c r="T926" i="2"/>
  <c r="T927" i="2"/>
  <c r="T928" i="2"/>
  <c r="T929" i="2"/>
  <c r="T930" i="2"/>
  <c r="T931" i="2"/>
  <c r="T932" i="2"/>
  <c r="T933" i="2"/>
  <c r="T934" i="2"/>
  <c r="T935" i="2"/>
  <c r="T936" i="2"/>
  <c r="T937" i="2"/>
  <c r="T938" i="2"/>
  <c r="T939" i="2"/>
  <c r="T940" i="2"/>
  <c r="T941" i="2"/>
  <c r="T942" i="2"/>
  <c r="T943" i="2"/>
  <c r="T944" i="2"/>
  <c r="T945" i="2"/>
  <c r="T946" i="2"/>
  <c r="T947" i="2"/>
  <c r="T948" i="2"/>
  <c r="T949" i="2"/>
  <c r="T950" i="2"/>
  <c r="T951" i="2"/>
  <c r="T952" i="2"/>
  <c r="T953" i="2"/>
  <c r="T954" i="2"/>
  <c r="T955" i="2"/>
  <c r="T956" i="2"/>
  <c r="T957" i="2"/>
  <c r="T958" i="2"/>
  <c r="T959" i="2"/>
  <c r="T960" i="2"/>
  <c r="T961" i="2"/>
  <c r="T962" i="2"/>
  <c r="T963" i="2"/>
  <c r="T964" i="2"/>
  <c r="T965" i="2"/>
  <c r="T966" i="2"/>
  <c r="T967" i="2"/>
  <c r="T968" i="2"/>
  <c r="T969" i="2"/>
  <c r="T970" i="2"/>
  <c r="T971" i="2"/>
  <c r="T972" i="2"/>
  <c r="T973" i="2"/>
  <c r="T974" i="2"/>
  <c r="T975" i="2"/>
  <c r="T976" i="2"/>
  <c r="T977" i="2"/>
  <c r="T978" i="2"/>
  <c r="T979" i="2"/>
  <c r="T980" i="2"/>
  <c r="T981" i="2"/>
  <c r="T982" i="2"/>
  <c r="T983" i="2"/>
  <c r="T984" i="2"/>
  <c r="T985" i="2"/>
  <c r="T986" i="2"/>
  <c r="T987" i="2"/>
  <c r="T988" i="2"/>
  <c r="T989" i="2"/>
  <c r="T990" i="2"/>
  <c r="T991" i="2"/>
  <c r="T992" i="2"/>
  <c r="T993" i="2"/>
  <c r="T994" i="2"/>
  <c r="T995" i="2"/>
  <c r="T996" i="2"/>
  <c r="T997" i="2"/>
  <c r="T998" i="2"/>
  <c r="T999" i="2"/>
  <c r="T1000" i="2"/>
  <c r="T1001" i="2"/>
  <c r="T1002" i="2"/>
  <c r="T1003" i="2"/>
  <c r="T1004" i="2"/>
  <c r="S6" i="2"/>
  <c r="S7" i="2"/>
  <c r="S8" i="2"/>
  <c r="S9" i="2"/>
  <c r="S10" i="2"/>
  <c r="S11" i="2"/>
  <c r="S12" i="2"/>
  <c r="AF12" i="2" s="1"/>
  <c r="S13" i="2"/>
  <c r="S14" i="2"/>
  <c r="S15" i="2"/>
  <c r="S16" i="2"/>
  <c r="AE16" i="2" s="1"/>
  <c r="S17" i="2"/>
  <c r="S18" i="2"/>
  <c r="S19" i="2"/>
  <c r="S20" i="2"/>
  <c r="S21" i="2"/>
  <c r="S22" i="2"/>
  <c r="S23" i="2"/>
  <c r="S24" i="2"/>
  <c r="S25" i="2"/>
  <c r="S26" i="2"/>
  <c r="S27" i="2"/>
  <c r="S28" i="2"/>
  <c r="S29" i="2"/>
  <c r="S30" i="2"/>
  <c r="S31" i="2"/>
  <c r="S32" i="2"/>
  <c r="S33" i="2"/>
  <c r="S34" i="2"/>
  <c r="S35" i="2"/>
  <c r="S36" i="2"/>
  <c r="S37" i="2"/>
  <c r="S38" i="2"/>
  <c r="S39" i="2"/>
  <c r="S40" i="2"/>
  <c r="S41" i="2"/>
  <c r="S42" i="2"/>
  <c r="S43" i="2"/>
  <c r="S44" i="2"/>
  <c r="S45" i="2"/>
  <c r="S46" i="2"/>
  <c r="S47" i="2"/>
  <c r="S48" i="2"/>
  <c r="S49" i="2"/>
  <c r="S50" i="2"/>
  <c r="S51" i="2"/>
  <c r="S52" i="2"/>
  <c r="S53" i="2"/>
  <c r="S54" i="2"/>
  <c r="S55" i="2"/>
  <c r="S56" i="2"/>
  <c r="S57" i="2"/>
  <c r="S58" i="2"/>
  <c r="S59" i="2"/>
  <c r="S60" i="2"/>
  <c r="S61" i="2"/>
  <c r="S62" i="2"/>
  <c r="S63" i="2"/>
  <c r="S64" i="2"/>
  <c r="S65" i="2"/>
  <c r="S66" i="2"/>
  <c r="S67" i="2"/>
  <c r="S68" i="2"/>
  <c r="S69" i="2"/>
  <c r="S70" i="2"/>
  <c r="S71" i="2"/>
  <c r="S72" i="2"/>
  <c r="S73" i="2"/>
  <c r="S74" i="2"/>
  <c r="S75" i="2"/>
  <c r="S76" i="2"/>
  <c r="S77" i="2"/>
  <c r="S78" i="2"/>
  <c r="S79" i="2"/>
  <c r="S80" i="2"/>
  <c r="S81" i="2"/>
  <c r="S82" i="2"/>
  <c r="S83" i="2"/>
  <c r="S84" i="2"/>
  <c r="S85" i="2"/>
  <c r="S86" i="2"/>
  <c r="S87" i="2"/>
  <c r="S88" i="2"/>
  <c r="S89" i="2"/>
  <c r="S90" i="2"/>
  <c r="S91" i="2"/>
  <c r="S92" i="2"/>
  <c r="S93" i="2"/>
  <c r="S94" i="2"/>
  <c r="S95" i="2"/>
  <c r="S96" i="2"/>
  <c r="S97" i="2"/>
  <c r="S98" i="2"/>
  <c r="S99" i="2"/>
  <c r="S100" i="2"/>
  <c r="S101" i="2"/>
  <c r="S102" i="2"/>
  <c r="S103" i="2"/>
  <c r="S104" i="2"/>
  <c r="S105" i="2"/>
  <c r="S106" i="2"/>
  <c r="S107" i="2"/>
  <c r="S108" i="2"/>
  <c r="S109" i="2"/>
  <c r="S110" i="2"/>
  <c r="S111" i="2"/>
  <c r="S112" i="2"/>
  <c r="S113" i="2"/>
  <c r="S114" i="2"/>
  <c r="S115" i="2"/>
  <c r="S116" i="2"/>
  <c r="S117" i="2"/>
  <c r="S118" i="2"/>
  <c r="S119" i="2"/>
  <c r="S120" i="2"/>
  <c r="S121" i="2"/>
  <c r="S122" i="2"/>
  <c r="S123" i="2"/>
  <c r="S124" i="2"/>
  <c r="S125" i="2"/>
  <c r="S126" i="2"/>
  <c r="S127" i="2"/>
  <c r="S128" i="2"/>
  <c r="S129" i="2"/>
  <c r="S130" i="2"/>
  <c r="S131" i="2"/>
  <c r="S132" i="2"/>
  <c r="S133" i="2"/>
  <c r="S134" i="2"/>
  <c r="S135" i="2"/>
  <c r="S136" i="2"/>
  <c r="S137" i="2"/>
  <c r="S138" i="2"/>
  <c r="S139" i="2"/>
  <c r="S140" i="2"/>
  <c r="S141" i="2"/>
  <c r="S142" i="2"/>
  <c r="S143" i="2"/>
  <c r="S144" i="2"/>
  <c r="S145" i="2"/>
  <c r="S146" i="2"/>
  <c r="S147" i="2"/>
  <c r="S148" i="2"/>
  <c r="S149" i="2"/>
  <c r="S150" i="2"/>
  <c r="S151" i="2"/>
  <c r="S152" i="2"/>
  <c r="S153" i="2"/>
  <c r="S154" i="2"/>
  <c r="S155" i="2"/>
  <c r="S156" i="2"/>
  <c r="S157" i="2"/>
  <c r="S158" i="2"/>
  <c r="S159" i="2"/>
  <c r="S160" i="2"/>
  <c r="S161" i="2"/>
  <c r="S162" i="2"/>
  <c r="S163" i="2"/>
  <c r="S164" i="2"/>
  <c r="S165" i="2"/>
  <c r="S166" i="2"/>
  <c r="S167" i="2"/>
  <c r="S168" i="2"/>
  <c r="S169" i="2"/>
  <c r="S170" i="2"/>
  <c r="S171" i="2"/>
  <c r="S172" i="2"/>
  <c r="S173" i="2"/>
  <c r="S174" i="2"/>
  <c r="S175" i="2"/>
  <c r="S176" i="2"/>
  <c r="S177" i="2"/>
  <c r="S178" i="2"/>
  <c r="S179" i="2"/>
  <c r="S180" i="2"/>
  <c r="S181" i="2"/>
  <c r="S182" i="2"/>
  <c r="S183" i="2"/>
  <c r="S184" i="2"/>
  <c r="S185" i="2"/>
  <c r="S186" i="2"/>
  <c r="S187" i="2"/>
  <c r="S188" i="2"/>
  <c r="S189" i="2"/>
  <c r="S190" i="2"/>
  <c r="S191" i="2"/>
  <c r="S192" i="2"/>
  <c r="S193" i="2"/>
  <c r="S194" i="2"/>
  <c r="S195" i="2"/>
  <c r="S196" i="2"/>
  <c r="S197" i="2"/>
  <c r="S198" i="2"/>
  <c r="S199" i="2"/>
  <c r="S200" i="2"/>
  <c r="S201" i="2"/>
  <c r="S202" i="2"/>
  <c r="S203" i="2"/>
  <c r="S204" i="2"/>
  <c r="S205" i="2"/>
  <c r="S206" i="2"/>
  <c r="S207" i="2"/>
  <c r="S208" i="2"/>
  <c r="S209" i="2"/>
  <c r="S210" i="2"/>
  <c r="S211" i="2"/>
  <c r="S212" i="2"/>
  <c r="S213" i="2"/>
  <c r="S214" i="2"/>
  <c r="S215" i="2"/>
  <c r="S216" i="2"/>
  <c r="S217" i="2"/>
  <c r="S218" i="2"/>
  <c r="S219" i="2"/>
  <c r="S220" i="2"/>
  <c r="S221" i="2"/>
  <c r="S222" i="2"/>
  <c r="S223" i="2"/>
  <c r="S224" i="2"/>
  <c r="S225" i="2"/>
  <c r="S226" i="2"/>
  <c r="S227" i="2"/>
  <c r="S228" i="2"/>
  <c r="S229" i="2"/>
  <c r="S230" i="2"/>
  <c r="S231" i="2"/>
  <c r="S232" i="2"/>
  <c r="S233" i="2"/>
  <c r="S234" i="2"/>
  <c r="S235" i="2"/>
  <c r="S236" i="2"/>
  <c r="S237" i="2"/>
  <c r="S238" i="2"/>
  <c r="S239" i="2"/>
  <c r="S240" i="2"/>
  <c r="S241" i="2"/>
  <c r="S242" i="2"/>
  <c r="S243" i="2"/>
  <c r="S244" i="2"/>
  <c r="S245" i="2"/>
  <c r="S246" i="2"/>
  <c r="S247" i="2"/>
  <c r="S248" i="2"/>
  <c r="S249" i="2"/>
  <c r="S250" i="2"/>
  <c r="S251" i="2"/>
  <c r="S252" i="2"/>
  <c r="S253" i="2"/>
  <c r="S254" i="2"/>
  <c r="S255" i="2"/>
  <c r="S256" i="2"/>
  <c r="S257" i="2"/>
  <c r="S258" i="2"/>
  <c r="S259" i="2"/>
  <c r="S260" i="2"/>
  <c r="S261" i="2"/>
  <c r="S262" i="2"/>
  <c r="S263" i="2"/>
  <c r="S264" i="2"/>
  <c r="S265" i="2"/>
  <c r="S266" i="2"/>
  <c r="S267" i="2"/>
  <c r="S268" i="2"/>
  <c r="S269" i="2"/>
  <c r="S270" i="2"/>
  <c r="S271" i="2"/>
  <c r="S272" i="2"/>
  <c r="S273" i="2"/>
  <c r="S274" i="2"/>
  <c r="S275" i="2"/>
  <c r="S276" i="2"/>
  <c r="S277" i="2"/>
  <c r="S278" i="2"/>
  <c r="S279" i="2"/>
  <c r="S280" i="2"/>
  <c r="S281" i="2"/>
  <c r="S282" i="2"/>
  <c r="S283" i="2"/>
  <c r="S284" i="2"/>
  <c r="S285" i="2"/>
  <c r="S286" i="2"/>
  <c r="S287" i="2"/>
  <c r="S288" i="2"/>
  <c r="S289" i="2"/>
  <c r="S290" i="2"/>
  <c r="S291" i="2"/>
  <c r="S292" i="2"/>
  <c r="S293" i="2"/>
  <c r="S294" i="2"/>
  <c r="S295" i="2"/>
  <c r="S296" i="2"/>
  <c r="S297" i="2"/>
  <c r="S298" i="2"/>
  <c r="S299" i="2"/>
  <c r="S300" i="2"/>
  <c r="S301" i="2"/>
  <c r="S302" i="2"/>
  <c r="S303" i="2"/>
  <c r="S304" i="2"/>
  <c r="S305" i="2"/>
  <c r="S306" i="2"/>
  <c r="S307" i="2"/>
  <c r="S308" i="2"/>
  <c r="S309" i="2"/>
  <c r="S310" i="2"/>
  <c r="S311" i="2"/>
  <c r="S312" i="2"/>
  <c r="S313" i="2"/>
  <c r="S314" i="2"/>
  <c r="S315" i="2"/>
  <c r="S316" i="2"/>
  <c r="S317" i="2"/>
  <c r="S318" i="2"/>
  <c r="S319" i="2"/>
  <c r="S320" i="2"/>
  <c r="S321" i="2"/>
  <c r="S322" i="2"/>
  <c r="S323" i="2"/>
  <c r="S324" i="2"/>
  <c r="S325" i="2"/>
  <c r="S326" i="2"/>
  <c r="S327" i="2"/>
  <c r="S328" i="2"/>
  <c r="S329" i="2"/>
  <c r="S330" i="2"/>
  <c r="S331" i="2"/>
  <c r="S332" i="2"/>
  <c r="S333" i="2"/>
  <c r="S334" i="2"/>
  <c r="S335" i="2"/>
  <c r="S336" i="2"/>
  <c r="S337" i="2"/>
  <c r="S338" i="2"/>
  <c r="S339" i="2"/>
  <c r="S340" i="2"/>
  <c r="S341" i="2"/>
  <c r="S342" i="2"/>
  <c r="S343" i="2"/>
  <c r="S344" i="2"/>
  <c r="S345" i="2"/>
  <c r="S346" i="2"/>
  <c r="S347" i="2"/>
  <c r="S348" i="2"/>
  <c r="S349" i="2"/>
  <c r="S350" i="2"/>
  <c r="S351" i="2"/>
  <c r="S352" i="2"/>
  <c r="S353" i="2"/>
  <c r="S354" i="2"/>
  <c r="S355" i="2"/>
  <c r="S356" i="2"/>
  <c r="S357" i="2"/>
  <c r="S358" i="2"/>
  <c r="S359" i="2"/>
  <c r="S360" i="2"/>
  <c r="S361" i="2"/>
  <c r="S362" i="2"/>
  <c r="S363" i="2"/>
  <c r="S364" i="2"/>
  <c r="S365" i="2"/>
  <c r="S366" i="2"/>
  <c r="S367" i="2"/>
  <c r="S368" i="2"/>
  <c r="S369" i="2"/>
  <c r="S370" i="2"/>
  <c r="S371" i="2"/>
  <c r="S372" i="2"/>
  <c r="S373" i="2"/>
  <c r="S374" i="2"/>
  <c r="S375" i="2"/>
  <c r="S376" i="2"/>
  <c r="S377" i="2"/>
  <c r="S378" i="2"/>
  <c r="S379" i="2"/>
  <c r="S380" i="2"/>
  <c r="S381" i="2"/>
  <c r="S382" i="2"/>
  <c r="S383" i="2"/>
  <c r="S384" i="2"/>
  <c r="S385" i="2"/>
  <c r="S386" i="2"/>
  <c r="S387" i="2"/>
  <c r="S388" i="2"/>
  <c r="S389" i="2"/>
  <c r="S390" i="2"/>
  <c r="S391" i="2"/>
  <c r="S392" i="2"/>
  <c r="S393" i="2"/>
  <c r="S394" i="2"/>
  <c r="S395" i="2"/>
  <c r="S396" i="2"/>
  <c r="S397" i="2"/>
  <c r="S398" i="2"/>
  <c r="S399" i="2"/>
  <c r="S400" i="2"/>
  <c r="S401" i="2"/>
  <c r="S402" i="2"/>
  <c r="S403" i="2"/>
  <c r="S404" i="2"/>
  <c r="S405" i="2"/>
  <c r="S406" i="2"/>
  <c r="S407" i="2"/>
  <c r="S408" i="2"/>
  <c r="S409" i="2"/>
  <c r="S410" i="2"/>
  <c r="S411" i="2"/>
  <c r="S412" i="2"/>
  <c r="S413" i="2"/>
  <c r="S414" i="2"/>
  <c r="S415" i="2"/>
  <c r="S416" i="2"/>
  <c r="S417" i="2"/>
  <c r="S418" i="2"/>
  <c r="S419" i="2"/>
  <c r="S420" i="2"/>
  <c r="S421" i="2"/>
  <c r="S422" i="2"/>
  <c r="S423" i="2"/>
  <c r="S424" i="2"/>
  <c r="S425" i="2"/>
  <c r="S426" i="2"/>
  <c r="S427" i="2"/>
  <c r="S428" i="2"/>
  <c r="S429" i="2"/>
  <c r="S430" i="2"/>
  <c r="S431" i="2"/>
  <c r="S432" i="2"/>
  <c r="S433" i="2"/>
  <c r="S434" i="2"/>
  <c r="S435" i="2"/>
  <c r="S436" i="2"/>
  <c r="S437" i="2"/>
  <c r="S438" i="2"/>
  <c r="S439" i="2"/>
  <c r="S440" i="2"/>
  <c r="S441" i="2"/>
  <c r="S442" i="2"/>
  <c r="S443" i="2"/>
  <c r="S444" i="2"/>
  <c r="S445" i="2"/>
  <c r="S446" i="2"/>
  <c r="S447" i="2"/>
  <c r="S448" i="2"/>
  <c r="S449" i="2"/>
  <c r="S450" i="2"/>
  <c r="S451" i="2"/>
  <c r="S452" i="2"/>
  <c r="S453" i="2"/>
  <c r="S454" i="2"/>
  <c r="S455" i="2"/>
  <c r="S456" i="2"/>
  <c r="S457" i="2"/>
  <c r="S458" i="2"/>
  <c r="S459" i="2"/>
  <c r="S460" i="2"/>
  <c r="S461" i="2"/>
  <c r="S462" i="2"/>
  <c r="S463" i="2"/>
  <c r="S464" i="2"/>
  <c r="S465" i="2"/>
  <c r="S466" i="2"/>
  <c r="S467" i="2"/>
  <c r="S468" i="2"/>
  <c r="S469" i="2"/>
  <c r="S470" i="2"/>
  <c r="S471" i="2"/>
  <c r="S472" i="2"/>
  <c r="S473" i="2"/>
  <c r="S474" i="2"/>
  <c r="S475" i="2"/>
  <c r="S476" i="2"/>
  <c r="S477" i="2"/>
  <c r="S478" i="2"/>
  <c r="S479" i="2"/>
  <c r="S480" i="2"/>
  <c r="S481" i="2"/>
  <c r="S482" i="2"/>
  <c r="S483" i="2"/>
  <c r="S484" i="2"/>
  <c r="S485" i="2"/>
  <c r="S486" i="2"/>
  <c r="S487" i="2"/>
  <c r="S488" i="2"/>
  <c r="S489" i="2"/>
  <c r="S490" i="2"/>
  <c r="S491" i="2"/>
  <c r="S492" i="2"/>
  <c r="S493" i="2"/>
  <c r="S494" i="2"/>
  <c r="S495" i="2"/>
  <c r="S496" i="2"/>
  <c r="S497" i="2"/>
  <c r="S498" i="2"/>
  <c r="S499" i="2"/>
  <c r="S500" i="2"/>
  <c r="S501" i="2"/>
  <c r="S502" i="2"/>
  <c r="S503" i="2"/>
  <c r="S504" i="2"/>
  <c r="S505" i="2"/>
  <c r="S506" i="2"/>
  <c r="S507" i="2"/>
  <c r="S508" i="2"/>
  <c r="S509" i="2"/>
  <c r="S510" i="2"/>
  <c r="S511" i="2"/>
  <c r="S512" i="2"/>
  <c r="S513" i="2"/>
  <c r="S514" i="2"/>
  <c r="S515" i="2"/>
  <c r="S516" i="2"/>
  <c r="S517" i="2"/>
  <c r="S518" i="2"/>
  <c r="S519" i="2"/>
  <c r="S520" i="2"/>
  <c r="S521" i="2"/>
  <c r="S522" i="2"/>
  <c r="S523" i="2"/>
  <c r="S524" i="2"/>
  <c r="S525" i="2"/>
  <c r="S526" i="2"/>
  <c r="S527" i="2"/>
  <c r="S528" i="2"/>
  <c r="S529" i="2"/>
  <c r="S530" i="2"/>
  <c r="S531" i="2"/>
  <c r="S532" i="2"/>
  <c r="S533" i="2"/>
  <c r="S534" i="2"/>
  <c r="S535" i="2"/>
  <c r="S536" i="2"/>
  <c r="S537" i="2"/>
  <c r="S538" i="2"/>
  <c r="S539" i="2"/>
  <c r="S540" i="2"/>
  <c r="S541" i="2"/>
  <c r="S542" i="2"/>
  <c r="S543" i="2"/>
  <c r="S544" i="2"/>
  <c r="S545" i="2"/>
  <c r="S546" i="2"/>
  <c r="S547" i="2"/>
  <c r="S548" i="2"/>
  <c r="S549" i="2"/>
  <c r="S550" i="2"/>
  <c r="S551" i="2"/>
  <c r="S552" i="2"/>
  <c r="S553" i="2"/>
  <c r="S554" i="2"/>
  <c r="S555" i="2"/>
  <c r="S556" i="2"/>
  <c r="S557" i="2"/>
  <c r="S558" i="2"/>
  <c r="S559" i="2"/>
  <c r="S560" i="2"/>
  <c r="S561" i="2"/>
  <c r="S562" i="2"/>
  <c r="S563" i="2"/>
  <c r="S564" i="2"/>
  <c r="S565" i="2"/>
  <c r="S566" i="2"/>
  <c r="S567" i="2"/>
  <c r="S568" i="2"/>
  <c r="S569" i="2"/>
  <c r="S570" i="2"/>
  <c r="S571" i="2"/>
  <c r="S572" i="2"/>
  <c r="S573" i="2"/>
  <c r="S574" i="2"/>
  <c r="S575" i="2"/>
  <c r="S576" i="2"/>
  <c r="S577" i="2"/>
  <c r="S578" i="2"/>
  <c r="S579" i="2"/>
  <c r="S580" i="2"/>
  <c r="S581" i="2"/>
  <c r="S582" i="2"/>
  <c r="S583" i="2"/>
  <c r="S584" i="2"/>
  <c r="S585" i="2"/>
  <c r="S586" i="2"/>
  <c r="S587" i="2"/>
  <c r="S588" i="2"/>
  <c r="S589" i="2"/>
  <c r="S590" i="2"/>
  <c r="S591" i="2"/>
  <c r="S592" i="2"/>
  <c r="S593" i="2"/>
  <c r="S594" i="2"/>
  <c r="S595" i="2"/>
  <c r="S596" i="2"/>
  <c r="S597" i="2"/>
  <c r="S598" i="2"/>
  <c r="S599" i="2"/>
  <c r="S600" i="2"/>
  <c r="S601" i="2"/>
  <c r="S602" i="2"/>
  <c r="S603" i="2"/>
  <c r="S604" i="2"/>
  <c r="S605" i="2"/>
  <c r="S606" i="2"/>
  <c r="S607" i="2"/>
  <c r="S608" i="2"/>
  <c r="S609" i="2"/>
  <c r="S610" i="2"/>
  <c r="S611" i="2"/>
  <c r="S612" i="2"/>
  <c r="S613" i="2"/>
  <c r="S614" i="2"/>
  <c r="S615" i="2"/>
  <c r="S616" i="2"/>
  <c r="S617" i="2"/>
  <c r="S618" i="2"/>
  <c r="S619" i="2"/>
  <c r="S620" i="2"/>
  <c r="S621" i="2"/>
  <c r="S622" i="2"/>
  <c r="S623" i="2"/>
  <c r="S624" i="2"/>
  <c r="S625" i="2"/>
  <c r="S626" i="2"/>
  <c r="S627" i="2"/>
  <c r="S628" i="2"/>
  <c r="S629" i="2"/>
  <c r="S630" i="2"/>
  <c r="S631" i="2"/>
  <c r="S632" i="2"/>
  <c r="S633" i="2"/>
  <c r="S634" i="2"/>
  <c r="S635" i="2"/>
  <c r="S636" i="2"/>
  <c r="S637" i="2"/>
  <c r="S638" i="2"/>
  <c r="S639" i="2"/>
  <c r="S640" i="2"/>
  <c r="S641" i="2"/>
  <c r="S642" i="2"/>
  <c r="S643" i="2"/>
  <c r="S644" i="2"/>
  <c r="S645" i="2"/>
  <c r="S646" i="2"/>
  <c r="S647" i="2"/>
  <c r="S648" i="2"/>
  <c r="S649" i="2"/>
  <c r="S650" i="2"/>
  <c r="S651" i="2"/>
  <c r="S652" i="2"/>
  <c r="S653" i="2"/>
  <c r="S654" i="2"/>
  <c r="S655" i="2"/>
  <c r="S656" i="2"/>
  <c r="S657" i="2"/>
  <c r="S658" i="2"/>
  <c r="S659" i="2"/>
  <c r="S660" i="2"/>
  <c r="S661" i="2"/>
  <c r="S662" i="2"/>
  <c r="S663" i="2"/>
  <c r="S664" i="2"/>
  <c r="S665" i="2"/>
  <c r="S666" i="2"/>
  <c r="S667" i="2"/>
  <c r="S668" i="2"/>
  <c r="S669" i="2"/>
  <c r="S670" i="2"/>
  <c r="S671" i="2"/>
  <c r="S672" i="2"/>
  <c r="S673" i="2"/>
  <c r="S674" i="2"/>
  <c r="S675" i="2"/>
  <c r="S676" i="2"/>
  <c r="S677" i="2"/>
  <c r="S678" i="2"/>
  <c r="S679" i="2"/>
  <c r="S680" i="2"/>
  <c r="S681" i="2"/>
  <c r="S682" i="2"/>
  <c r="S683" i="2"/>
  <c r="S684" i="2"/>
  <c r="S685" i="2"/>
  <c r="S686" i="2"/>
  <c r="S687" i="2"/>
  <c r="S688" i="2"/>
  <c r="S689" i="2"/>
  <c r="S690" i="2"/>
  <c r="S691" i="2"/>
  <c r="S692" i="2"/>
  <c r="S693" i="2"/>
  <c r="S694" i="2"/>
  <c r="S695" i="2"/>
  <c r="S696" i="2"/>
  <c r="S697" i="2"/>
  <c r="S698" i="2"/>
  <c r="S699" i="2"/>
  <c r="S700" i="2"/>
  <c r="S701" i="2"/>
  <c r="S702" i="2"/>
  <c r="S703" i="2"/>
  <c r="S704" i="2"/>
  <c r="S705" i="2"/>
  <c r="S706" i="2"/>
  <c r="S707" i="2"/>
  <c r="S708" i="2"/>
  <c r="S709" i="2"/>
  <c r="S710" i="2"/>
  <c r="S711" i="2"/>
  <c r="S712" i="2"/>
  <c r="S713" i="2"/>
  <c r="S714" i="2"/>
  <c r="S715" i="2"/>
  <c r="S716" i="2"/>
  <c r="S717" i="2"/>
  <c r="S718" i="2"/>
  <c r="S719" i="2"/>
  <c r="S720" i="2"/>
  <c r="S721" i="2"/>
  <c r="S722" i="2"/>
  <c r="S723" i="2"/>
  <c r="S724" i="2"/>
  <c r="S725" i="2"/>
  <c r="S726" i="2"/>
  <c r="S727" i="2"/>
  <c r="S728" i="2"/>
  <c r="S729" i="2"/>
  <c r="S730" i="2"/>
  <c r="S731" i="2"/>
  <c r="S732" i="2"/>
  <c r="S733" i="2"/>
  <c r="S734" i="2"/>
  <c r="S735" i="2"/>
  <c r="S736" i="2"/>
  <c r="S737" i="2"/>
  <c r="S738" i="2"/>
  <c r="S739" i="2"/>
  <c r="S740" i="2"/>
  <c r="S741" i="2"/>
  <c r="S742" i="2"/>
  <c r="S743" i="2"/>
  <c r="S744" i="2"/>
  <c r="S745" i="2"/>
  <c r="S746" i="2"/>
  <c r="S747" i="2"/>
  <c r="S748" i="2"/>
  <c r="S749" i="2"/>
  <c r="S750" i="2"/>
  <c r="S751" i="2"/>
  <c r="S752" i="2"/>
  <c r="S753" i="2"/>
  <c r="S754" i="2"/>
  <c r="S755" i="2"/>
  <c r="S756" i="2"/>
  <c r="S757" i="2"/>
  <c r="S758" i="2"/>
  <c r="S759" i="2"/>
  <c r="S760" i="2"/>
  <c r="S761" i="2"/>
  <c r="S762" i="2"/>
  <c r="S763" i="2"/>
  <c r="S764" i="2"/>
  <c r="S765" i="2"/>
  <c r="S766" i="2"/>
  <c r="S767" i="2"/>
  <c r="S768" i="2"/>
  <c r="S769" i="2"/>
  <c r="S770" i="2"/>
  <c r="S771" i="2"/>
  <c r="S772" i="2"/>
  <c r="S773" i="2"/>
  <c r="S774" i="2"/>
  <c r="S775" i="2"/>
  <c r="S776" i="2"/>
  <c r="S777" i="2"/>
  <c r="S778" i="2"/>
  <c r="S779" i="2"/>
  <c r="S780" i="2"/>
  <c r="S781" i="2"/>
  <c r="S782" i="2"/>
  <c r="S783" i="2"/>
  <c r="S784" i="2"/>
  <c r="S785" i="2"/>
  <c r="S786" i="2"/>
  <c r="S787" i="2"/>
  <c r="S788" i="2"/>
  <c r="S789" i="2"/>
  <c r="S790" i="2"/>
  <c r="S791" i="2"/>
  <c r="S792" i="2"/>
  <c r="S793" i="2"/>
  <c r="S794" i="2"/>
  <c r="S795" i="2"/>
  <c r="S796" i="2"/>
  <c r="S797" i="2"/>
  <c r="S798" i="2"/>
  <c r="S799" i="2"/>
  <c r="S800" i="2"/>
  <c r="S801" i="2"/>
  <c r="S802" i="2"/>
  <c r="S803" i="2"/>
  <c r="S804" i="2"/>
  <c r="S805" i="2"/>
  <c r="S806" i="2"/>
  <c r="S807" i="2"/>
  <c r="S808" i="2"/>
  <c r="S809" i="2"/>
  <c r="S810" i="2"/>
  <c r="S811" i="2"/>
  <c r="S812" i="2"/>
  <c r="S813" i="2"/>
  <c r="S814" i="2"/>
  <c r="S815" i="2"/>
  <c r="S816" i="2"/>
  <c r="S817" i="2"/>
  <c r="S818" i="2"/>
  <c r="S819" i="2"/>
  <c r="S820" i="2"/>
  <c r="S821" i="2"/>
  <c r="S822" i="2"/>
  <c r="S823" i="2"/>
  <c r="S824" i="2"/>
  <c r="S825" i="2"/>
  <c r="S826" i="2"/>
  <c r="S827" i="2"/>
  <c r="S828" i="2"/>
  <c r="S829" i="2"/>
  <c r="S830" i="2"/>
  <c r="S831" i="2"/>
  <c r="S832" i="2"/>
  <c r="S833" i="2"/>
  <c r="S834" i="2"/>
  <c r="S835" i="2"/>
  <c r="S836" i="2"/>
  <c r="S837" i="2"/>
  <c r="S838" i="2"/>
  <c r="S839" i="2"/>
  <c r="S840" i="2"/>
  <c r="S841" i="2"/>
  <c r="S842" i="2"/>
  <c r="S843" i="2"/>
  <c r="S844" i="2"/>
  <c r="S845" i="2"/>
  <c r="S846" i="2"/>
  <c r="S847" i="2"/>
  <c r="S848" i="2"/>
  <c r="S849" i="2"/>
  <c r="S850" i="2"/>
  <c r="S851" i="2"/>
  <c r="S852" i="2"/>
  <c r="S853" i="2"/>
  <c r="S854" i="2"/>
  <c r="S855" i="2"/>
  <c r="S856" i="2"/>
  <c r="S857" i="2"/>
  <c r="S858" i="2"/>
  <c r="S859" i="2"/>
  <c r="S860" i="2"/>
  <c r="S861" i="2"/>
  <c r="S862" i="2"/>
  <c r="S863" i="2"/>
  <c r="S864" i="2"/>
  <c r="S865" i="2"/>
  <c r="S866" i="2"/>
  <c r="S867" i="2"/>
  <c r="S868" i="2"/>
  <c r="S869" i="2"/>
  <c r="S870" i="2"/>
  <c r="S871" i="2"/>
  <c r="S872" i="2"/>
  <c r="S873" i="2"/>
  <c r="S874" i="2"/>
  <c r="S875" i="2"/>
  <c r="S876" i="2"/>
  <c r="S877" i="2"/>
  <c r="S878" i="2"/>
  <c r="S879" i="2"/>
  <c r="S880" i="2"/>
  <c r="S881" i="2"/>
  <c r="S882" i="2"/>
  <c r="S883" i="2"/>
  <c r="S884" i="2"/>
  <c r="S885" i="2"/>
  <c r="S886" i="2"/>
  <c r="S887" i="2"/>
  <c r="S888" i="2"/>
  <c r="S889" i="2"/>
  <c r="S890" i="2"/>
  <c r="S891" i="2"/>
  <c r="S892" i="2"/>
  <c r="S893" i="2"/>
  <c r="S894" i="2"/>
  <c r="S895" i="2"/>
  <c r="S896" i="2"/>
  <c r="S897" i="2"/>
  <c r="S898" i="2"/>
  <c r="S899" i="2"/>
  <c r="S900" i="2"/>
  <c r="S901" i="2"/>
  <c r="S902" i="2"/>
  <c r="S903" i="2"/>
  <c r="S904" i="2"/>
  <c r="S905" i="2"/>
  <c r="S906" i="2"/>
  <c r="S907" i="2"/>
  <c r="S908" i="2"/>
  <c r="S909" i="2"/>
  <c r="S910" i="2"/>
  <c r="S911" i="2"/>
  <c r="S912" i="2"/>
  <c r="S913" i="2"/>
  <c r="S914" i="2"/>
  <c r="S915" i="2"/>
  <c r="S916" i="2"/>
  <c r="S917" i="2"/>
  <c r="S918" i="2"/>
  <c r="S919" i="2"/>
  <c r="S920" i="2"/>
  <c r="S921" i="2"/>
  <c r="S922" i="2"/>
  <c r="S923" i="2"/>
  <c r="S924" i="2"/>
  <c r="S925" i="2"/>
  <c r="S926" i="2"/>
  <c r="S927" i="2"/>
  <c r="S928" i="2"/>
  <c r="S929" i="2"/>
  <c r="S930" i="2"/>
  <c r="S931" i="2"/>
  <c r="S932" i="2"/>
  <c r="S933" i="2"/>
  <c r="S934" i="2"/>
  <c r="S935" i="2"/>
  <c r="S936" i="2"/>
  <c r="S937" i="2"/>
  <c r="S938" i="2"/>
  <c r="S939" i="2"/>
  <c r="S940" i="2"/>
  <c r="S941" i="2"/>
  <c r="S942" i="2"/>
  <c r="S943" i="2"/>
  <c r="S944" i="2"/>
  <c r="S945" i="2"/>
  <c r="S946" i="2"/>
  <c r="S947" i="2"/>
  <c r="S948" i="2"/>
  <c r="S949" i="2"/>
  <c r="S950" i="2"/>
  <c r="S951" i="2"/>
  <c r="S952" i="2"/>
  <c r="S953" i="2"/>
  <c r="S954" i="2"/>
  <c r="S955" i="2"/>
  <c r="S956" i="2"/>
  <c r="S957" i="2"/>
  <c r="S958" i="2"/>
  <c r="S959" i="2"/>
  <c r="S960" i="2"/>
  <c r="S961" i="2"/>
  <c r="S962" i="2"/>
  <c r="S963" i="2"/>
  <c r="S964" i="2"/>
  <c r="S965" i="2"/>
  <c r="S966" i="2"/>
  <c r="S967" i="2"/>
  <c r="S968" i="2"/>
  <c r="S969" i="2"/>
  <c r="S970" i="2"/>
  <c r="S971" i="2"/>
  <c r="S972" i="2"/>
  <c r="S973" i="2"/>
  <c r="S974" i="2"/>
  <c r="S975" i="2"/>
  <c r="S976" i="2"/>
  <c r="S977" i="2"/>
  <c r="S978" i="2"/>
  <c r="S979" i="2"/>
  <c r="S980" i="2"/>
  <c r="S981" i="2"/>
  <c r="S982" i="2"/>
  <c r="S983" i="2"/>
  <c r="S984" i="2"/>
  <c r="S985" i="2"/>
  <c r="S986" i="2"/>
  <c r="S987" i="2"/>
  <c r="S988" i="2"/>
  <c r="S989" i="2"/>
  <c r="S990" i="2"/>
  <c r="S991" i="2"/>
  <c r="S992" i="2"/>
  <c r="S993" i="2"/>
  <c r="S994" i="2"/>
  <c r="S995" i="2"/>
  <c r="S996" i="2"/>
  <c r="S997" i="2"/>
  <c r="S998" i="2"/>
  <c r="S999" i="2"/>
  <c r="S1000" i="2"/>
  <c r="S1001" i="2"/>
  <c r="S1002" i="2"/>
  <c r="S1003" i="2"/>
  <c r="S1004" i="2"/>
  <c r="AE1004" i="2" s="1"/>
  <c r="S1005" i="2"/>
  <c r="S5" i="2"/>
  <c r="I62" i="4"/>
  <c r="I67" i="4"/>
  <c r="B26" i="6" s="1"/>
  <c r="I44" i="4"/>
  <c r="I66" i="4" s="1"/>
  <c r="B24" i="6" s="1"/>
  <c r="C4" i="2"/>
  <c r="B9" i="6" s="1"/>
  <c r="D4" i="2"/>
  <c r="B11" i="6" s="1"/>
  <c r="F4" i="2"/>
  <c r="B15" i="6" s="1"/>
  <c r="H4" i="2"/>
  <c r="J4" i="2"/>
  <c r="B23" i="6" s="1"/>
  <c r="K4" i="2"/>
  <c r="B25" i="6" s="1"/>
  <c r="L4" i="2"/>
  <c r="B27" i="6" s="1"/>
  <c r="Q4" i="2"/>
  <c r="R4" i="2"/>
  <c r="AC5" i="2"/>
  <c r="T6" i="2"/>
  <c r="AC6" i="2"/>
  <c r="AE6" i="2"/>
  <c r="AF6" i="2"/>
  <c r="T7" i="2"/>
  <c r="AC7" i="2"/>
  <c r="AE7" i="2"/>
  <c r="AF7" i="2"/>
  <c r="T8" i="2"/>
  <c r="AC8" i="2"/>
  <c r="AE8" i="2"/>
  <c r="AF8" i="2"/>
  <c r="T9" i="2"/>
  <c r="AC9" i="2"/>
  <c r="AE9" i="2"/>
  <c r="AF9" i="2"/>
  <c r="AC10" i="2"/>
  <c r="AE10" i="2"/>
  <c r="AF10" i="2"/>
  <c r="AC11" i="2"/>
  <c r="AE11" i="2"/>
  <c r="AF11" i="2"/>
  <c r="AC12" i="2"/>
  <c r="AE12" i="2"/>
  <c r="AC13" i="2"/>
  <c r="AE13" i="2"/>
  <c r="AF13" i="2"/>
  <c r="AC14" i="2"/>
  <c r="AE14" i="2"/>
  <c r="AF14" i="2"/>
  <c r="T15" i="2"/>
  <c r="AC15" i="2"/>
  <c r="AE15" i="2"/>
  <c r="AF15" i="2"/>
  <c r="AC16" i="2"/>
  <c r="AF16" i="2"/>
  <c r="AC17" i="2"/>
  <c r="AE17" i="2"/>
  <c r="AF17" i="2"/>
  <c r="AC18" i="2"/>
  <c r="AE18" i="2"/>
  <c r="AF18" i="2"/>
  <c r="AC19" i="2"/>
  <c r="AE19" i="2"/>
  <c r="AF19" i="2"/>
  <c r="AC20" i="2"/>
  <c r="AE20" i="2"/>
  <c r="AF20" i="2"/>
  <c r="AC21" i="2"/>
  <c r="AE21" i="2"/>
  <c r="AF21" i="2"/>
  <c r="AC22" i="2"/>
  <c r="AE22" i="2"/>
  <c r="AF22" i="2"/>
  <c r="AC23" i="2"/>
  <c r="AE23" i="2"/>
  <c r="AF23" i="2"/>
  <c r="AC24" i="2"/>
  <c r="AE24" i="2"/>
  <c r="AF24" i="2"/>
  <c r="AC25" i="2"/>
  <c r="AE25" i="2"/>
  <c r="AF25" i="2"/>
  <c r="AC26" i="2"/>
  <c r="AE26" i="2"/>
  <c r="AF26" i="2"/>
  <c r="AC27" i="2"/>
  <c r="AE27" i="2"/>
  <c r="AF27" i="2"/>
  <c r="T28" i="2"/>
  <c r="AC28" i="2"/>
  <c r="AE28" i="2"/>
  <c r="AF28" i="2"/>
  <c r="AC29" i="2"/>
  <c r="AE29" i="2"/>
  <c r="AF29" i="2"/>
  <c r="AC30" i="2"/>
  <c r="AE30" i="2"/>
  <c r="AF30" i="2"/>
  <c r="AC31" i="2"/>
  <c r="AE31" i="2"/>
  <c r="AF31" i="2"/>
  <c r="AC32" i="2"/>
  <c r="AE32" i="2"/>
  <c r="AF32" i="2"/>
  <c r="AC33" i="2"/>
  <c r="AE33" i="2"/>
  <c r="AF33" i="2"/>
  <c r="AC34" i="2"/>
  <c r="AE34" i="2"/>
  <c r="AF34" i="2"/>
  <c r="AC35" i="2"/>
  <c r="AE35" i="2"/>
  <c r="AF35" i="2"/>
  <c r="AC36" i="2"/>
  <c r="AE36" i="2"/>
  <c r="AF36" i="2"/>
  <c r="AC37" i="2"/>
  <c r="AE37" i="2"/>
  <c r="AF37" i="2"/>
  <c r="AC38" i="2"/>
  <c r="AE38" i="2"/>
  <c r="AF38" i="2"/>
  <c r="AC39" i="2"/>
  <c r="AE39" i="2"/>
  <c r="AF39" i="2"/>
  <c r="AC40" i="2"/>
  <c r="AE40" i="2"/>
  <c r="AF40" i="2"/>
  <c r="AC41" i="2"/>
  <c r="AE41" i="2"/>
  <c r="AF41" i="2"/>
  <c r="AC42" i="2"/>
  <c r="AE42" i="2"/>
  <c r="AF42" i="2"/>
  <c r="AC43" i="2"/>
  <c r="AE43" i="2"/>
  <c r="AF43" i="2"/>
  <c r="AC44" i="2"/>
  <c r="AE44" i="2"/>
  <c r="AF44" i="2"/>
  <c r="AC45" i="2"/>
  <c r="AE45" i="2"/>
  <c r="AF45" i="2"/>
  <c r="AC46" i="2"/>
  <c r="AE46" i="2"/>
  <c r="AF46" i="2"/>
  <c r="AC47" i="2"/>
  <c r="AE47" i="2"/>
  <c r="AF47" i="2"/>
  <c r="AC48" i="2"/>
  <c r="AE48" i="2"/>
  <c r="AF48" i="2"/>
  <c r="AC49" i="2"/>
  <c r="AE49" i="2"/>
  <c r="AF49" i="2"/>
  <c r="AC50" i="2"/>
  <c r="AE50" i="2"/>
  <c r="AF50" i="2"/>
  <c r="AC51" i="2"/>
  <c r="AE51" i="2"/>
  <c r="AF51" i="2"/>
  <c r="AC52" i="2"/>
  <c r="AE52" i="2"/>
  <c r="AF52" i="2"/>
  <c r="AC53" i="2"/>
  <c r="AE53" i="2"/>
  <c r="AF53" i="2"/>
  <c r="AC54" i="2"/>
  <c r="AE54" i="2"/>
  <c r="AF54" i="2"/>
  <c r="AC55" i="2"/>
  <c r="AE55" i="2"/>
  <c r="AF55" i="2"/>
  <c r="AC56" i="2"/>
  <c r="AE56" i="2"/>
  <c r="AF56" i="2"/>
  <c r="AC57" i="2"/>
  <c r="AE57" i="2"/>
  <c r="AF57" i="2"/>
  <c r="AC58" i="2"/>
  <c r="AE58" i="2"/>
  <c r="AF58" i="2"/>
  <c r="AC59" i="2"/>
  <c r="AE59" i="2"/>
  <c r="AF59" i="2"/>
  <c r="AC60" i="2"/>
  <c r="AE60" i="2"/>
  <c r="AF60" i="2"/>
  <c r="AC61" i="2"/>
  <c r="AE61" i="2"/>
  <c r="AF61" i="2"/>
  <c r="AC62" i="2"/>
  <c r="AE62" i="2"/>
  <c r="AF62" i="2"/>
  <c r="AC63" i="2"/>
  <c r="AE63" i="2"/>
  <c r="AF63" i="2"/>
  <c r="AC64" i="2"/>
  <c r="AE64" i="2"/>
  <c r="AF64" i="2"/>
  <c r="AC65" i="2"/>
  <c r="AE65" i="2"/>
  <c r="AF65" i="2"/>
  <c r="AC66" i="2"/>
  <c r="AE66" i="2"/>
  <c r="AF66" i="2"/>
  <c r="AC67" i="2"/>
  <c r="AE67" i="2"/>
  <c r="AF67" i="2"/>
  <c r="AC68" i="2"/>
  <c r="AE68" i="2"/>
  <c r="AF68" i="2"/>
  <c r="AC69" i="2"/>
  <c r="AE69" i="2"/>
  <c r="AF69" i="2"/>
  <c r="AC70" i="2"/>
  <c r="AE70" i="2"/>
  <c r="AF70" i="2"/>
  <c r="AC71" i="2"/>
  <c r="AE71" i="2"/>
  <c r="AF71" i="2"/>
  <c r="AC72" i="2"/>
  <c r="AE72" i="2"/>
  <c r="AF72" i="2"/>
  <c r="AC73" i="2"/>
  <c r="AE73" i="2"/>
  <c r="AF73" i="2"/>
  <c r="AC74" i="2"/>
  <c r="AE74" i="2"/>
  <c r="AF74" i="2"/>
  <c r="AC75" i="2"/>
  <c r="AE75" i="2"/>
  <c r="AF75" i="2"/>
  <c r="AC76" i="2"/>
  <c r="AE76" i="2"/>
  <c r="AF76" i="2"/>
  <c r="AC77" i="2"/>
  <c r="AE77" i="2"/>
  <c r="AF77" i="2"/>
  <c r="AC78" i="2"/>
  <c r="AE78" i="2"/>
  <c r="AF78" i="2"/>
  <c r="AC79" i="2"/>
  <c r="AE79" i="2"/>
  <c r="AF79" i="2"/>
  <c r="AC80" i="2"/>
  <c r="AE80" i="2"/>
  <c r="AF80" i="2"/>
  <c r="AC81" i="2"/>
  <c r="AE81" i="2"/>
  <c r="AF81" i="2"/>
  <c r="AC82" i="2"/>
  <c r="AE82" i="2"/>
  <c r="AF82" i="2"/>
  <c r="AC83" i="2"/>
  <c r="AE83" i="2"/>
  <c r="AF83" i="2"/>
  <c r="AC84" i="2"/>
  <c r="AE84" i="2"/>
  <c r="AF84" i="2"/>
  <c r="AC85" i="2"/>
  <c r="AE85" i="2"/>
  <c r="AF85" i="2"/>
  <c r="AC86" i="2"/>
  <c r="AE86" i="2"/>
  <c r="AF86" i="2"/>
  <c r="AC87" i="2"/>
  <c r="AE87" i="2"/>
  <c r="AF87" i="2"/>
  <c r="AC88" i="2"/>
  <c r="AE88" i="2"/>
  <c r="AF88" i="2"/>
  <c r="AC89" i="2"/>
  <c r="AE89" i="2"/>
  <c r="AF89" i="2"/>
  <c r="AC90" i="2"/>
  <c r="AE90" i="2"/>
  <c r="AF90" i="2"/>
  <c r="AC91" i="2"/>
  <c r="AE91" i="2"/>
  <c r="AF91" i="2"/>
  <c r="AC92" i="2"/>
  <c r="AE92" i="2"/>
  <c r="AF92" i="2"/>
  <c r="AC93" i="2"/>
  <c r="AE93" i="2"/>
  <c r="AF93" i="2"/>
  <c r="AC94" i="2"/>
  <c r="AE94" i="2"/>
  <c r="AF94" i="2"/>
  <c r="AC95" i="2"/>
  <c r="AE95" i="2"/>
  <c r="AF95" i="2"/>
  <c r="AC96" i="2"/>
  <c r="AE96" i="2"/>
  <c r="AF96" i="2"/>
  <c r="AC97" i="2"/>
  <c r="AE97" i="2"/>
  <c r="AF97" i="2"/>
  <c r="AC98" i="2"/>
  <c r="AE98" i="2"/>
  <c r="AF98" i="2"/>
  <c r="AC99" i="2"/>
  <c r="AE99" i="2"/>
  <c r="AF99" i="2"/>
  <c r="AC100" i="2"/>
  <c r="AE100" i="2"/>
  <c r="AF100" i="2"/>
  <c r="AC101" i="2"/>
  <c r="AE101" i="2"/>
  <c r="AF101" i="2"/>
  <c r="AC102" i="2"/>
  <c r="AE102" i="2"/>
  <c r="AF102" i="2"/>
  <c r="AC103" i="2"/>
  <c r="AE103" i="2"/>
  <c r="AF103" i="2"/>
  <c r="AC104" i="2"/>
  <c r="AE104" i="2"/>
  <c r="AF104" i="2"/>
  <c r="AC105" i="2"/>
  <c r="AE105" i="2"/>
  <c r="AF105" i="2"/>
  <c r="AC106" i="2"/>
  <c r="AE106" i="2"/>
  <c r="AF106" i="2"/>
  <c r="AC107" i="2"/>
  <c r="AE107" i="2"/>
  <c r="AF107" i="2"/>
  <c r="AC108" i="2"/>
  <c r="AE108" i="2"/>
  <c r="AF108" i="2"/>
  <c r="AC109" i="2"/>
  <c r="AE109" i="2"/>
  <c r="AF109" i="2"/>
  <c r="AC110" i="2"/>
  <c r="AE110" i="2"/>
  <c r="AF110" i="2"/>
  <c r="AC111" i="2"/>
  <c r="AE111" i="2"/>
  <c r="AF111" i="2"/>
  <c r="AC112" i="2"/>
  <c r="AE112" i="2"/>
  <c r="AF112" i="2"/>
  <c r="AC113" i="2"/>
  <c r="AE113" i="2"/>
  <c r="AF113" i="2"/>
  <c r="AC114" i="2"/>
  <c r="AE114" i="2"/>
  <c r="AF114" i="2"/>
  <c r="AC115" i="2"/>
  <c r="AE115" i="2"/>
  <c r="AF115" i="2"/>
  <c r="AC116" i="2"/>
  <c r="AE116" i="2"/>
  <c r="AF116" i="2"/>
  <c r="AC117" i="2"/>
  <c r="AE117" i="2"/>
  <c r="AF117" i="2"/>
  <c r="AC118" i="2"/>
  <c r="AE118" i="2"/>
  <c r="AF118" i="2"/>
  <c r="AC119" i="2"/>
  <c r="AE119" i="2"/>
  <c r="AF119" i="2"/>
  <c r="AC120" i="2"/>
  <c r="AE120" i="2"/>
  <c r="AF120" i="2"/>
  <c r="AC121" i="2"/>
  <c r="AE121" i="2"/>
  <c r="AF121" i="2"/>
  <c r="AC122" i="2"/>
  <c r="AE122" i="2"/>
  <c r="AF122" i="2"/>
  <c r="AC123" i="2"/>
  <c r="AE123" i="2"/>
  <c r="AF123" i="2"/>
  <c r="AC124" i="2"/>
  <c r="AE124" i="2"/>
  <c r="AF124" i="2"/>
  <c r="AC125" i="2"/>
  <c r="AE125" i="2"/>
  <c r="AF125" i="2"/>
  <c r="AC126" i="2"/>
  <c r="AE126" i="2"/>
  <c r="AF126" i="2"/>
  <c r="AC127" i="2"/>
  <c r="AE127" i="2"/>
  <c r="AF127" i="2"/>
  <c r="AC128" i="2"/>
  <c r="AE128" i="2"/>
  <c r="AF128" i="2"/>
  <c r="AC129" i="2"/>
  <c r="AE129" i="2"/>
  <c r="AF129" i="2"/>
  <c r="AC130" i="2"/>
  <c r="AE130" i="2"/>
  <c r="AF130" i="2"/>
  <c r="AC131" i="2"/>
  <c r="AE131" i="2"/>
  <c r="AF131" i="2"/>
  <c r="AC132" i="2"/>
  <c r="AE132" i="2"/>
  <c r="AF132" i="2"/>
  <c r="AC133" i="2"/>
  <c r="AE133" i="2"/>
  <c r="AF133" i="2"/>
  <c r="AC134" i="2"/>
  <c r="AE134" i="2"/>
  <c r="AF134" i="2"/>
  <c r="AC135" i="2"/>
  <c r="AE135" i="2"/>
  <c r="AF135" i="2"/>
  <c r="AC136" i="2"/>
  <c r="AE136" i="2"/>
  <c r="AF136" i="2"/>
  <c r="AC137" i="2"/>
  <c r="AE137" i="2"/>
  <c r="AF137" i="2"/>
  <c r="AC138" i="2"/>
  <c r="AE138" i="2"/>
  <c r="AF138" i="2"/>
  <c r="AC139" i="2"/>
  <c r="AE139" i="2"/>
  <c r="AF139" i="2"/>
  <c r="AC140" i="2"/>
  <c r="AE140" i="2"/>
  <c r="AF140" i="2"/>
  <c r="AC141" i="2"/>
  <c r="AE141" i="2"/>
  <c r="AF141" i="2"/>
  <c r="AC142" i="2"/>
  <c r="AE142" i="2"/>
  <c r="AF142" i="2"/>
  <c r="AC143" i="2"/>
  <c r="AE143" i="2"/>
  <c r="AF143" i="2"/>
  <c r="AC144" i="2"/>
  <c r="AE144" i="2"/>
  <c r="AF144" i="2"/>
  <c r="AC145" i="2"/>
  <c r="AE145" i="2"/>
  <c r="AF145" i="2"/>
  <c r="AC146" i="2"/>
  <c r="AE146" i="2"/>
  <c r="AF146" i="2"/>
  <c r="AC147" i="2"/>
  <c r="AE147" i="2"/>
  <c r="AF147" i="2"/>
  <c r="AC148" i="2"/>
  <c r="AE148" i="2"/>
  <c r="AF148" i="2"/>
  <c r="AC149" i="2"/>
  <c r="AE149" i="2"/>
  <c r="AF149" i="2"/>
  <c r="AC150" i="2"/>
  <c r="AE150" i="2"/>
  <c r="AF150" i="2"/>
  <c r="AC151" i="2"/>
  <c r="AE151" i="2"/>
  <c r="AF151" i="2"/>
  <c r="AC152" i="2"/>
  <c r="AE152" i="2"/>
  <c r="AF152" i="2"/>
  <c r="AC153" i="2"/>
  <c r="AE153" i="2"/>
  <c r="AF153" i="2"/>
  <c r="AC154" i="2"/>
  <c r="AE154" i="2"/>
  <c r="AF154" i="2"/>
  <c r="AC155" i="2"/>
  <c r="AE155" i="2"/>
  <c r="AF155" i="2"/>
  <c r="AC156" i="2"/>
  <c r="AE156" i="2"/>
  <c r="AF156" i="2"/>
  <c r="AC157" i="2"/>
  <c r="AE157" i="2"/>
  <c r="AF157" i="2"/>
  <c r="AC158" i="2"/>
  <c r="AE158" i="2"/>
  <c r="AF158" i="2"/>
  <c r="AC159" i="2"/>
  <c r="AE159" i="2"/>
  <c r="AF159" i="2"/>
  <c r="AC160" i="2"/>
  <c r="AE160" i="2"/>
  <c r="AF160" i="2"/>
  <c r="AC161" i="2"/>
  <c r="AE161" i="2"/>
  <c r="AF161" i="2"/>
  <c r="AC162" i="2"/>
  <c r="AE162" i="2"/>
  <c r="AF162" i="2"/>
  <c r="AC163" i="2"/>
  <c r="AE163" i="2"/>
  <c r="AF163" i="2"/>
  <c r="AC164" i="2"/>
  <c r="AE164" i="2"/>
  <c r="AF164" i="2"/>
  <c r="AC165" i="2"/>
  <c r="AE165" i="2"/>
  <c r="AF165" i="2"/>
  <c r="AC166" i="2"/>
  <c r="AE166" i="2"/>
  <c r="AF166" i="2"/>
  <c r="AC167" i="2"/>
  <c r="AE167" i="2"/>
  <c r="AF167" i="2"/>
  <c r="AC168" i="2"/>
  <c r="AE168" i="2"/>
  <c r="AF168" i="2"/>
  <c r="AC169" i="2"/>
  <c r="AE169" i="2"/>
  <c r="AF169" i="2"/>
  <c r="AC170" i="2"/>
  <c r="AE170" i="2"/>
  <c r="AF170" i="2"/>
  <c r="AC171" i="2"/>
  <c r="AE171" i="2"/>
  <c r="AF171" i="2"/>
  <c r="AC172" i="2"/>
  <c r="AE172" i="2"/>
  <c r="AF172" i="2"/>
  <c r="AC173" i="2"/>
  <c r="AE173" i="2"/>
  <c r="AF173" i="2"/>
  <c r="AC174" i="2"/>
  <c r="AE174" i="2"/>
  <c r="AF174" i="2"/>
  <c r="AC175" i="2"/>
  <c r="AE175" i="2"/>
  <c r="AF175" i="2"/>
  <c r="AC176" i="2"/>
  <c r="AE176" i="2"/>
  <c r="AF176" i="2"/>
  <c r="AC177" i="2"/>
  <c r="AE177" i="2"/>
  <c r="AF177" i="2"/>
  <c r="AC178" i="2"/>
  <c r="AE178" i="2"/>
  <c r="AF178" i="2"/>
  <c r="AC179" i="2"/>
  <c r="AE179" i="2"/>
  <c r="AF179" i="2"/>
  <c r="AC180" i="2"/>
  <c r="AE180" i="2"/>
  <c r="AF180" i="2"/>
  <c r="AC181" i="2"/>
  <c r="AE181" i="2"/>
  <c r="AF181" i="2"/>
  <c r="AC182" i="2"/>
  <c r="AE182" i="2"/>
  <c r="AF182" i="2"/>
  <c r="AC183" i="2"/>
  <c r="AE183" i="2"/>
  <c r="AF183" i="2"/>
  <c r="AC184" i="2"/>
  <c r="AE184" i="2"/>
  <c r="AF184" i="2"/>
  <c r="AC185" i="2"/>
  <c r="AE185" i="2"/>
  <c r="AF185" i="2"/>
  <c r="AC186" i="2"/>
  <c r="AE186" i="2"/>
  <c r="AF186" i="2"/>
  <c r="AC187" i="2"/>
  <c r="AE187" i="2"/>
  <c r="AF187" i="2"/>
  <c r="AC188" i="2"/>
  <c r="AE188" i="2"/>
  <c r="AF188" i="2"/>
  <c r="AC189" i="2"/>
  <c r="AE189" i="2"/>
  <c r="AF189" i="2"/>
  <c r="AC190" i="2"/>
  <c r="AE190" i="2"/>
  <c r="AF190" i="2"/>
  <c r="AC191" i="2"/>
  <c r="AE191" i="2"/>
  <c r="AF191" i="2"/>
  <c r="AC192" i="2"/>
  <c r="AE192" i="2"/>
  <c r="AF192" i="2"/>
  <c r="AC193" i="2"/>
  <c r="AE193" i="2"/>
  <c r="AF193" i="2"/>
  <c r="AC194" i="2"/>
  <c r="AE194" i="2"/>
  <c r="AF194" i="2"/>
  <c r="AC195" i="2"/>
  <c r="AE195" i="2"/>
  <c r="AF195" i="2"/>
  <c r="AC196" i="2"/>
  <c r="AE196" i="2"/>
  <c r="AF196" i="2"/>
  <c r="AC197" i="2"/>
  <c r="AE197" i="2"/>
  <c r="AF197" i="2"/>
  <c r="AC198" i="2"/>
  <c r="AE198" i="2"/>
  <c r="AF198" i="2"/>
  <c r="AC199" i="2"/>
  <c r="AE199" i="2"/>
  <c r="AF199" i="2"/>
  <c r="AC200" i="2"/>
  <c r="AE200" i="2"/>
  <c r="AF200" i="2"/>
  <c r="AC201" i="2"/>
  <c r="AE201" i="2"/>
  <c r="AF201" i="2"/>
  <c r="AC202" i="2"/>
  <c r="AE202" i="2"/>
  <c r="AF202" i="2"/>
  <c r="AC203" i="2"/>
  <c r="AE203" i="2"/>
  <c r="AF203" i="2"/>
  <c r="AC204" i="2"/>
  <c r="AE204" i="2"/>
  <c r="AF204" i="2"/>
  <c r="AC205" i="2"/>
  <c r="AE205" i="2"/>
  <c r="AF205" i="2"/>
  <c r="AC206" i="2"/>
  <c r="AE206" i="2"/>
  <c r="AF206" i="2"/>
  <c r="AC207" i="2"/>
  <c r="AE207" i="2"/>
  <c r="AF207" i="2"/>
  <c r="AC208" i="2"/>
  <c r="AE208" i="2"/>
  <c r="AF208" i="2"/>
  <c r="AC209" i="2"/>
  <c r="AE209" i="2"/>
  <c r="AF209" i="2"/>
  <c r="AC210" i="2"/>
  <c r="AE210" i="2"/>
  <c r="AF210" i="2"/>
  <c r="AC211" i="2"/>
  <c r="AE211" i="2"/>
  <c r="AF211" i="2"/>
  <c r="AC212" i="2"/>
  <c r="AE212" i="2"/>
  <c r="AF212" i="2"/>
  <c r="AC213" i="2"/>
  <c r="AE213" i="2"/>
  <c r="AF213" i="2"/>
  <c r="AC214" i="2"/>
  <c r="AE214" i="2"/>
  <c r="AF214" i="2"/>
  <c r="AC215" i="2"/>
  <c r="AE215" i="2"/>
  <c r="AF215" i="2"/>
  <c r="AC216" i="2"/>
  <c r="AE216" i="2"/>
  <c r="AF216" i="2"/>
  <c r="AC217" i="2"/>
  <c r="AE217" i="2"/>
  <c r="AF217" i="2"/>
  <c r="AC218" i="2"/>
  <c r="AE218" i="2"/>
  <c r="AF218" i="2"/>
  <c r="AC219" i="2"/>
  <c r="AE219" i="2"/>
  <c r="AF219" i="2"/>
  <c r="AC220" i="2"/>
  <c r="AE220" i="2"/>
  <c r="AF220" i="2"/>
  <c r="AC221" i="2"/>
  <c r="AE221" i="2"/>
  <c r="AF221" i="2"/>
  <c r="AC222" i="2"/>
  <c r="AE222" i="2"/>
  <c r="AF222" i="2"/>
  <c r="AC223" i="2"/>
  <c r="AE223" i="2"/>
  <c r="AF223" i="2"/>
  <c r="AC224" i="2"/>
  <c r="AE224" i="2"/>
  <c r="AF224" i="2"/>
  <c r="AC225" i="2"/>
  <c r="AE225" i="2"/>
  <c r="AF225" i="2"/>
  <c r="AC226" i="2"/>
  <c r="AE226" i="2"/>
  <c r="AF226" i="2"/>
  <c r="AC227" i="2"/>
  <c r="AE227" i="2"/>
  <c r="AF227" i="2"/>
  <c r="AC228" i="2"/>
  <c r="AE228" i="2"/>
  <c r="AF228" i="2"/>
  <c r="AC229" i="2"/>
  <c r="AE229" i="2"/>
  <c r="AF229" i="2"/>
  <c r="AC230" i="2"/>
  <c r="AE230" i="2"/>
  <c r="AF230" i="2"/>
  <c r="AC231" i="2"/>
  <c r="AE231" i="2"/>
  <c r="AF231" i="2"/>
  <c r="AC232" i="2"/>
  <c r="AE232" i="2"/>
  <c r="AF232" i="2"/>
  <c r="AC233" i="2"/>
  <c r="AE233" i="2"/>
  <c r="AF233" i="2"/>
  <c r="AC234" i="2"/>
  <c r="AE234" i="2"/>
  <c r="AF234" i="2"/>
  <c r="AC235" i="2"/>
  <c r="AE235" i="2"/>
  <c r="AF235" i="2"/>
  <c r="AC236" i="2"/>
  <c r="AE236" i="2"/>
  <c r="AF236" i="2"/>
  <c r="AC237" i="2"/>
  <c r="AE237" i="2"/>
  <c r="AF237" i="2"/>
  <c r="AC238" i="2"/>
  <c r="AE238" i="2"/>
  <c r="AF238" i="2"/>
  <c r="AC239" i="2"/>
  <c r="AE239" i="2"/>
  <c r="AF239" i="2"/>
  <c r="AC240" i="2"/>
  <c r="AE240" i="2"/>
  <c r="AF240" i="2"/>
  <c r="AC241" i="2"/>
  <c r="AE241" i="2"/>
  <c r="AF241" i="2"/>
  <c r="AC242" i="2"/>
  <c r="AE242" i="2"/>
  <c r="AF242" i="2"/>
  <c r="AC243" i="2"/>
  <c r="AE243" i="2"/>
  <c r="AF243" i="2"/>
  <c r="AC244" i="2"/>
  <c r="AE244" i="2"/>
  <c r="AF244" i="2"/>
  <c r="AC245" i="2"/>
  <c r="AE245" i="2"/>
  <c r="AF245" i="2"/>
  <c r="AC246" i="2"/>
  <c r="AE246" i="2"/>
  <c r="AF246" i="2"/>
  <c r="AC247" i="2"/>
  <c r="AE247" i="2"/>
  <c r="AF247" i="2"/>
  <c r="AC248" i="2"/>
  <c r="AE248" i="2"/>
  <c r="AF248" i="2"/>
  <c r="AC249" i="2"/>
  <c r="AE249" i="2"/>
  <c r="AF249" i="2"/>
  <c r="AC250" i="2"/>
  <c r="AE250" i="2"/>
  <c r="AF250" i="2"/>
  <c r="AC251" i="2"/>
  <c r="AE251" i="2"/>
  <c r="AF251" i="2"/>
  <c r="AC252" i="2"/>
  <c r="AE252" i="2"/>
  <c r="AF252" i="2"/>
  <c r="AC253" i="2"/>
  <c r="AE253" i="2"/>
  <c r="AF253" i="2"/>
  <c r="AC254" i="2"/>
  <c r="AE254" i="2"/>
  <c r="AF254" i="2"/>
  <c r="AC255" i="2"/>
  <c r="AE255" i="2"/>
  <c r="AF255" i="2"/>
  <c r="AC256" i="2"/>
  <c r="AE256" i="2"/>
  <c r="AF256" i="2"/>
  <c r="AC257" i="2"/>
  <c r="AE257" i="2"/>
  <c r="AF257" i="2"/>
  <c r="AC258" i="2"/>
  <c r="AE258" i="2"/>
  <c r="AF258" i="2"/>
  <c r="AC259" i="2"/>
  <c r="AE259" i="2"/>
  <c r="AF259" i="2"/>
  <c r="AC260" i="2"/>
  <c r="AE260" i="2"/>
  <c r="AF260" i="2"/>
  <c r="AC261" i="2"/>
  <c r="AE261" i="2"/>
  <c r="AF261" i="2"/>
  <c r="AC262" i="2"/>
  <c r="AE262" i="2"/>
  <c r="AF262" i="2"/>
  <c r="AC263" i="2"/>
  <c r="AE263" i="2"/>
  <c r="AF263" i="2"/>
  <c r="AC264" i="2"/>
  <c r="AE264" i="2"/>
  <c r="AF264" i="2"/>
  <c r="AC265" i="2"/>
  <c r="AE265" i="2"/>
  <c r="AF265" i="2"/>
  <c r="AC266" i="2"/>
  <c r="AE266" i="2"/>
  <c r="AF266" i="2"/>
  <c r="AC267" i="2"/>
  <c r="AE267" i="2"/>
  <c r="AF267" i="2"/>
  <c r="AC268" i="2"/>
  <c r="AE268" i="2"/>
  <c r="AF268" i="2"/>
  <c r="AC269" i="2"/>
  <c r="AE269" i="2"/>
  <c r="AF269" i="2"/>
  <c r="AC270" i="2"/>
  <c r="AE270" i="2"/>
  <c r="AF270" i="2"/>
  <c r="AC271" i="2"/>
  <c r="AE271" i="2"/>
  <c r="AF271" i="2"/>
  <c r="AC272" i="2"/>
  <c r="AE272" i="2"/>
  <c r="AF272" i="2"/>
  <c r="AC273" i="2"/>
  <c r="AE273" i="2"/>
  <c r="AF273" i="2"/>
  <c r="AC274" i="2"/>
  <c r="AE274" i="2"/>
  <c r="AF274" i="2"/>
  <c r="AC275" i="2"/>
  <c r="AE275" i="2"/>
  <c r="AF275" i="2"/>
  <c r="AC276" i="2"/>
  <c r="AE276" i="2"/>
  <c r="AF276" i="2"/>
  <c r="AC277" i="2"/>
  <c r="AE277" i="2"/>
  <c r="AF277" i="2"/>
  <c r="AC278" i="2"/>
  <c r="AE278" i="2"/>
  <c r="AF278" i="2"/>
  <c r="AC279" i="2"/>
  <c r="AE279" i="2"/>
  <c r="AF279" i="2"/>
  <c r="AC280" i="2"/>
  <c r="AE280" i="2"/>
  <c r="AF280" i="2"/>
  <c r="AC281" i="2"/>
  <c r="AE281" i="2"/>
  <c r="AF281" i="2"/>
  <c r="AC282" i="2"/>
  <c r="AE282" i="2"/>
  <c r="AF282" i="2"/>
  <c r="AC283" i="2"/>
  <c r="AE283" i="2"/>
  <c r="AF283" i="2"/>
  <c r="AC284" i="2"/>
  <c r="AE284" i="2"/>
  <c r="AF284" i="2"/>
  <c r="AC285" i="2"/>
  <c r="AE285" i="2"/>
  <c r="AF285" i="2"/>
  <c r="AC286" i="2"/>
  <c r="AE286" i="2"/>
  <c r="AF286" i="2"/>
  <c r="AC287" i="2"/>
  <c r="AE287" i="2"/>
  <c r="AF287" i="2"/>
  <c r="AC288" i="2"/>
  <c r="AE288" i="2"/>
  <c r="AF288" i="2"/>
  <c r="AC289" i="2"/>
  <c r="AE289" i="2"/>
  <c r="AF289" i="2"/>
  <c r="AC290" i="2"/>
  <c r="AE290" i="2"/>
  <c r="AF290" i="2"/>
  <c r="AC291" i="2"/>
  <c r="AE291" i="2"/>
  <c r="AF291" i="2"/>
  <c r="AC292" i="2"/>
  <c r="AE292" i="2"/>
  <c r="AF292" i="2"/>
  <c r="AC293" i="2"/>
  <c r="AE293" i="2"/>
  <c r="AF293" i="2"/>
  <c r="AC294" i="2"/>
  <c r="AE294" i="2"/>
  <c r="AF294" i="2"/>
  <c r="AC295" i="2"/>
  <c r="AE295" i="2"/>
  <c r="AF295" i="2"/>
  <c r="AC296" i="2"/>
  <c r="AE296" i="2"/>
  <c r="AF296" i="2"/>
  <c r="AC297" i="2"/>
  <c r="AE297" i="2"/>
  <c r="AF297" i="2"/>
  <c r="AC298" i="2"/>
  <c r="AE298" i="2"/>
  <c r="AF298" i="2"/>
  <c r="AC299" i="2"/>
  <c r="AE299" i="2"/>
  <c r="AF299" i="2"/>
  <c r="AC300" i="2"/>
  <c r="AE300" i="2"/>
  <c r="AF300" i="2"/>
  <c r="AC301" i="2"/>
  <c r="AE301" i="2"/>
  <c r="AF301" i="2"/>
  <c r="AC302" i="2"/>
  <c r="AE302" i="2"/>
  <c r="AF302" i="2"/>
  <c r="AC303" i="2"/>
  <c r="AE303" i="2"/>
  <c r="AF303" i="2"/>
  <c r="AC304" i="2"/>
  <c r="AE304" i="2"/>
  <c r="AF304" i="2"/>
  <c r="AC305" i="2"/>
  <c r="AE305" i="2"/>
  <c r="AF305" i="2"/>
  <c r="AC306" i="2"/>
  <c r="AE306" i="2"/>
  <c r="AF306" i="2"/>
  <c r="AC307" i="2"/>
  <c r="AE307" i="2"/>
  <c r="AF307" i="2"/>
  <c r="AC308" i="2"/>
  <c r="AE308" i="2"/>
  <c r="AF308" i="2"/>
  <c r="AC309" i="2"/>
  <c r="AE309" i="2"/>
  <c r="AF309" i="2"/>
  <c r="AC310" i="2"/>
  <c r="AE310" i="2"/>
  <c r="AF310" i="2"/>
  <c r="AC311" i="2"/>
  <c r="AE311" i="2"/>
  <c r="AF311" i="2"/>
  <c r="AC312" i="2"/>
  <c r="AE312" i="2"/>
  <c r="AF312" i="2"/>
  <c r="AC313" i="2"/>
  <c r="AE313" i="2"/>
  <c r="AF313" i="2"/>
  <c r="AC314" i="2"/>
  <c r="AE314" i="2"/>
  <c r="AF314" i="2"/>
  <c r="AC315" i="2"/>
  <c r="AE315" i="2"/>
  <c r="AF315" i="2"/>
  <c r="AC316" i="2"/>
  <c r="AE316" i="2"/>
  <c r="AF316" i="2"/>
  <c r="AC317" i="2"/>
  <c r="AE317" i="2"/>
  <c r="AF317" i="2"/>
  <c r="AC318" i="2"/>
  <c r="AE318" i="2"/>
  <c r="AF318" i="2"/>
  <c r="AC319" i="2"/>
  <c r="AE319" i="2"/>
  <c r="AF319" i="2"/>
  <c r="AC320" i="2"/>
  <c r="AE320" i="2"/>
  <c r="AF320" i="2"/>
  <c r="AC321" i="2"/>
  <c r="AE321" i="2"/>
  <c r="AF321" i="2"/>
  <c r="AC322" i="2"/>
  <c r="AE322" i="2"/>
  <c r="AF322" i="2"/>
  <c r="AC323" i="2"/>
  <c r="AE323" i="2"/>
  <c r="AF323" i="2"/>
  <c r="AC324" i="2"/>
  <c r="AE324" i="2"/>
  <c r="AF324" i="2"/>
  <c r="AC325" i="2"/>
  <c r="AE325" i="2"/>
  <c r="AF325" i="2"/>
  <c r="AC326" i="2"/>
  <c r="AE326" i="2"/>
  <c r="AF326" i="2"/>
  <c r="AC327" i="2"/>
  <c r="AE327" i="2"/>
  <c r="AF327" i="2"/>
  <c r="AC328" i="2"/>
  <c r="AE328" i="2"/>
  <c r="AF328" i="2"/>
  <c r="AC329" i="2"/>
  <c r="AE329" i="2"/>
  <c r="AF329" i="2"/>
  <c r="AC330" i="2"/>
  <c r="AE330" i="2"/>
  <c r="AF330" i="2"/>
  <c r="AC331" i="2"/>
  <c r="AE331" i="2"/>
  <c r="AF331" i="2"/>
  <c r="AC332" i="2"/>
  <c r="AE332" i="2"/>
  <c r="AF332" i="2"/>
  <c r="AC333" i="2"/>
  <c r="AE333" i="2"/>
  <c r="AF333" i="2"/>
  <c r="AC334" i="2"/>
  <c r="AE334" i="2"/>
  <c r="AF334" i="2"/>
  <c r="AC335" i="2"/>
  <c r="AE335" i="2"/>
  <c r="AF335" i="2"/>
  <c r="AC336" i="2"/>
  <c r="AE336" i="2"/>
  <c r="AF336" i="2"/>
  <c r="AC337" i="2"/>
  <c r="AE337" i="2"/>
  <c r="AF337" i="2"/>
  <c r="AC338" i="2"/>
  <c r="AE338" i="2"/>
  <c r="AF338" i="2"/>
  <c r="AC339" i="2"/>
  <c r="AE339" i="2"/>
  <c r="AF339" i="2"/>
  <c r="AC340" i="2"/>
  <c r="AE340" i="2"/>
  <c r="AF340" i="2"/>
  <c r="AC341" i="2"/>
  <c r="AE341" i="2"/>
  <c r="AF341" i="2"/>
  <c r="AC342" i="2"/>
  <c r="AE342" i="2"/>
  <c r="AF342" i="2"/>
  <c r="AC343" i="2"/>
  <c r="AE343" i="2"/>
  <c r="AF343" i="2"/>
  <c r="AC344" i="2"/>
  <c r="AE344" i="2"/>
  <c r="AF344" i="2"/>
  <c r="AC345" i="2"/>
  <c r="AE345" i="2"/>
  <c r="AF345" i="2"/>
  <c r="AC346" i="2"/>
  <c r="AE346" i="2"/>
  <c r="AF346" i="2"/>
  <c r="AC347" i="2"/>
  <c r="AE347" i="2"/>
  <c r="AF347" i="2"/>
  <c r="AC348" i="2"/>
  <c r="AE348" i="2"/>
  <c r="AF348" i="2"/>
  <c r="AC349" i="2"/>
  <c r="AE349" i="2"/>
  <c r="AF349" i="2"/>
  <c r="AC350" i="2"/>
  <c r="AE350" i="2"/>
  <c r="AF350" i="2"/>
  <c r="AC351" i="2"/>
  <c r="AE351" i="2"/>
  <c r="AF351" i="2"/>
  <c r="AC352" i="2"/>
  <c r="AE352" i="2"/>
  <c r="AF352" i="2"/>
  <c r="AC353" i="2"/>
  <c r="AE353" i="2"/>
  <c r="AF353" i="2"/>
  <c r="AC354" i="2"/>
  <c r="AE354" i="2"/>
  <c r="AF354" i="2"/>
  <c r="AC355" i="2"/>
  <c r="AE355" i="2"/>
  <c r="AF355" i="2"/>
  <c r="AC356" i="2"/>
  <c r="AE356" i="2"/>
  <c r="AF356" i="2"/>
  <c r="AC357" i="2"/>
  <c r="AE357" i="2"/>
  <c r="AF357" i="2"/>
  <c r="AC358" i="2"/>
  <c r="AE358" i="2"/>
  <c r="AF358" i="2"/>
  <c r="AC359" i="2"/>
  <c r="AE359" i="2"/>
  <c r="AF359" i="2"/>
  <c r="AC360" i="2"/>
  <c r="AE360" i="2"/>
  <c r="AF360" i="2"/>
  <c r="AC361" i="2"/>
  <c r="AE361" i="2"/>
  <c r="AF361" i="2"/>
  <c r="AC362" i="2"/>
  <c r="AE362" i="2"/>
  <c r="AF362" i="2"/>
  <c r="AC363" i="2"/>
  <c r="AE363" i="2"/>
  <c r="AF363" i="2"/>
  <c r="AC364" i="2"/>
  <c r="AE364" i="2"/>
  <c r="AF364" i="2"/>
  <c r="AC365" i="2"/>
  <c r="AE365" i="2"/>
  <c r="AF365" i="2"/>
  <c r="AC366" i="2"/>
  <c r="AE366" i="2"/>
  <c r="AF366" i="2"/>
  <c r="AC367" i="2"/>
  <c r="AE367" i="2"/>
  <c r="AF367" i="2"/>
  <c r="AC368" i="2"/>
  <c r="AE368" i="2"/>
  <c r="AF368" i="2"/>
  <c r="AC369" i="2"/>
  <c r="AE369" i="2"/>
  <c r="AF369" i="2"/>
  <c r="AC370" i="2"/>
  <c r="AE370" i="2"/>
  <c r="AF370" i="2"/>
  <c r="AC371" i="2"/>
  <c r="AE371" i="2"/>
  <c r="AF371" i="2"/>
  <c r="AC372" i="2"/>
  <c r="AE372" i="2"/>
  <c r="AF372" i="2"/>
  <c r="AC373" i="2"/>
  <c r="AE373" i="2"/>
  <c r="AF373" i="2"/>
  <c r="AC374" i="2"/>
  <c r="AE374" i="2"/>
  <c r="AF374" i="2"/>
  <c r="AC375" i="2"/>
  <c r="AE375" i="2"/>
  <c r="AF375" i="2"/>
  <c r="AC376" i="2"/>
  <c r="AE376" i="2"/>
  <c r="AF376" i="2"/>
  <c r="AC377" i="2"/>
  <c r="AE377" i="2"/>
  <c r="AF377" i="2"/>
  <c r="AC378" i="2"/>
  <c r="AE378" i="2"/>
  <c r="AF378" i="2"/>
  <c r="AC379" i="2"/>
  <c r="AE379" i="2"/>
  <c r="AF379" i="2"/>
  <c r="AC380" i="2"/>
  <c r="AE380" i="2"/>
  <c r="AF380" i="2"/>
  <c r="AC381" i="2"/>
  <c r="AE381" i="2"/>
  <c r="AF381" i="2"/>
  <c r="AC382" i="2"/>
  <c r="AE382" i="2"/>
  <c r="AF382" i="2"/>
  <c r="AC383" i="2"/>
  <c r="AE383" i="2"/>
  <c r="AF383" i="2"/>
  <c r="AC384" i="2"/>
  <c r="AE384" i="2"/>
  <c r="AF384" i="2"/>
  <c r="AC385" i="2"/>
  <c r="AE385" i="2"/>
  <c r="AF385" i="2"/>
  <c r="AC386" i="2"/>
  <c r="AE386" i="2"/>
  <c r="AF386" i="2"/>
  <c r="AC387" i="2"/>
  <c r="AE387" i="2"/>
  <c r="AF387" i="2"/>
  <c r="AC388" i="2"/>
  <c r="AE388" i="2"/>
  <c r="AF388" i="2"/>
  <c r="AC389" i="2"/>
  <c r="AE389" i="2"/>
  <c r="AF389" i="2"/>
  <c r="AC390" i="2"/>
  <c r="AE390" i="2"/>
  <c r="AF390" i="2"/>
  <c r="AC391" i="2"/>
  <c r="AE391" i="2"/>
  <c r="AF391" i="2"/>
  <c r="AC392" i="2"/>
  <c r="AE392" i="2"/>
  <c r="AF392" i="2"/>
  <c r="AC393" i="2"/>
  <c r="AE393" i="2"/>
  <c r="AF393" i="2"/>
  <c r="AC394" i="2"/>
  <c r="AE394" i="2"/>
  <c r="AF394" i="2"/>
  <c r="AC395" i="2"/>
  <c r="AE395" i="2"/>
  <c r="AF395" i="2"/>
  <c r="AC396" i="2"/>
  <c r="AE396" i="2"/>
  <c r="AF396" i="2"/>
  <c r="AC397" i="2"/>
  <c r="AE397" i="2"/>
  <c r="AF397" i="2"/>
  <c r="AC398" i="2"/>
  <c r="AE398" i="2"/>
  <c r="AF398" i="2"/>
  <c r="AC399" i="2"/>
  <c r="AE399" i="2"/>
  <c r="AF399" i="2"/>
  <c r="AC400" i="2"/>
  <c r="AE400" i="2"/>
  <c r="AF400" i="2"/>
  <c r="AC401" i="2"/>
  <c r="AE401" i="2"/>
  <c r="AF401" i="2"/>
  <c r="AC402" i="2"/>
  <c r="AE402" i="2"/>
  <c r="AF402" i="2"/>
  <c r="AC403" i="2"/>
  <c r="AE403" i="2"/>
  <c r="AF403" i="2"/>
  <c r="AC404" i="2"/>
  <c r="AE404" i="2"/>
  <c r="AF404" i="2"/>
  <c r="AC405" i="2"/>
  <c r="AE405" i="2"/>
  <c r="AF405" i="2"/>
  <c r="AC406" i="2"/>
  <c r="AE406" i="2"/>
  <c r="AF406" i="2"/>
  <c r="AC407" i="2"/>
  <c r="AE407" i="2"/>
  <c r="AF407" i="2"/>
  <c r="AC408" i="2"/>
  <c r="AE408" i="2"/>
  <c r="AF408" i="2"/>
  <c r="AC409" i="2"/>
  <c r="AE409" i="2"/>
  <c r="AF409" i="2"/>
  <c r="AC410" i="2"/>
  <c r="AE410" i="2"/>
  <c r="AF410" i="2"/>
  <c r="AC411" i="2"/>
  <c r="AE411" i="2"/>
  <c r="AF411" i="2"/>
  <c r="AC412" i="2"/>
  <c r="AE412" i="2"/>
  <c r="AF412" i="2"/>
  <c r="AC413" i="2"/>
  <c r="AE413" i="2"/>
  <c r="AF413" i="2"/>
  <c r="AC414" i="2"/>
  <c r="AE414" i="2"/>
  <c r="AF414" i="2"/>
  <c r="AC415" i="2"/>
  <c r="AE415" i="2"/>
  <c r="AF415" i="2"/>
  <c r="AC416" i="2"/>
  <c r="AE416" i="2"/>
  <c r="AF416" i="2"/>
  <c r="AC417" i="2"/>
  <c r="AE417" i="2"/>
  <c r="AF417" i="2"/>
  <c r="AC418" i="2"/>
  <c r="AE418" i="2"/>
  <c r="AF418" i="2"/>
  <c r="AC419" i="2"/>
  <c r="AE419" i="2"/>
  <c r="AF419" i="2"/>
  <c r="AC420" i="2"/>
  <c r="AE420" i="2"/>
  <c r="AF420" i="2"/>
  <c r="AC421" i="2"/>
  <c r="AE421" i="2"/>
  <c r="AF421" i="2"/>
  <c r="AC422" i="2"/>
  <c r="AE422" i="2"/>
  <c r="AF422" i="2"/>
  <c r="AC423" i="2"/>
  <c r="AE423" i="2"/>
  <c r="AF423" i="2"/>
  <c r="AC424" i="2"/>
  <c r="AE424" i="2"/>
  <c r="AF424" i="2"/>
  <c r="AC425" i="2"/>
  <c r="AE425" i="2"/>
  <c r="AF425" i="2"/>
  <c r="AC426" i="2"/>
  <c r="AE426" i="2"/>
  <c r="AF426" i="2"/>
  <c r="AC427" i="2"/>
  <c r="AE427" i="2"/>
  <c r="AF427" i="2"/>
  <c r="AC428" i="2"/>
  <c r="AE428" i="2"/>
  <c r="AF428" i="2"/>
  <c r="AC429" i="2"/>
  <c r="AE429" i="2"/>
  <c r="AF429" i="2"/>
  <c r="AC430" i="2"/>
  <c r="AE430" i="2"/>
  <c r="AF430" i="2"/>
  <c r="AC431" i="2"/>
  <c r="AE431" i="2"/>
  <c r="AF431" i="2"/>
  <c r="AC432" i="2"/>
  <c r="AE432" i="2"/>
  <c r="AF432" i="2"/>
  <c r="AC433" i="2"/>
  <c r="AE433" i="2"/>
  <c r="AF433" i="2"/>
  <c r="AC434" i="2"/>
  <c r="AE434" i="2"/>
  <c r="AF434" i="2"/>
  <c r="AC435" i="2"/>
  <c r="AE435" i="2"/>
  <c r="AF435" i="2"/>
  <c r="AC436" i="2"/>
  <c r="AE436" i="2"/>
  <c r="AF436" i="2"/>
  <c r="AC437" i="2"/>
  <c r="AE437" i="2"/>
  <c r="AF437" i="2"/>
  <c r="AC438" i="2"/>
  <c r="AE438" i="2"/>
  <c r="AF438" i="2"/>
  <c r="AC439" i="2"/>
  <c r="AE439" i="2"/>
  <c r="AF439" i="2"/>
  <c r="AC440" i="2"/>
  <c r="AE440" i="2"/>
  <c r="AF440" i="2"/>
  <c r="AC441" i="2"/>
  <c r="AE441" i="2"/>
  <c r="AF441" i="2"/>
  <c r="AC442" i="2"/>
  <c r="AE442" i="2"/>
  <c r="AF442" i="2"/>
  <c r="AC443" i="2"/>
  <c r="AE443" i="2"/>
  <c r="AF443" i="2"/>
  <c r="AC444" i="2"/>
  <c r="AE444" i="2"/>
  <c r="AF444" i="2"/>
  <c r="AC445" i="2"/>
  <c r="AE445" i="2"/>
  <c r="AF445" i="2"/>
  <c r="AC446" i="2"/>
  <c r="AE446" i="2"/>
  <c r="AF446" i="2"/>
  <c r="AC447" i="2"/>
  <c r="AE447" i="2"/>
  <c r="AF447" i="2"/>
  <c r="AC448" i="2"/>
  <c r="AE448" i="2"/>
  <c r="AF448" i="2"/>
  <c r="AC449" i="2"/>
  <c r="AE449" i="2"/>
  <c r="AF449" i="2"/>
  <c r="AC450" i="2"/>
  <c r="AE450" i="2"/>
  <c r="AF450" i="2"/>
  <c r="AC451" i="2"/>
  <c r="AE451" i="2"/>
  <c r="AF451" i="2"/>
  <c r="AC452" i="2"/>
  <c r="AE452" i="2"/>
  <c r="AF452" i="2"/>
  <c r="AC453" i="2"/>
  <c r="AE453" i="2"/>
  <c r="AF453" i="2"/>
  <c r="AC454" i="2"/>
  <c r="AE454" i="2"/>
  <c r="AF454" i="2"/>
  <c r="AC455" i="2"/>
  <c r="AE455" i="2"/>
  <c r="AF455" i="2"/>
  <c r="AC456" i="2"/>
  <c r="AE456" i="2"/>
  <c r="AF456" i="2"/>
  <c r="AC457" i="2"/>
  <c r="AE457" i="2"/>
  <c r="AF457" i="2"/>
  <c r="AC458" i="2"/>
  <c r="AE458" i="2"/>
  <c r="AF458" i="2"/>
  <c r="AC459" i="2"/>
  <c r="AE459" i="2"/>
  <c r="AF459" i="2"/>
  <c r="AC460" i="2"/>
  <c r="AE460" i="2"/>
  <c r="AF460" i="2"/>
  <c r="AC461" i="2"/>
  <c r="AE461" i="2"/>
  <c r="AF461" i="2"/>
  <c r="AC462" i="2"/>
  <c r="AE462" i="2"/>
  <c r="AF462" i="2"/>
  <c r="AC463" i="2"/>
  <c r="AE463" i="2"/>
  <c r="AF463" i="2"/>
  <c r="AC464" i="2"/>
  <c r="AE464" i="2"/>
  <c r="AF464" i="2"/>
  <c r="AC465" i="2"/>
  <c r="AE465" i="2"/>
  <c r="AF465" i="2"/>
  <c r="AC466" i="2"/>
  <c r="AE466" i="2"/>
  <c r="AF466" i="2"/>
  <c r="AC467" i="2"/>
  <c r="AE467" i="2"/>
  <c r="AF467" i="2"/>
  <c r="AC468" i="2"/>
  <c r="AE468" i="2"/>
  <c r="AF468" i="2"/>
  <c r="AC469" i="2"/>
  <c r="AE469" i="2"/>
  <c r="AF469" i="2"/>
  <c r="AC470" i="2"/>
  <c r="AE470" i="2"/>
  <c r="AF470" i="2"/>
  <c r="AC471" i="2"/>
  <c r="AE471" i="2"/>
  <c r="AF471" i="2"/>
  <c r="AC472" i="2"/>
  <c r="AE472" i="2"/>
  <c r="AF472" i="2"/>
  <c r="AC473" i="2"/>
  <c r="AE473" i="2"/>
  <c r="AF473" i="2"/>
  <c r="AC474" i="2"/>
  <c r="AE474" i="2"/>
  <c r="AF474" i="2"/>
  <c r="AC475" i="2"/>
  <c r="AE475" i="2"/>
  <c r="AF475" i="2"/>
  <c r="AC476" i="2"/>
  <c r="AE476" i="2"/>
  <c r="AF476" i="2"/>
  <c r="AC477" i="2"/>
  <c r="AE477" i="2"/>
  <c r="AF477" i="2"/>
  <c r="AC478" i="2"/>
  <c r="AE478" i="2"/>
  <c r="AF478" i="2"/>
  <c r="AC479" i="2"/>
  <c r="AE479" i="2"/>
  <c r="AF479" i="2"/>
  <c r="AC480" i="2"/>
  <c r="AE480" i="2"/>
  <c r="AF480" i="2"/>
  <c r="AC481" i="2"/>
  <c r="AE481" i="2"/>
  <c r="AF481" i="2"/>
  <c r="AC482" i="2"/>
  <c r="AE482" i="2"/>
  <c r="AF482" i="2"/>
  <c r="AC483" i="2"/>
  <c r="AE483" i="2"/>
  <c r="AF483" i="2"/>
  <c r="AC484" i="2"/>
  <c r="AE484" i="2"/>
  <c r="AF484" i="2"/>
  <c r="AC485" i="2"/>
  <c r="AE485" i="2"/>
  <c r="AF485" i="2"/>
  <c r="AC486" i="2"/>
  <c r="AE486" i="2"/>
  <c r="AF486" i="2"/>
  <c r="AC487" i="2"/>
  <c r="AE487" i="2"/>
  <c r="AF487" i="2"/>
  <c r="AC488" i="2"/>
  <c r="AE488" i="2"/>
  <c r="AF488" i="2"/>
  <c r="AC489" i="2"/>
  <c r="AE489" i="2"/>
  <c r="AF489" i="2"/>
  <c r="AC490" i="2"/>
  <c r="AE490" i="2"/>
  <c r="AF490" i="2"/>
  <c r="AC491" i="2"/>
  <c r="AE491" i="2"/>
  <c r="AF491" i="2"/>
  <c r="AC492" i="2"/>
  <c r="AE492" i="2"/>
  <c r="AF492" i="2"/>
  <c r="AC493" i="2"/>
  <c r="AE493" i="2"/>
  <c r="AF493" i="2"/>
  <c r="AC494" i="2"/>
  <c r="AE494" i="2"/>
  <c r="AF494" i="2"/>
  <c r="AC495" i="2"/>
  <c r="AE495" i="2"/>
  <c r="AF495" i="2"/>
  <c r="AC496" i="2"/>
  <c r="AE496" i="2"/>
  <c r="AF496" i="2"/>
  <c r="AC497" i="2"/>
  <c r="AE497" i="2"/>
  <c r="AF497" i="2"/>
  <c r="AC498" i="2"/>
  <c r="AE498" i="2"/>
  <c r="AF498" i="2"/>
  <c r="AC499" i="2"/>
  <c r="AE499" i="2"/>
  <c r="AF499" i="2"/>
  <c r="AC500" i="2"/>
  <c r="AE500" i="2"/>
  <c r="AF500" i="2"/>
  <c r="AC501" i="2"/>
  <c r="AE501" i="2"/>
  <c r="AF501" i="2"/>
  <c r="AC502" i="2"/>
  <c r="AE502" i="2"/>
  <c r="AF502" i="2"/>
  <c r="AC503" i="2"/>
  <c r="AE503" i="2"/>
  <c r="AF503" i="2"/>
  <c r="AC504" i="2"/>
  <c r="AE504" i="2"/>
  <c r="AF504" i="2"/>
  <c r="AC505" i="2"/>
  <c r="AE505" i="2"/>
  <c r="AF505" i="2"/>
  <c r="AC506" i="2"/>
  <c r="AE506" i="2"/>
  <c r="AF506" i="2"/>
  <c r="AC507" i="2"/>
  <c r="AE507" i="2"/>
  <c r="AF507" i="2"/>
  <c r="AC508" i="2"/>
  <c r="AE508" i="2"/>
  <c r="AF508" i="2"/>
  <c r="AC509" i="2"/>
  <c r="AE509" i="2"/>
  <c r="AF509" i="2"/>
  <c r="AC510" i="2"/>
  <c r="AE510" i="2"/>
  <c r="AF510" i="2"/>
  <c r="AC511" i="2"/>
  <c r="AE511" i="2"/>
  <c r="AF511" i="2"/>
  <c r="AC512" i="2"/>
  <c r="AE512" i="2"/>
  <c r="AF512" i="2"/>
  <c r="AC513" i="2"/>
  <c r="AE513" i="2"/>
  <c r="AF513" i="2"/>
  <c r="AC514" i="2"/>
  <c r="AE514" i="2"/>
  <c r="AF514" i="2"/>
  <c r="AC515" i="2"/>
  <c r="AE515" i="2"/>
  <c r="AF515" i="2"/>
  <c r="AC516" i="2"/>
  <c r="AE516" i="2"/>
  <c r="AF516" i="2"/>
  <c r="AC517" i="2"/>
  <c r="AE517" i="2"/>
  <c r="AF517" i="2"/>
  <c r="AC518" i="2"/>
  <c r="AE518" i="2"/>
  <c r="AF518" i="2"/>
  <c r="AC519" i="2"/>
  <c r="AE519" i="2"/>
  <c r="AF519" i="2"/>
  <c r="AC520" i="2"/>
  <c r="AE520" i="2"/>
  <c r="AF520" i="2"/>
  <c r="AC521" i="2"/>
  <c r="AE521" i="2"/>
  <c r="AF521" i="2"/>
  <c r="AC522" i="2"/>
  <c r="AE522" i="2"/>
  <c r="AF522" i="2"/>
  <c r="AC523" i="2"/>
  <c r="AE523" i="2"/>
  <c r="AF523" i="2"/>
  <c r="AC524" i="2"/>
  <c r="AE524" i="2"/>
  <c r="AF524" i="2"/>
  <c r="AC525" i="2"/>
  <c r="AE525" i="2"/>
  <c r="AF525" i="2"/>
  <c r="AC526" i="2"/>
  <c r="AE526" i="2"/>
  <c r="AF526" i="2"/>
  <c r="AC527" i="2"/>
  <c r="AE527" i="2"/>
  <c r="AF527" i="2"/>
  <c r="AC528" i="2"/>
  <c r="AE528" i="2"/>
  <c r="AF528" i="2"/>
  <c r="AC529" i="2"/>
  <c r="AE529" i="2"/>
  <c r="AF529" i="2"/>
  <c r="AC530" i="2"/>
  <c r="AE530" i="2"/>
  <c r="AF530" i="2"/>
  <c r="AC531" i="2"/>
  <c r="AE531" i="2"/>
  <c r="AF531" i="2"/>
  <c r="AC532" i="2"/>
  <c r="AE532" i="2"/>
  <c r="AF532" i="2"/>
  <c r="AC533" i="2"/>
  <c r="AE533" i="2"/>
  <c r="AF533" i="2"/>
  <c r="AC534" i="2"/>
  <c r="AE534" i="2"/>
  <c r="AF534" i="2"/>
  <c r="AC535" i="2"/>
  <c r="AE535" i="2"/>
  <c r="AF535" i="2"/>
  <c r="AC536" i="2"/>
  <c r="AE536" i="2"/>
  <c r="AF536" i="2"/>
  <c r="AC537" i="2"/>
  <c r="AE537" i="2"/>
  <c r="AF537" i="2"/>
  <c r="AC538" i="2"/>
  <c r="AE538" i="2"/>
  <c r="AF538" i="2"/>
  <c r="AC539" i="2"/>
  <c r="AE539" i="2"/>
  <c r="AF539" i="2"/>
  <c r="AC540" i="2"/>
  <c r="AE540" i="2"/>
  <c r="AF540" i="2"/>
  <c r="AC541" i="2"/>
  <c r="AE541" i="2"/>
  <c r="AF541" i="2"/>
  <c r="AC542" i="2"/>
  <c r="AE542" i="2"/>
  <c r="AF542" i="2"/>
  <c r="AC543" i="2"/>
  <c r="AE543" i="2"/>
  <c r="AF543" i="2"/>
  <c r="AC544" i="2"/>
  <c r="AE544" i="2"/>
  <c r="AF544" i="2"/>
  <c r="AC545" i="2"/>
  <c r="AE545" i="2"/>
  <c r="AF545" i="2"/>
  <c r="AC546" i="2"/>
  <c r="AE546" i="2"/>
  <c r="AF546" i="2"/>
  <c r="AC547" i="2"/>
  <c r="AE547" i="2"/>
  <c r="AF547" i="2"/>
  <c r="AC548" i="2"/>
  <c r="AE548" i="2"/>
  <c r="AF548" i="2"/>
  <c r="AC549" i="2"/>
  <c r="AE549" i="2"/>
  <c r="AF549" i="2"/>
  <c r="AC550" i="2"/>
  <c r="AE550" i="2"/>
  <c r="AF550" i="2"/>
  <c r="AC551" i="2"/>
  <c r="AE551" i="2"/>
  <c r="AF551" i="2"/>
  <c r="AC552" i="2"/>
  <c r="AE552" i="2"/>
  <c r="AF552" i="2"/>
  <c r="AC553" i="2"/>
  <c r="AE553" i="2"/>
  <c r="AF553" i="2"/>
  <c r="AC554" i="2"/>
  <c r="AE554" i="2"/>
  <c r="AF554" i="2"/>
  <c r="AC555" i="2"/>
  <c r="AE555" i="2"/>
  <c r="AF555" i="2"/>
  <c r="AC556" i="2"/>
  <c r="AE556" i="2"/>
  <c r="AF556" i="2"/>
  <c r="AC557" i="2"/>
  <c r="AE557" i="2"/>
  <c r="AF557" i="2"/>
  <c r="AC558" i="2"/>
  <c r="AE558" i="2"/>
  <c r="AF558" i="2"/>
  <c r="AC559" i="2"/>
  <c r="AE559" i="2"/>
  <c r="AF559" i="2"/>
  <c r="AC560" i="2"/>
  <c r="AE560" i="2"/>
  <c r="AF560" i="2"/>
  <c r="AC561" i="2"/>
  <c r="AE561" i="2"/>
  <c r="AF561" i="2"/>
  <c r="AC562" i="2"/>
  <c r="AE562" i="2"/>
  <c r="AF562" i="2"/>
  <c r="AC563" i="2"/>
  <c r="AE563" i="2"/>
  <c r="AF563" i="2"/>
  <c r="AC564" i="2"/>
  <c r="AE564" i="2"/>
  <c r="AF564" i="2"/>
  <c r="AC565" i="2"/>
  <c r="AE565" i="2"/>
  <c r="AF565" i="2"/>
  <c r="AC566" i="2"/>
  <c r="AE566" i="2"/>
  <c r="AF566" i="2"/>
  <c r="AC567" i="2"/>
  <c r="AE567" i="2"/>
  <c r="AF567" i="2"/>
  <c r="AC568" i="2"/>
  <c r="AE568" i="2"/>
  <c r="AF568" i="2"/>
  <c r="AC569" i="2"/>
  <c r="AE569" i="2"/>
  <c r="AF569" i="2"/>
  <c r="AC570" i="2"/>
  <c r="AE570" i="2"/>
  <c r="AF570" i="2"/>
  <c r="AC571" i="2"/>
  <c r="AE571" i="2"/>
  <c r="AF571" i="2"/>
  <c r="AC572" i="2"/>
  <c r="AE572" i="2"/>
  <c r="AF572" i="2"/>
  <c r="AC573" i="2"/>
  <c r="AE573" i="2"/>
  <c r="AF573" i="2"/>
  <c r="AC574" i="2"/>
  <c r="AE574" i="2"/>
  <c r="AF574" i="2"/>
  <c r="AC575" i="2"/>
  <c r="AE575" i="2"/>
  <c r="AF575" i="2"/>
  <c r="AC576" i="2"/>
  <c r="AE576" i="2"/>
  <c r="AF576" i="2"/>
  <c r="AC577" i="2"/>
  <c r="AE577" i="2"/>
  <c r="AF577" i="2"/>
  <c r="AC578" i="2"/>
  <c r="AE578" i="2"/>
  <c r="AF578" i="2"/>
  <c r="AC579" i="2"/>
  <c r="AE579" i="2"/>
  <c r="AF579" i="2"/>
  <c r="AC580" i="2"/>
  <c r="AE580" i="2"/>
  <c r="AF580" i="2"/>
  <c r="AC581" i="2"/>
  <c r="AE581" i="2"/>
  <c r="AF581" i="2"/>
  <c r="AC582" i="2"/>
  <c r="AE582" i="2"/>
  <c r="AF582" i="2"/>
  <c r="AC583" i="2"/>
  <c r="AE583" i="2"/>
  <c r="AF583" i="2"/>
  <c r="AC584" i="2"/>
  <c r="AE584" i="2"/>
  <c r="AF584" i="2"/>
  <c r="AC585" i="2"/>
  <c r="AE585" i="2"/>
  <c r="AF585" i="2"/>
  <c r="AC586" i="2"/>
  <c r="AE586" i="2"/>
  <c r="AF586" i="2"/>
  <c r="AC587" i="2"/>
  <c r="AE587" i="2"/>
  <c r="AF587" i="2"/>
  <c r="AC588" i="2"/>
  <c r="AE588" i="2"/>
  <c r="AF588" i="2"/>
  <c r="AC589" i="2"/>
  <c r="AE589" i="2"/>
  <c r="AF589" i="2"/>
  <c r="AC590" i="2"/>
  <c r="AE590" i="2"/>
  <c r="AF590" i="2"/>
  <c r="AC591" i="2"/>
  <c r="AE591" i="2"/>
  <c r="AF591" i="2"/>
  <c r="AC592" i="2"/>
  <c r="AE592" i="2"/>
  <c r="AF592" i="2"/>
  <c r="AC593" i="2"/>
  <c r="AE593" i="2"/>
  <c r="AF593" i="2"/>
  <c r="AC594" i="2"/>
  <c r="AE594" i="2"/>
  <c r="AF594" i="2"/>
  <c r="AC595" i="2"/>
  <c r="AE595" i="2"/>
  <c r="AF595" i="2"/>
  <c r="AC596" i="2"/>
  <c r="AE596" i="2"/>
  <c r="AF596" i="2"/>
  <c r="AC597" i="2"/>
  <c r="AE597" i="2"/>
  <c r="AF597" i="2"/>
  <c r="AC598" i="2"/>
  <c r="AE598" i="2"/>
  <c r="AF598" i="2"/>
  <c r="AC599" i="2"/>
  <c r="AE599" i="2"/>
  <c r="AF599" i="2"/>
  <c r="AC600" i="2"/>
  <c r="AE600" i="2"/>
  <c r="AF600" i="2"/>
  <c r="AC601" i="2"/>
  <c r="AE601" i="2"/>
  <c r="AF601" i="2"/>
  <c r="AC602" i="2"/>
  <c r="AE602" i="2"/>
  <c r="AF602" i="2"/>
  <c r="AC603" i="2"/>
  <c r="AE603" i="2"/>
  <c r="AF603" i="2"/>
  <c r="AC604" i="2"/>
  <c r="AE604" i="2"/>
  <c r="AF604" i="2"/>
  <c r="AC605" i="2"/>
  <c r="AE605" i="2"/>
  <c r="AF605" i="2"/>
  <c r="AC606" i="2"/>
  <c r="AE606" i="2"/>
  <c r="AF606" i="2"/>
  <c r="AC607" i="2"/>
  <c r="AE607" i="2"/>
  <c r="AF607" i="2"/>
  <c r="AC608" i="2"/>
  <c r="AE608" i="2"/>
  <c r="AF608" i="2"/>
  <c r="AC609" i="2"/>
  <c r="AE609" i="2"/>
  <c r="AF609" i="2"/>
  <c r="AC610" i="2"/>
  <c r="AE610" i="2"/>
  <c r="AF610" i="2"/>
  <c r="AC611" i="2"/>
  <c r="AE611" i="2"/>
  <c r="AF611" i="2"/>
  <c r="AC612" i="2"/>
  <c r="AE612" i="2"/>
  <c r="AF612" i="2"/>
  <c r="AC613" i="2"/>
  <c r="AE613" i="2"/>
  <c r="AF613" i="2"/>
  <c r="AC614" i="2"/>
  <c r="AE614" i="2"/>
  <c r="AF614" i="2"/>
  <c r="AC615" i="2"/>
  <c r="AE615" i="2"/>
  <c r="AF615" i="2"/>
  <c r="AC616" i="2"/>
  <c r="AE616" i="2"/>
  <c r="AF616" i="2"/>
  <c r="AC617" i="2"/>
  <c r="AE617" i="2"/>
  <c r="AF617" i="2"/>
  <c r="AC618" i="2"/>
  <c r="AE618" i="2"/>
  <c r="AF618" i="2"/>
  <c r="AC619" i="2"/>
  <c r="AE619" i="2"/>
  <c r="AF619" i="2"/>
  <c r="AC620" i="2"/>
  <c r="AE620" i="2"/>
  <c r="AF620" i="2"/>
  <c r="AC621" i="2"/>
  <c r="AE621" i="2"/>
  <c r="AF621" i="2"/>
  <c r="AC622" i="2"/>
  <c r="AE622" i="2"/>
  <c r="AF622" i="2"/>
  <c r="AC623" i="2"/>
  <c r="AE623" i="2"/>
  <c r="AF623" i="2"/>
  <c r="AC624" i="2"/>
  <c r="AE624" i="2"/>
  <c r="AF624" i="2"/>
  <c r="AC625" i="2"/>
  <c r="AE625" i="2"/>
  <c r="AF625" i="2"/>
  <c r="AC626" i="2"/>
  <c r="AE626" i="2"/>
  <c r="AF626" i="2"/>
  <c r="AC627" i="2"/>
  <c r="AE627" i="2"/>
  <c r="AF627" i="2"/>
  <c r="AC628" i="2"/>
  <c r="AE628" i="2"/>
  <c r="AF628" i="2"/>
  <c r="AC629" i="2"/>
  <c r="AE629" i="2"/>
  <c r="AF629" i="2"/>
  <c r="AC630" i="2"/>
  <c r="AE630" i="2"/>
  <c r="AF630" i="2"/>
  <c r="AC631" i="2"/>
  <c r="AE631" i="2"/>
  <c r="AF631" i="2"/>
  <c r="AC632" i="2"/>
  <c r="AE632" i="2"/>
  <c r="AF632" i="2"/>
  <c r="AC633" i="2"/>
  <c r="AE633" i="2"/>
  <c r="AF633" i="2"/>
  <c r="AC634" i="2"/>
  <c r="AE634" i="2"/>
  <c r="AF634" i="2"/>
  <c r="AC635" i="2"/>
  <c r="AE635" i="2"/>
  <c r="AF635" i="2"/>
  <c r="AC636" i="2"/>
  <c r="AE636" i="2"/>
  <c r="AF636" i="2"/>
  <c r="AC637" i="2"/>
  <c r="AE637" i="2"/>
  <c r="AF637" i="2"/>
  <c r="AC638" i="2"/>
  <c r="AE638" i="2"/>
  <c r="AF638" i="2"/>
  <c r="AC639" i="2"/>
  <c r="AE639" i="2"/>
  <c r="AF639" i="2"/>
  <c r="AC640" i="2"/>
  <c r="AE640" i="2"/>
  <c r="AF640" i="2"/>
  <c r="AC641" i="2"/>
  <c r="AE641" i="2"/>
  <c r="AF641" i="2"/>
  <c r="AC642" i="2"/>
  <c r="AE642" i="2"/>
  <c r="AF642" i="2"/>
  <c r="AC643" i="2"/>
  <c r="AE643" i="2"/>
  <c r="AF643" i="2"/>
  <c r="AC644" i="2"/>
  <c r="AE644" i="2"/>
  <c r="AF644" i="2"/>
  <c r="AC645" i="2"/>
  <c r="AE645" i="2"/>
  <c r="AF645" i="2"/>
  <c r="AC646" i="2"/>
  <c r="AE646" i="2"/>
  <c r="AF646" i="2"/>
  <c r="AC647" i="2"/>
  <c r="AE647" i="2"/>
  <c r="AF647" i="2"/>
  <c r="AC648" i="2"/>
  <c r="AE648" i="2"/>
  <c r="AF648" i="2"/>
  <c r="AC649" i="2"/>
  <c r="AE649" i="2"/>
  <c r="AF649" i="2"/>
  <c r="AC650" i="2"/>
  <c r="AE650" i="2"/>
  <c r="AF650" i="2"/>
  <c r="AC651" i="2"/>
  <c r="AE651" i="2"/>
  <c r="AF651" i="2"/>
  <c r="AC652" i="2"/>
  <c r="AE652" i="2"/>
  <c r="AF652" i="2"/>
  <c r="AC653" i="2"/>
  <c r="AE653" i="2"/>
  <c r="AF653" i="2"/>
  <c r="AC654" i="2"/>
  <c r="AE654" i="2"/>
  <c r="AF654" i="2"/>
  <c r="AC655" i="2"/>
  <c r="AE655" i="2"/>
  <c r="AF655" i="2"/>
  <c r="AC656" i="2"/>
  <c r="AE656" i="2"/>
  <c r="AF656" i="2"/>
  <c r="AC657" i="2"/>
  <c r="AE657" i="2"/>
  <c r="AF657" i="2"/>
  <c r="AC658" i="2"/>
  <c r="AE658" i="2"/>
  <c r="AF658" i="2"/>
  <c r="AC659" i="2"/>
  <c r="AE659" i="2"/>
  <c r="AF659" i="2"/>
  <c r="AC660" i="2"/>
  <c r="AE660" i="2"/>
  <c r="AF660" i="2"/>
  <c r="AC661" i="2"/>
  <c r="AE661" i="2"/>
  <c r="AF661" i="2"/>
  <c r="AC662" i="2"/>
  <c r="AE662" i="2"/>
  <c r="AF662" i="2"/>
  <c r="AC663" i="2"/>
  <c r="AE663" i="2"/>
  <c r="AF663" i="2"/>
  <c r="AC664" i="2"/>
  <c r="AE664" i="2"/>
  <c r="AF664" i="2"/>
  <c r="AC665" i="2"/>
  <c r="AE665" i="2"/>
  <c r="AF665" i="2"/>
  <c r="AC666" i="2"/>
  <c r="AE666" i="2"/>
  <c r="AF666" i="2"/>
  <c r="AC667" i="2"/>
  <c r="AE667" i="2"/>
  <c r="AF667" i="2"/>
  <c r="AC668" i="2"/>
  <c r="AE668" i="2"/>
  <c r="AF668" i="2"/>
  <c r="AC669" i="2"/>
  <c r="AE669" i="2"/>
  <c r="AF669" i="2"/>
  <c r="AC670" i="2"/>
  <c r="AE670" i="2"/>
  <c r="AF670" i="2"/>
  <c r="AC671" i="2"/>
  <c r="AE671" i="2"/>
  <c r="AF671" i="2"/>
  <c r="AC672" i="2"/>
  <c r="AE672" i="2"/>
  <c r="AF672" i="2"/>
  <c r="AC673" i="2"/>
  <c r="AE673" i="2"/>
  <c r="AF673" i="2"/>
  <c r="AC674" i="2"/>
  <c r="AE674" i="2"/>
  <c r="AF674" i="2"/>
  <c r="AC675" i="2"/>
  <c r="AE675" i="2"/>
  <c r="AF675" i="2"/>
  <c r="AC676" i="2"/>
  <c r="AE676" i="2"/>
  <c r="AF676" i="2"/>
  <c r="AC677" i="2"/>
  <c r="AE677" i="2"/>
  <c r="AF677" i="2"/>
  <c r="AC678" i="2"/>
  <c r="AE678" i="2"/>
  <c r="AF678" i="2"/>
  <c r="AC679" i="2"/>
  <c r="AE679" i="2"/>
  <c r="AF679" i="2"/>
  <c r="AC680" i="2"/>
  <c r="AE680" i="2"/>
  <c r="AF680" i="2"/>
  <c r="AC681" i="2"/>
  <c r="AE681" i="2"/>
  <c r="AF681" i="2"/>
  <c r="AC682" i="2"/>
  <c r="AE682" i="2"/>
  <c r="AF682" i="2"/>
  <c r="AC683" i="2"/>
  <c r="AE683" i="2"/>
  <c r="AF683" i="2"/>
  <c r="AC684" i="2"/>
  <c r="AE684" i="2"/>
  <c r="AF684" i="2"/>
  <c r="AC685" i="2"/>
  <c r="AE685" i="2"/>
  <c r="AF685" i="2"/>
  <c r="AC686" i="2"/>
  <c r="AE686" i="2"/>
  <c r="AF686" i="2"/>
  <c r="AC687" i="2"/>
  <c r="AE687" i="2"/>
  <c r="AF687" i="2"/>
  <c r="AC688" i="2"/>
  <c r="AE688" i="2"/>
  <c r="AF688" i="2"/>
  <c r="AC689" i="2"/>
  <c r="AE689" i="2"/>
  <c r="AF689" i="2"/>
  <c r="AC690" i="2"/>
  <c r="AE690" i="2"/>
  <c r="AF690" i="2"/>
  <c r="AC691" i="2"/>
  <c r="AE691" i="2"/>
  <c r="AF691" i="2"/>
  <c r="AC692" i="2"/>
  <c r="AE692" i="2"/>
  <c r="AF692" i="2"/>
  <c r="AC693" i="2"/>
  <c r="AE693" i="2"/>
  <c r="AF693" i="2"/>
  <c r="AC694" i="2"/>
  <c r="AE694" i="2"/>
  <c r="AF694" i="2"/>
  <c r="AC695" i="2"/>
  <c r="AE695" i="2"/>
  <c r="AF695" i="2"/>
  <c r="AC696" i="2"/>
  <c r="AE696" i="2"/>
  <c r="AF696" i="2"/>
  <c r="AC697" i="2"/>
  <c r="AE697" i="2"/>
  <c r="AF697" i="2"/>
  <c r="AC698" i="2"/>
  <c r="AE698" i="2"/>
  <c r="AF698" i="2"/>
  <c r="AC699" i="2"/>
  <c r="AE699" i="2"/>
  <c r="AF699" i="2"/>
  <c r="AC700" i="2"/>
  <c r="AE700" i="2"/>
  <c r="AF700" i="2"/>
  <c r="AC701" i="2"/>
  <c r="AE701" i="2"/>
  <c r="AF701" i="2"/>
  <c r="AC702" i="2"/>
  <c r="AE702" i="2"/>
  <c r="AF702" i="2"/>
  <c r="AC703" i="2"/>
  <c r="AE703" i="2"/>
  <c r="AF703" i="2"/>
  <c r="AC704" i="2"/>
  <c r="AE704" i="2"/>
  <c r="AF704" i="2"/>
  <c r="AC705" i="2"/>
  <c r="AE705" i="2"/>
  <c r="AF705" i="2"/>
  <c r="AC706" i="2"/>
  <c r="AE706" i="2"/>
  <c r="AF706" i="2"/>
  <c r="AC707" i="2"/>
  <c r="AE707" i="2"/>
  <c r="AF707" i="2"/>
  <c r="AC708" i="2"/>
  <c r="AE708" i="2"/>
  <c r="AF708" i="2"/>
  <c r="AC709" i="2"/>
  <c r="AE709" i="2"/>
  <c r="AF709" i="2"/>
  <c r="AC710" i="2"/>
  <c r="AE710" i="2"/>
  <c r="AF710" i="2"/>
  <c r="AC711" i="2"/>
  <c r="AE711" i="2"/>
  <c r="AF711" i="2"/>
  <c r="AC712" i="2"/>
  <c r="AE712" i="2"/>
  <c r="AF712" i="2"/>
  <c r="AC713" i="2"/>
  <c r="AE713" i="2"/>
  <c r="AF713" i="2"/>
  <c r="AC714" i="2"/>
  <c r="AE714" i="2"/>
  <c r="AF714" i="2"/>
  <c r="AC715" i="2"/>
  <c r="AE715" i="2"/>
  <c r="AF715" i="2"/>
  <c r="AC716" i="2"/>
  <c r="AE716" i="2"/>
  <c r="AF716" i="2"/>
  <c r="AC717" i="2"/>
  <c r="AE717" i="2"/>
  <c r="AF717" i="2"/>
  <c r="AC718" i="2"/>
  <c r="AE718" i="2"/>
  <c r="AF718" i="2"/>
  <c r="AC719" i="2"/>
  <c r="AE719" i="2"/>
  <c r="AF719" i="2"/>
  <c r="AC720" i="2"/>
  <c r="AE720" i="2"/>
  <c r="AF720" i="2"/>
  <c r="AC721" i="2"/>
  <c r="AE721" i="2"/>
  <c r="AF721" i="2"/>
  <c r="AC722" i="2"/>
  <c r="AE722" i="2"/>
  <c r="AF722" i="2"/>
  <c r="AC723" i="2"/>
  <c r="AE723" i="2"/>
  <c r="AF723" i="2"/>
  <c r="AC724" i="2"/>
  <c r="AE724" i="2"/>
  <c r="AF724" i="2"/>
  <c r="AC725" i="2"/>
  <c r="AE725" i="2"/>
  <c r="AF725" i="2"/>
  <c r="AC726" i="2"/>
  <c r="AE726" i="2"/>
  <c r="AF726" i="2"/>
  <c r="AC727" i="2"/>
  <c r="AE727" i="2"/>
  <c r="AF727" i="2"/>
  <c r="AC728" i="2"/>
  <c r="AE728" i="2"/>
  <c r="AF728" i="2"/>
  <c r="AC729" i="2"/>
  <c r="AE729" i="2"/>
  <c r="AF729" i="2"/>
  <c r="AC730" i="2"/>
  <c r="AE730" i="2"/>
  <c r="AF730" i="2"/>
  <c r="AC731" i="2"/>
  <c r="AE731" i="2"/>
  <c r="AF731" i="2"/>
  <c r="AC732" i="2"/>
  <c r="AE732" i="2"/>
  <c r="AF732" i="2"/>
  <c r="AC733" i="2"/>
  <c r="AE733" i="2"/>
  <c r="AF733" i="2"/>
  <c r="AC734" i="2"/>
  <c r="AE734" i="2"/>
  <c r="AF734" i="2"/>
  <c r="AC735" i="2"/>
  <c r="AE735" i="2"/>
  <c r="AF735" i="2"/>
  <c r="AC736" i="2"/>
  <c r="AE736" i="2"/>
  <c r="AF736" i="2"/>
  <c r="AC737" i="2"/>
  <c r="AE737" i="2"/>
  <c r="AF737" i="2"/>
  <c r="AC738" i="2"/>
  <c r="AE738" i="2"/>
  <c r="AF738" i="2"/>
  <c r="AC739" i="2"/>
  <c r="AE739" i="2"/>
  <c r="AF739" i="2"/>
  <c r="AC740" i="2"/>
  <c r="AE740" i="2"/>
  <c r="AF740" i="2"/>
  <c r="AC741" i="2"/>
  <c r="AE741" i="2"/>
  <c r="AF741" i="2"/>
  <c r="AC742" i="2"/>
  <c r="AE742" i="2"/>
  <c r="AF742" i="2"/>
  <c r="AC743" i="2"/>
  <c r="AE743" i="2"/>
  <c r="AF743" i="2"/>
  <c r="AC744" i="2"/>
  <c r="AE744" i="2"/>
  <c r="AF744" i="2"/>
  <c r="AC745" i="2"/>
  <c r="AE745" i="2"/>
  <c r="AF745" i="2"/>
  <c r="AC746" i="2"/>
  <c r="AE746" i="2"/>
  <c r="AF746" i="2"/>
  <c r="AC747" i="2"/>
  <c r="AE747" i="2"/>
  <c r="AF747" i="2"/>
  <c r="AC748" i="2"/>
  <c r="AE748" i="2"/>
  <c r="AF748" i="2"/>
  <c r="AC749" i="2"/>
  <c r="AE749" i="2"/>
  <c r="AF749" i="2"/>
  <c r="AC750" i="2"/>
  <c r="AE750" i="2"/>
  <c r="AF750" i="2"/>
  <c r="AC751" i="2"/>
  <c r="AE751" i="2"/>
  <c r="AF751" i="2"/>
  <c r="AC752" i="2"/>
  <c r="AE752" i="2"/>
  <c r="AF752" i="2"/>
  <c r="AC753" i="2"/>
  <c r="AE753" i="2"/>
  <c r="AF753" i="2"/>
  <c r="AC754" i="2"/>
  <c r="AE754" i="2"/>
  <c r="AF754" i="2"/>
  <c r="AC755" i="2"/>
  <c r="AE755" i="2"/>
  <c r="AF755" i="2"/>
  <c r="AC756" i="2"/>
  <c r="AE756" i="2"/>
  <c r="AF756" i="2"/>
  <c r="AC757" i="2"/>
  <c r="AE757" i="2"/>
  <c r="AF757" i="2"/>
  <c r="AC758" i="2"/>
  <c r="AE758" i="2"/>
  <c r="AF758" i="2"/>
  <c r="AC759" i="2"/>
  <c r="AE759" i="2"/>
  <c r="AF759" i="2"/>
  <c r="AC760" i="2"/>
  <c r="AE760" i="2"/>
  <c r="AF760" i="2"/>
  <c r="AC761" i="2"/>
  <c r="AE761" i="2"/>
  <c r="AF761" i="2"/>
  <c r="AC762" i="2"/>
  <c r="AE762" i="2"/>
  <c r="AF762" i="2"/>
  <c r="AC763" i="2"/>
  <c r="AE763" i="2"/>
  <c r="AF763" i="2"/>
  <c r="AC764" i="2"/>
  <c r="AE764" i="2"/>
  <c r="AF764" i="2"/>
  <c r="AC765" i="2"/>
  <c r="AE765" i="2"/>
  <c r="AF765" i="2"/>
  <c r="AC766" i="2"/>
  <c r="AE766" i="2"/>
  <c r="AF766" i="2"/>
  <c r="AC767" i="2"/>
  <c r="AE767" i="2"/>
  <c r="AF767" i="2"/>
  <c r="AC768" i="2"/>
  <c r="AE768" i="2"/>
  <c r="AF768" i="2"/>
  <c r="AC769" i="2"/>
  <c r="AE769" i="2"/>
  <c r="AF769" i="2"/>
  <c r="AC770" i="2"/>
  <c r="AE770" i="2"/>
  <c r="AF770" i="2"/>
  <c r="AC771" i="2"/>
  <c r="AE771" i="2"/>
  <c r="AF771" i="2"/>
  <c r="AC772" i="2"/>
  <c r="AE772" i="2"/>
  <c r="AF772" i="2"/>
  <c r="AC773" i="2"/>
  <c r="AE773" i="2"/>
  <c r="AF773" i="2"/>
  <c r="AC774" i="2"/>
  <c r="AE774" i="2"/>
  <c r="AF774" i="2"/>
  <c r="AC775" i="2"/>
  <c r="AE775" i="2"/>
  <c r="AF775" i="2"/>
  <c r="AC776" i="2"/>
  <c r="AE776" i="2"/>
  <c r="AF776" i="2"/>
  <c r="AC777" i="2"/>
  <c r="AE777" i="2"/>
  <c r="AF777" i="2"/>
  <c r="AC778" i="2"/>
  <c r="AE778" i="2"/>
  <c r="AF778" i="2"/>
  <c r="AC779" i="2"/>
  <c r="AE779" i="2"/>
  <c r="AF779" i="2"/>
  <c r="AC780" i="2"/>
  <c r="AE780" i="2"/>
  <c r="AF780" i="2"/>
  <c r="AC781" i="2"/>
  <c r="AE781" i="2"/>
  <c r="AF781" i="2"/>
  <c r="AC782" i="2"/>
  <c r="AE782" i="2"/>
  <c r="AF782" i="2"/>
  <c r="AC783" i="2"/>
  <c r="AE783" i="2"/>
  <c r="AF783" i="2"/>
  <c r="AC784" i="2"/>
  <c r="AE784" i="2"/>
  <c r="AF784" i="2"/>
  <c r="AC785" i="2"/>
  <c r="AE785" i="2"/>
  <c r="AF785" i="2"/>
  <c r="AC786" i="2"/>
  <c r="AE786" i="2"/>
  <c r="AF786" i="2"/>
  <c r="AC787" i="2"/>
  <c r="AE787" i="2"/>
  <c r="AF787" i="2"/>
  <c r="AC788" i="2"/>
  <c r="AE788" i="2"/>
  <c r="AF788" i="2"/>
  <c r="AC789" i="2"/>
  <c r="AE789" i="2"/>
  <c r="AF789" i="2"/>
  <c r="AC790" i="2"/>
  <c r="AE790" i="2"/>
  <c r="AF790" i="2"/>
  <c r="AC791" i="2"/>
  <c r="AE791" i="2"/>
  <c r="AF791" i="2"/>
  <c r="AC792" i="2"/>
  <c r="AE792" i="2"/>
  <c r="AF792" i="2"/>
  <c r="AC793" i="2"/>
  <c r="AE793" i="2"/>
  <c r="AF793" i="2"/>
  <c r="AC794" i="2"/>
  <c r="AE794" i="2"/>
  <c r="AF794" i="2"/>
  <c r="AC795" i="2"/>
  <c r="AE795" i="2"/>
  <c r="AF795" i="2"/>
  <c r="AC796" i="2"/>
  <c r="AE796" i="2"/>
  <c r="AF796" i="2"/>
  <c r="AC797" i="2"/>
  <c r="AE797" i="2"/>
  <c r="AF797" i="2"/>
  <c r="AC798" i="2"/>
  <c r="AE798" i="2"/>
  <c r="AF798" i="2"/>
  <c r="AC799" i="2"/>
  <c r="AE799" i="2"/>
  <c r="AF799" i="2"/>
  <c r="AC800" i="2"/>
  <c r="AE800" i="2"/>
  <c r="AF800" i="2"/>
  <c r="AC801" i="2"/>
  <c r="AE801" i="2"/>
  <c r="AF801" i="2"/>
  <c r="AC802" i="2"/>
  <c r="AE802" i="2"/>
  <c r="AF802" i="2"/>
  <c r="AC803" i="2"/>
  <c r="AE803" i="2"/>
  <c r="AF803" i="2"/>
  <c r="AC804" i="2"/>
  <c r="AE804" i="2"/>
  <c r="AF804" i="2"/>
  <c r="AC805" i="2"/>
  <c r="AE805" i="2"/>
  <c r="AF805" i="2"/>
  <c r="AC806" i="2"/>
  <c r="AE806" i="2"/>
  <c r="AF806" i="2"/>
  <c r="AC807" i="2"/>
  <c r="AE807" i="2"/>
  <c r="AF807" i="2"/>
  <c r="AC808" i="2"/>
  <c r="AE808" i="2"/>
  <c r="AF808" i="2"/>
  <c r="AC809" i="2"/>
  <c r="AE809" i="2"/>
  <c r="AF809" i="2"/>
  <c r="AC810" i="2"/>
  <c r="AE810" i="2"/>
  <c r="AF810" i="2"/>
  <c r="AC811" i="2"/>
  <c r="AE811" i="2"/>
  <c r="AF811" i="2"/>
  <c r="AC812" i="2"/>
  <c r="AE812" i="2"/>
  <c r="AF812" i="2"/>
  <c r="AC813" i="2"/>
  <c r="AE813" i="2"/>
  <c r="AF813" i="2"/>
  <c r="AC814" i="2"/>
  <c r="AE814" i="2"/>
  <c r="AF814" i="2"/>
  <c r="AC815" i="2"/>
  <c r="AE815" i="2"/>
  <c r="AF815" i="2"/>
  <c r="AC816" i="2"/>
  <c r="AE816" i="2"/>
  <c r="AF816" i="2"/>
  <c r="AC817" i="2"/>
  <c r="AE817" i="2"/>
  <c r="AF817" i="2"/>
  <c r="AC818" i="2"/>
  <c r="AE818" i="2"/>
  <c r="AF818" i="2"/>
  <c r="AC819" i="2"/>
  <c r="AE819" i="2"/>
  <c r="AF819" i="2"/>
  <c r="AC820" i="2"/>
  <c r="AE820" i="2"/>
  <c r="AF820" i="2"/>
  <c r="AC821" i="2"/>
  <c r="AE821" i="2"/>
  <c r="AF821" i="2"/>
  <c r="AC822" i="2"/>
  <c r="AE822" i="2"/>
  <c r="AF822" i="2"/>
  <c r="AC823" i="2"/>
  <c r="AE823" i="2"/>
  <c r="AF823" i="2"/>
  <c r="AC824" i="2"/>
  <c r="AE824" i="2"/>
  <c r="AF824" i="2"/>
  <c r="AC825" i="2"/>
  <c r="AE825" i="2"/>
  <c r="AF825" i="2"/>
  <c r="AC826" i="2"/>
  <c r="AE826" i="2"/>
  <c r="AF826" i="2"/>
  <c r="AC827" i="2"/>
  <c r="AE827" i="2"/>
  <c r="AF827" i="2"/>
  <c r="AC828" i="2"/>
  <c r="AE828" i="2"/>
  <c r="AF828" i="2"/>
  <c r="AC829" i="2"/>
  <c r="AE829" i="2"/>
  <c r="AF829" i="2"/>
  <c r="AC830" i="2"/>
  <c r="AE830" i="2"/>
  <c r="AF830" i="2"/>
  <c r="AC831" i="2"/>
  <c r="AE831" i="2"/>
  <c r="AF831" i="2"/>
  <c r="AC832" i="2"/>
  <c r="AE832" i="2"/>
  <c r="AF832" i="2"/>
  <c r="AC833" i="2"/>
  <c r="AE833" i="2"/>
  <c r="AF833" i="2"/>
  <c r="AC834" i="2"/>
  <c r="AE834" i="2"/>
  <c r="AF834" i="2"/>
  <c r="AC835" i="2"/>
  <c r="AE835" i="2"/>
  <c r="AF835" i="2"/>
  <c r="AC836" i="2"/>
  <c r="AE836" i="2"/>
  <c r="AF836" i="2"/>
  <c r="AC837" i="2"/>
  <c r="AE837" i="2"/>
  <c r="AF837" i="2"/>
  <c r="AC838" i="2"/>
  <c r="AE838" i="2"/>
  <c r="AF838" i="2"/>
  <c r="AC839" i="2"/>
  <c r="AE839" i="2"/>
  <c r="AF839" i="2"/>
  <c r="AC840" i="2"/>
  <c r="AE840" i="2"/>
  <c r="AF840" i="2"/>
  <c r="AC841" i="2"/>
  <c r="AE841" i="2"/>
  <c r="AF841" i="2"/>
  <c r="AC842" i="2"/>
  <c r="AE842" i="2"/>
  <c r="AF842" i="2"/>
  <c r="AC843" i="2"/>
  <c r="AE843" i="2"/>
  <c r="AF843" i="2"/>
  <c r="AC844" i="2"/>
  <c r="AE844" i="2"/>
  <c r="AF844" i="2"/>
  <c r="AC845" i="2"/>
  <c r="AE845" i="2"/>
  <c r="AF845" i="2"/>
  <c r="AC846" i="2"/>
  <c r="AE846" i="2"/>
  <c r="AF846" i="2"/>
  <c r="AC847" i="2"/>
  <c r="AE847" i="2"/>
  <c r="AF847" i="2"/>
  <c r="AC848" i="2"/>
  <c r="AE848" i="2"/>
  <c r="AF848" i="2"/>
  <c r="AC849" i="2"/>
  <c r="AE849" i="2"/>
  <c r="AF849" i="2"/>
  <c r="AC850" i="2"/>
  <c r="AE850" i="2"/>
  <c r="AF850" i="2"/>
  <c r="AC851" i="2"/>
  <c r="AE851" i="2"/>
  <c r="AF851" i="2"/>
  <c r="AC852" i="2"/>
  <c r="AE852" i="2"/>
  <c r="AF852" i="2"/>
  <c r="AC853" i="2"/>
  <c r="AE853" i="2"/>
  <c r="AF853" i="2"/>
  <c r="AC854" i="2"/>
  <c r="AE854" i="2"/>
  <c r="AF854" i="2"/>
  <c r="AC855" i="2"/>
  <c r="AE855" i="2"/>
  <c r="AF855" i="2"/>
  <c r="AC856" i="2"/>
  <c r="AE856" i="2"/>
  <c r="AF856" i="2"/>
  <c r="AC857" i="2"/>
  <c r="AE857" i="2"/>
  <c r="AF857" i="2"/>
  <c r="AC858" i="2"/>
  <c r="AE858" i="2"/>
  <c r="AF858" i="2"/>
  <c r="AC859" i="2"/>
  <c r="AE859" i="2"/>
  <c r="AF859" i="2"/>
  <c r="AC860" i="2"/>
  <c r="AE860" i="2"/>
  <c r="AF860" i="2"/>
  <c r="AC861" i="2"/>
  <c r="AE861" i="2"/>
  <c r="AF861" i="2"/>
  <c r="AC862" i="2"/>
  <c r="AE862" i="2"/>
  <c r="AF862" i="2"/>
  <c r="AC863" i="2"/>
  <c r="AE863" i="2"/>
  <c r="AF863" i="2"/>
  <c r="AC864" i="2"/>
  <c r="AE864" i="2"/>
  <c r="AF864" i="2"/>
  <c r="AC865" i="2"/>
  <c r="AE865" i="2"/>
  <c r="AF865" i="2"/>
  <c r="AC866" i="2"/>
  <c r="AE866" i="2"/>
  <c r="AF866" i="2"/>
  <c r="AC867" i="2"/>
  <c r="AE867" i="2"/>
  <c r="AF867" i="2"/>
  <c r="AC868" i="2"/>
  <c r="AE868" i="2"/>
  <c r="AF868" i="2"/>
  <c r="AC869" i="2"/>
  <c r="AE869" i="2"/>
  <c r="AF869" i="2"/>
  <c r="AC870" i="2"/>
  <c r="AE870" i="2"/>
  <c r="AF870" i="2"/>
  <c r="AC871" i="2"/>
  <c r="AE871" i="2"/>
  <c r="AF871" i="2"/>
  <c r="AC872" i="2"/>
  <c r="AE872" i="2"/>
  <c r="AF872" i="2"/>
  <c r="AC873" i="2"/>
  <c r="AE873" i="2"/>
  <c r="AF873" i="2"/>
  <c r="AC874" i="2"/>
  <c r="AE874" i="2"/>
  <c r="AF874" i="2"/>
  <c r="AC875" i="2"/>
  <c r="AE875" i="2"/>
  <c r="AF875" i="2"/>
  <c r="AC876" i="2"/>
  <c r="AE876" i="2"/>
  <c r="AF876" i="2"/>
  <c r="AC877" i="2"/>
  <c r="AE877" i="2"/>
  <c r="AF877" i="2"/>
  <c r="AC878" i="2"/>
  <c r="AE878" i="2"/>
  <c r="AF878" i="2"/>
  <c r="AC879" i="2"/>
  <c r="AE879" i="2"/>
  <c r="AF879" i="2"/>
  <c r="AC880" i="2"/>
  <c r="AE880" i="2"/>
  <c r="AF880" i="2"/>
  <c r="AC881" i="2"/>
  <c r="AE881" i="2"/>
  <c r="AF881" i="2"/>
  <c r="AC882" i="2"/>
  <c r="AE882" i="2"/>
  <c r="AF882" i="2"/>
  <c r="AC883" i="2"/>
  <c r="AE883" i="2"/>
  <c r="AF883" i="2"/>
  <c r="AC884" i="2"/>
  <c r="AE884" i="2"/>
  <c r="AF884" i="2"/>
  <c r="AC885" i="2"/>
  <c r="AE885" i="2"/>
  <c r="AF885" i="2"/>
  <c r="AC886" i="2"/>
  <c r="AE886" i="2"/>
  <c r="AF886" i="2"/>
  <c r="AC887" i="2"/>
  <c r="AE887" i="2"/>
  <c r="AF887" i="2"/>
  <c r="AC888" i="2"/>
  <c r="AE888" i="2"/>
  <c r="AF888" i="2"/>
  <c r="AC889" i="2"/>
  <c r="AE889" i="2"/>
  <c r="AF889" i="2"/>
  <c r="AC890" i="2"/>
  <c r="AE890" i="2"/>
  <c r="AF890" i="2"/>
  <c r="AC891" i="2"/>
  <c r="AE891" i="2"/>
  <c r="AF891" i="2"/>
  <c r="AC892" i="2"/>
  <c r="AE892" i="2"/>
  <c r="AF892" i="2"/>
  <c r="AC893" i="2"/>
  <c r="AE893" i="2"/>
  <c r="AF893" i="2"/>
  <c r="AC894" i="2"/>
  <c r="AE894" i="2"/>
  <c r="AF894" i="2"/>
  <c r="AC895" i="2"/>
  <c r="AE895" i="2"/>
  <c r="AF895" i="2"/>
  <c r="AC896" i="2"/>
  <c r="AE896" i="2"/>
  <c r="AF896" i="2"/>
  <c r="AC897" i="2"/>
  <c r="AE897" i="2"/>
  <c r="AF897" i="2"/>
  <c r="AC898" i="2"/>
  <c r="AE898" i="2"/>
  <c r="AF898" i="2"/>
  <c r="AC899" i="2"/>
  <c r="AE899" i="2"/>
  <c r="AF899" i="2"/>
  <c r="AC900" i="2"/>
  <c r="AE900" i="2"/>
  <c r="AF900" i="2"/>
  <c r="AC901" i="2"/>
  <c r="AE901" i="2"/>
  <c r="AF901" i="2"/>
  <c r="AC902" i="2"/>
  <c r="AE902" i="2"/>
  <c r="AF902" i="2"/>
  <c r="AC903" i="2"/>
  <c r="AE903" i="2"/>
  <c r="AF903" i="2"/>
  <c r="AC904" i="2"/>
  <c r="AE904" i="2"/>
  <c r="AF904" i="2"/>
  <c r="AC905" i="2"/>
  <c r="AE905" i="2"/>
  <c r="AF905" i="2"/>
  <c r="AC906" i="2"/>
  <c r="AE906" i="2"/>
  <c r="AF906" i="2"/>
  <c r="AC907" i="2"/>
  <c r="AE907" i="2"/>
  <c r="AF907" i="2"/>
  <c r="AC908" i="2"/>
  <c r="AE908" i="2"/>
  <c r="AF908" i="2"/>
  <c r="AC909" i="2"/>
  <c r="AE909" i="2"/>
  <c r="AF909" i="2"/>
  <c r="AC910" i="2"/>
  <c r="AE910" i="2"/>
  <c r="AF910" i="2"/>
  <c r="AC911" i="2"/>
  <c r="AE911" i="2"/>
  <c r="AF911" i="2"/>
  <c r="AC912" i="2"/>
  <c r="AE912" i="2"/>
  <c r="AF912" i="2"/>
  <c r="AC913" i="2"/>
  <c r="AE913" i="2"/>
  <c r="AF913" i="2"/>
  <c r="AC914" i="2"/>
  <c r="AE914" i="2"/>
  <c r="AF914" i="2"/>
  <c r="AC915" i="2"/>
  <c r="AE915" i="2"/>
  <c r="AF915" i="2"/>
  <c r="AC916" i="2"/>
  <c r="AE916" i="2"/>
  <c r="AF916" i="2"/>
  <c r="AC917" i="2"/>
  <c r="AE917" i="2"/>
  <c r="AF917" i="2"/>
  <c r="AC918" i="2"/>
  <c r="AE918" i="2"/>
  <c r="AF918" i="2"/>
  <c r="AC919" i="2"/>
  <c r="AE919" i="2"/>
  <c r="AF919" i="2"/>
  <c r="AC920" i="2"/>
  <c r="AE920" i="2"/>
  <c r="AF920" i="2"/>
  <c r="AC921" i="2"/>
  <c r="AE921" i="2"/>
  <c r="AF921" i="2"/>
  <c r="AC922" i="2"/>
  <c r="AE922" i="2"/>
  <c r="AF922" i="2"/>
  <c r="AC923" i="2"/>
  <c r="AE923" i="2"/>
  <c r="AF923" i="2"/>
  <c r="AC924" i="2"/>
  <c r="AE924" i="2"/>
  <c r="AF924" i="2"/>
  <c r="AC925" i="2"/>
  <c r="AE925" i="2"/>
  <c r="AF925" i="2"/>
  <c r="AC926" i="2"/>
  <c r="AE926" i="2"/>
  <c r="AF926" i="2"/>
  <c r="AC927" i="2"/>
  <c r="AE927" i="2"/>
  <c r="AF927" i="2"/>
  <c r="AC928" i="2"/>
  <c r="AE928" i="2"/>
  <c r="AF928" i="2"/>
  <c r="AC929" i="2"/>
  <c r="AE929" i="2"/>
  <c r="AF929" i="2"/>
  <c r="AC930" i="2"/>
  <c r="AE930" i="2"/>
  <c r="AF930" i="2"/>
  <c r="AC931" i="2"/>
  <c r="AE931" i="2"/>
  <c r="AF931" i="2"/>
  <c r="AC932" i="2"/>
  <c r="AE932" i="2"/>
  <c r="AF932" i="2"/>
  <c r="AC933" i="2"/>
  <c r="AE933" i="2"/>
  <c r="AF933" i="2"/>
  <c r="AC934" i="2"/>
  <c r="AE934" i="2"/>
  <c r="AF934" i="2"/>
  <c r="AC935" i="2"/>
  <c r="AE935" i="2"/>
  <c r="AF935" i="2"/>
  <c r="AC936" i="2"/>
  <c r="AE936" i="2"/>
  <c r="AF936" i="2"/>
  <c r="AC937" i="2"/>
  <c r="AE937" i="2"/>
  <c r="AF937" i="2"/>
  <c r="AC938" i="2"/>
  <c r="AE938" i="2"/>
  <c r="AF938" i="2"/>
  <c r="AC939" i="2"/>
  <c r="AE939" i="2"/>
  <c r="AF939" i="2"/>
  <c r="AC940" i="2"/>
  <c r="AE940" i="2"/>
  <c r="AF940" i="2"/>
  <c r="AC941" i="2"/>
  <c r="AE941" i="2"/>
  <c r="AF941" i="2"/>
  <c r="AC942" i="2"/>
  <c r="AE942" i="2"/>
  <c r="AF942" i="2"/>
  <c r="AC943" i="2"/>
  <c r="AE943" i="2"/>
  <c r="AF943" i="2"/>
  <c r="AC944" i="2"/>
  <c r="AE944" i="2"/>
  <c r="AF944" i="2"/>
  <c r="AC945" i="2"/>
  <c r="AE945" i="2"/>
  <c r="AF945" i="2"/>
  <c r="AC946" i="2"/>
  <c r="AE946" i="2"/>
  <c r="AF946" i="2"/>
  <c r="AC947" i="2"/>
  <c r="AE947" i="2"/>
  <c r="AF947" i="2"/>
  <c r="AC948" i="2"/>
  <c r="AE948" i="2"/>
  <c r="AF948" i="2"/>
  <c r="AC949" i="2"/>
  <c r="AE949" i="2"/>
  <c r="AF949" i="2"/>
  <c r="AC950" i="2"/>
  <c r="AE950" i="2"/>
  <c r="AF950" i="2"/>
  <c r="AC951" i="2"/>
  <c r="AE951" i="2"/>
  <c r="AF951" i="2"/>
  <c r="AC952" i="2"/>
  <c r="AE952" i="2"/>
  <c r="AF952" i="2"/>
  <c r="AC953" i="2"/>
  <c r="AE953" i="2"/>
  <c r="AF953" i="2"/>
  <c r="AC954" i="2"/>
  <c r="AE954" i="2"/>
  <c r="AF954" i="2"/>
  <c r="AC955" i="2"/>
  <c r="AE955" i="2"/>
  <c r="AF955" i="2"/>
  <c r="AC956" i="2"/>
  <c r="AE956" i="2"/>
  <c r="AF956" i="2"/>
  <c r="AC957" i="2"/>
  <c r="AE957" i="2"/>
  <c r="AF957" i="2"/>
  <c r="AC958" i="2"/>
  <c r="AE958" i="2"/>
  <c r="AF958" i="2"/>
  <c r="AC959" i="2"/>
  <c r="AE959" i="2"/>
  <c r="AF959" i="2"/>
  <c r="AC960" i="2"/>
  <c r="AE960" i="2"/>
  <c r="AF960" i="2"/>
  <c r="AC961" i="2"/>
  <c r="AE961" i="2"/>
  <c r="AF961" i="2"/>
  <c r="AC962" i="2"/>
  <c r="AE962" i="2"/>
  <c r="AF962" i="2"/>
  <c r="AC963" i="2"/>
  <c r="AE963" i="2"/>
  <c r="AF963" i="2"/>
  <c r="AC964" i="2"/>
  <c r="AE964" i="2"/>
  <c r="AF964" i="2"/>
  <c r="AC965" i="2"/>
  <c r="AE965" i="2"/>
  <c r="AF965" i="2"/>
  <c r="AC966" i="2"/>
  <c r="AE966" i="2"/>
  <c r="AF966" i="2"/>
  <c r="AC967" i="2"/>
  <c r="AE967" i="2"/>
  <c r="AF967" i="2"/>
  <c r="AC968" i="2"/>
  <c r="AE968" i="2"/>
  <c r="AF968" i="2"/>
  <c r="AC969" i="2"/>
  <c r="AE969" i="2"/>
  <c r="AF969" i="2"/>
  <c r="AC970" i="2"/>
  <c r="AE970" i="2"/>
  <c r="AF970" i="2"/>
  <c r="AC971" i="2"/>
  <c r="AE971" i="2"/>
  <c r="AF971" i="2"/>
  <c r="AC972" i="2"/>
  <c r="AE972" i="2"/>
  <c r="AF972" i="2"/>
  <c r="AC973" i="2"/>
  <c r="AE973" i="2"/>
  <c r="AF973" i="2"/>
  <c r="AC974" i="2"/>
  <c r="AE974" i="2"/>
  <c r="AF974" i="2"/>
  <c r="AC975" i="2"/>
  <c r="AE975" i="2"/>
  <c r="AF975" i="2"/>
  <c r="AC976" i="2"/>
  <c r="AE976" i="2"/>
  <c r="AF976" i="2"/>
  <c r="AC977" i="2"/>
  <c r="AE977" i="2"/>
  <c r="AF977" i="2"/>
  <c r="AC978" i="2"/>
  <c r="AE978" i="2"/>
  <c r="AF978" i="2"/>
  <c r="AC979" i="2"/>
  <c r="AE979" i="2"/>
  <c r="AF979" i="2"/>
  <c r="AC980" i="2"/>
  <c r="AE980" i="2"/>
  <c r="AF980" i="2"/>
  <c r="AC981" i="2"/>
  <c r="AE981" i="2"/>
  <c r="AF981" i="2"/>
  <c r="AC982" i="2"/>
  <c r="AE982" i="2"/>
  <c r="AF982" i="2"/>
  <c r="AC983" i="2"/>
  <c r="AE983" i="2"/>
  <c r="AF983" i="2"/>
  <c r="AC984" i="2"/>
  <c r="AE984" i="2"/>
  <c r="AF984" i="2"/>
  <c r="AC985" i="2"/>
  <c r="AE985" i="2"/>
  <c r="AF985" i="2"/>
  <c r="AC986" i="2"/>
  <c r="AE986" i="2"/>
  <c r="AF986" i="2"/>
  <c r="AC987" i="2"/>
  <c r="AE987" i="2"/>
  <c r="AF987" i="2"/>
  <c r="AC988" i="2"/>
  <c r="AE988" i="2"/>
  <c r="AF988" i="2"/>
  <c r="AC989" i="2"/>
  <c r="AE989" i="2"/>
  <c r="AF989" i="2"/>
  <c r="AC990" i="2"/>
  <c r="AE990" i="2"/>
  <c r="AF990" i="2"/>
  <c r="AC991" i="2"/>
  <c r="AE991" i="2"/>
  <c r="AF991" i="2"/>
  <c r="AC992" i="2"/>
  <c r="AE992" i="2"/>
  <c r="AF992" i="2"/>
  <c r="AC993" i="2"/>
  <c r="AE993" i="2"/>
  <c r="AF993" i="2"/>
  <c r="AC994" i="2"/>
  <c r="AE994" i="2"/>
  <c r="AF994" i="2"/>
  <c r="AC995" i="2"/>
  <c r="AE995" i="2"/>
  <c r="AF995" i="2"/>
  <c r="AC996" i="2"/>
  <c r="AE996" i="2"/>
  <c r="AF996" i="2"/>
  <c r="AC997" i="2"/>
  <c r="AE997" i="2"/>
  <c r="AF997" i="2"/>
  <c r="AC998" i="2"/>
  <c r="AE998" i="2"/>
  <c r="AF998" i="2"/>
  <c r="AC999" i="2"/>
  <c r="AE999" i="2"/>
  <c r="AF999" i="2"/>
  <c r="AC1000" i="2"/>
  <c r="AE1000" i="2"/>
  <c r="AF1000" i="2"/>
  <c r="AC1001" i="2"/>
  <c r="AE1001" i="2"/>
  <c r="AF1001" i="2"/>
  <c r="AC1002" i="2"/>
  <c r="AE1002" i="2"/>
  <c r="AF1002" i="2"/>
  <c r="AC1003" i="2"/>
  <c r="AF1003" i="2"/>
  <c r="AC1004" i="2"/>
  <c r="AF1004" i="2"/>
  <c r="T1005" i="2"/>
  <c r="AC1005" i="2"/>
  <c r="AE1005" i="2"/>
  <c r="AF1005" i="2"/>
  <c r="AE1003" i="2"/>
  <c r="AE5" i="2"/>
  <c r="AF5" i="2"/>
  <c r="B5" i="6" l="1"/>
  <c r="B17" i="6" s="1"/>
  <c r="T5" i="2"/>
  <c r="T4" i="2" s="1"/>
  <c r="B19" i="6" s="1"/>
  <c r="AE1006" i="2"/>
  <c r="I15" i="4"/>
  <c r="I10" i="4"/>
  <c r="AC1006" i="2"/>
  <c r="S4" i="2"/>
  <c r="B20" i="6" s="1"/>
  <c r="AF1006" i="2"/>
  <c r="I25" i="4" l="1"/>
  <c r="I33" i="4" s="1"/>
  <c r="I65" i="4" s="1"/>
  <c r="AE3" i="2"/>
  <c r="I3" i="4"/>
  <c r="I4" i="4" s="1"/>
  <c r="I58" i="4" s="1"/>
  <c r="I6" i="4"/>
  <c r="I59" i="4" s="1"/>
  <c r="I16" i="4"/>
  <c r="I17" i="4" s="1"/>
  <c r="I61" i="4" s="1"/>
  <c r="AC4" i="2"/>
  <c r="I11" i="4"/>
  <c r="I60" i="4" s="1"/>
  <c r="I63" i="4" l="1"/>
  <c r="I70" i="4" s="1"/>
  <c r="I68" i="4"/>
  <c r="I71" i="4" s="1"/>
  <c r="B22" i="6"/>
  <c r="I72" i="4" l="1"/>
  <c r="H33" i="1" s="1"/>
  <c r="B2" i="6"/>
  <c r="I73" i="4"/>
  <c r="B3" i="6"/>
  <c r="B4" i="6" l="1"/>
  <c r="B21" i="6" s="1"/>
</calcChain>
</file>

<file path=xl/sharedStrings.xml><?xml version="1.0" encoding="utf-8"?>
<sst xmlns="http://schemas.openxmlformats.org/spreadsheetml/2006/main" count="760" uniqueCount="745">
  <si>
    <r>
      <t xml:space="preserve">     </t>
    </r>
    <r>
      <rPr>
        <sz val="8"/>
        <rFont val="Arial"/>
        <family val="2"/>
      </rPr>
      <t xml:space="preserve">● </t>
    </r>
    <r>
      <rPr>
        <sz val="10"/>
        <rFont val="Arial"/>
        <family val="2"/>
      </rPr>
      <t>Transportation (if handicapped route or as related service on IEP)</t>
    </r>
  </si>
  <si>
    <t>Court</t>
  </si>
  <si>
    <t>IEP</t>
  </si>
  <si>
    <t>Begin Enrollment Date</t>
  </si>
  <si>
    <t>End Enrollment Date</t>
  </si>
  <si>
    <t>Local Tax Effort Rate</t>
  </si>
  <si>
    <t>Student Information</t>
  </si>
  <si>
    <t>Enrollment Dates</t>
  </si>
  <si>
    <t>Local Tax Effort</t>
  </si>
  <si>
    <t>Local Tax Effort Revenue</t>
  </si>
  <si>
    <t>Part B Funds per Child</t>
  </si>
  <si>
    <t>Total Revenues</t>
  </si>
  <si>
    <t>Transportation Revenue</t>
  </si>
  <si>
    <t>Part B Entitlement Revenue</t>
  </si>
  <si>
    <t>Miscellaneous Revenue</t>
  </si>
  <si>
    <t>Option A</t>
  </si>
  <si>
    <t>Option B</t>
  </si>
  <si>
    <t>Option C</t>
  </si>
  <si>
    <t>ADA per student</t>
  </si>
  <si>
    <t>Transportation Revenue Received per ADT</t>
  </si>
  <si>
    <t>TOTAL COSTS</t>
  </si>
  <si>
    <t>Total Costs</t>
  </si>
  <si>
    <r>
      <t xml:space="preserve">Allowable </t>
    </r>
    <r>
      <rPr>
        <b/>
        <sz val="10"/>
        <rFont val="Arial"/>
        <family val="2"/>
      </rPr>
      <t>DIRECT</t>
    </r>
    <r>
      <rPr>
        <sz val="10"/>
        <rFont val="Arial"/>
        <family val="2"/>
      </rPr>
      <t xml:space="preserve"> Costs:</t>
    </r>
  </si>
  <si>
    <r>
      <t xml:space="preserve">Allowable </t>
    </r>
    <r>
      <rPr>
        <b/>
        <sz val="10"/>
        <rFont val="Arial"/>
        <family val="2"/>
      </rPr>
      <t>DIRECT</t>
    </r>
    <r>
      <rPr>
        <sz val="10"/>
        <rFont val="Arial"/>
        <family val="2"/>
      </rPr>
      <t xml:space="preserve"> Costs:</t>
    </r>
  </si>
  <si>
    <t>DYS</t>
  </si>
  <si>
    <t>DMH</t>
  </si>
  <si>
    <r>
      <t xml:space="preserve">Current Expenditure </t>
    </r>
    <r>
      <rPr>
        <sz val="8"/>
        <rFont val="Arial"/>
        <family val="2"/>
      </rPr>
      <t>(ADA for these students x Current Expenditure per ADA)</t>
    </r>
  </si>
  <si>
    <r>
      <t xml:space="preserve">     </t>
    </r>
    <r>
      <rPr>
        <sz val="8"/>
        <rFont val="Arial"/>
        <family val="2"/>
      </rPr>
      <t>●</t>
    </r>
    <r>
      <rPr>
        <sz val="10"/>
        <rFont val="Arial"/>
        <family val="2"/>
      </rPr>
      <t xml:space="preserve"> Personal Paraprofessionals</t>
    </r>
  </si>
  <si>
    <r>
      <t xml:space="preserve">     </t>
    </r>
    <r>
      <rPr>
        <sz val="8"/>
        <rFont val="Arial"/>
        <family val="2"/>
      </rPr>
      <t>●</t>
    </r>
    <r>
      <rPr>
        <sz val="10"/>
        <rFont val="Arial"/>
        <family val="2"/>
      </rPr>
      <t xml:space="preserve"> Assistive Technology</t>
    </r>
  </si>
  <si>
    <r>
      <t xml:space="preserve">     </t>
    </r>
    <r>
      <rPr>
        <sz val="8"/>
        <rFont val="Arial"/>
        <family val="2"/>
      </rPr>
      <t>●</t>
    </r>
    <r>
      <rPr>
        <sz val="10"/>
        <rFont val="Arial"/>
        <family val="2"/>
      </rPr>
      <t xml:space="preserve"> Related Services</t>
    </r>
  </si>
  <si>
    <r>
      <t xml:space="preserve">     </t>
    </r>
    <r>
      <rPr>
        <sz val="8"/>
        <rFont val="Arial"/>
        <family val="2"/>
      </rPr>
      <t>●</t>
    </r>
    <r>
      <rPr>
        <sz val="10"/>
        <rFont val="Arial"/>
        <family val="2"/>
      </rPr>
      <t xml:space="preserve"> Supplies</t>
    </r>
  </si>
  <si>
    <r>
      <t xml:space="preserve">     </t>
    </r>
    <r>
      <rPr>
        <sz val="8"/>
        <rFont val="Arial"/>
        <family val="2"/>
      </rPr>
      <t>●</t>
    </r>
    <r>
      <rPr>
        <sz val="10"/>
        <rFont val="Arial"/>
        <family val="2"/>
      </rPr>
      <t xml:space="preserve"> Rent/Utilities if applicable</t>
    </r>
  </si>
  <si>
    <r>
      <t xml:space="preserve">    </t>
    </r>
    <r>
      <rPr>
        <sz val="8"/>
        <rFont val="Arial"/>
        <family val="2"/>
      </rPr>
      <t>●</t>
    </r>
    <r>
      <rPr>
        <sz val="10"/>
        <rFont val="Arial"/>
        <family val="2"/>
      </rPr>
      <t xml:space="preserve"> Tuition</t>
    </r>
  </si>
  <si>
    <r>
      <t xml:space="preserve">    </t>
    </r>
    <r>
      <rPr>
        <sz val="8"/>
        <rFont val="Arial"/>
        <family val="2"/>
      </rPr>
      <t>●</t>
    </r>
    <r>
      <rPr>
        <sz val="10"/>
        <rFont val="Arial"/>
        <family val="2"/>
      </rPr>
      <t xml:space="preserve"> Transportation</t>
    </r>
  </si>
  <si>
    <r>
      <t xml:space="preserve">    </t>
    </r>
    <r>
      <rPr>
        <sz val="8"/>
        <rFont val="Arial"/>
        <family val="2"/>
      </rPr>
      <t>●</t>
    </r>
    <r>
      <rPr>
        <sz val="10"/>
        <rFont val="Arial"/>
        <family val="2"/>
      </rPr>
      <t xml:space="preserve"> Related Services*</t>
    </r>
  </si>
  <si>
    <r>
      <t xml:space="preserve">    </t>
    </r>
    <r>
      <rPr>
        <sz val="8"/>
        <rFont val="Arial"/>
        <family val="2"/>
      </rPr>
      <t>●</t>
    </r>
    <r>
      <rPr>
        <sz val="10"/>
        <rFont val="Arial"/>
        <family val="2"/>
      </rPr>
      <t xml:space="preserve"> Assistive Technology*</t>
    </r>
  </si>
  <si>
    <r>
      <t xml:space="preserve">    </t>
    </r>
    <r>
      <rPr>
        <sz val="8"/>
        <rFont val="Arial"/>
        <family val="2"/>
      </rPr>
      <t>●</t>
    </r>
    <r>
      <rPr>
        <sz val="10"/>
        <rFont val="Arial"/>
        <family val="2"/>
      </rPr>
      <t xml:space="preserve"> Supplies*</t>
    </r>
  </si>
  <si>
    <t>Option A Costs</t>
  </si>
  <si>
    <t>Option B Costs</t>
  </si>
  <si>
    <t>Option C Costs</t>
  </si>
  <si>
    <t>Mark "x" if applicable</t>
  </si>
  <si>
    <t>MOSIS Number</t>
  </si>
  <si>
    <t>Local Tax Effort Amount for PPF Students</t>
  </si>
  <si>
    <t>Allocated Transportation Revenue Received for PPF Students</t>
  </si>
  <si>
    <t>Number of PPF Students with IEP enrolled December 1</t>
  </si>
  <si>
    <t>Total Part B Entitlement Revenues for PPF Students</t>
  </si>
  <si>
    <r>
      <t xml:space="preserve">Attendance Days     </t>
    </r>
    <r>
      <rPr>
        <sz val="8"/>
        <rFont val="Arial"/>
        <family val="2"/>
      </rPr>
      <t>(do not include ESY)</t>
    </r>
  </si>
  <si>
    <t>Click Here to Agree to Assurance Statement</t>
  </si>
  <si>
    <t>(Click on cell and select "I agree with Assurance Statement from drop down box)</t>
  </si>
  <si>
    <t>I agree with Assurance Statement</t>
  </si>
  <si>
    <t>I disagree with Assurance Statement</t>
  </si>
  <si>
    <t xml:space="preserve">Type Superintendent Name: </t>
  </si>
  <si>
    <t>SUBMISSION INSTRUCTIONS</t>
  </si>
  <si>
    <t xml:space="preserve">STUDENT INFORMATION WORKSHEET          </t>
  </si>
  <si>
    <r>
      <rPr>
        <b/>
        <sz val="9"/>
        <rFont val="Arial"/>
        <family val="2"/>
      </rPr>
      <t>Enrollment Dates:</t>
    </r>
    <r>
      <rPr>
        <sz val="9"/>
        <rFont val="Arial"/>
        <family val="2"/>
      </rPr>
      <t xml:space="preserve"> Enter the begin and end enrollment dates for the student for year in which services were provided.</t>
    </r>
  </si>
  <si>
    <t>LOCAL TAX EFFORT REVENUE</t>
  </si>
  <si>
    <t>TRANSPORTATION REVENUE</t>
  </si>
  <si>
    <t>PART B ENTITLEMENT</t>
  </si>
  <si>
    <t>MISCELLANEOUS REVENUE</t>
  </si>
  <si>
    <t>SUMMARY OF REVENUES</t>
  </si>
  <si>
    <t>CALCULATION OF EXCESS COST</t>
  </si>
  <si>
    <t>ASSURANCE STATEMENT</t>
  </si>
  <si>
    <r>
      <t xml:space="preserve">     </t>
    </r>
    <r>
      <rPr>
        <sz val="8"/>
        <rFont val="Arial"/>
        <family val="2"/>
      </rPr>
      <t>●</t>
    </r>
    <r>
      <rPr>
        <sz val="10"/>
        <rFont val="Arial"/>
        <family val="2"/>
      </rPr>
      <t xml:space="preserve"> Other (please specify)</t>
    </r>
  </si>
  <si>
    <r>
      <t xml:space="preserve">     </t>
    </r>
    <r>
      <rPr>
        <sz val="8"/>
        <rFont val="Arial"/>
        <family val="2"/>
      </rPr>
      <t xml:space="preserve">● </t>
    </r>
    <r>
      <rPr>
        <sz val="10"/>
        <rFont val="Arial"/>
        <family val="2"/>
      </rPr>
      <t>Other* (please specify)</t>
    </r>
  </si>
  <si>
    <t>Total Excess Cost</t>
  </si>
  <si>
    <r>
      <t xml:space="preserve">    </t>
    </r>
    <r>
      <rPr>
        <sz val="8"/>
        <rFont val="Arial"/>
        <family val="2"/>
      </rPr>
      <t>●</t>
    </r>
    <r>
      <rPr>
        <sz val="10"/>
        <rFont val="Arial"/>
        <family val="2"/>
      </rPr>
      <t xml:space="preserve"> Other (please specify)</t>
    </r>
  </si>
  <si>
    <t xml:space="preserve">BASIC STATE AID REVENUE PER ADA </t>
  </si>
  <si>
    <t>Basic State Aid Revenue per ADA for PPF Students</t>
  </si>
  <si>
    <t>Basic State Aid per ADA Revenue</t>
  </si>
  <si>
    <t xml:space="preserve"> Calendar Days:</t>
  </si>
  <si>
    <t xml:space="preserve"> Phone Number:</t>
  </si>
  <si>
    <t xml:space="preserve"> Email Address:</t>
  </si>
  <si>
    <t xml:space="preserve"> Contact Name:</t>
  </si>
  <si>
    <t>SUMMARY OF COSTS (attach breakdown/documentation for all direct costs listed)</t>
  </si>
  <si>
    <r>
      <t xml:space="preserve">Placing Agency
</t>
    </r>
    <r>
      <rPr>
        <b/>
        <sz val="8"/>
        <rFont val="Arial"/>
        <family val="2"/>
      </rPr>
      <t>(Mark " x" )</t>
    </r>
  </si>
  <si>
    <r>
      <t xml:space="preserve">Transportation    </t>
    </r>
    <r>
      <rPr>
        <sz val="9"/>
        <rFont val="Arial"/>
        <family val="2"/>
      </rPr>
      <t xml:space="preserve">  </t>
    </r>
    <r>
      <rPr>
        <sz val="8"/>
        <rFont val="Arial"/>
        <family val="2"/>
      </rPr>
      <t xml:space="preserve">(Mark "x" if student receives transportation) </t>
    </r>
  </si>
  <si>
    <t>FOR DESE USE ONLY:</t>
  </si>
  <si>
    <t>Co-Dist Code</t>
  </si>
  <si>
    <t>Name</t>
  </si>
  <si>
    <t>Annualized Transportation Amount</t>
  </si>
  <si>
    <t xml:space="preserve">Part B 
Entitlement </t>
  </si>
  <si>
    <t>Dec. 1 Child Count</t>
  </si>
  <si>
    <t>Current Expenditure per ADA</t>
  </si>
  <si>
    <t>ADAIR CO. R-I</t>
  </si>
  <si>
    <t>KIRKSVILLE R-III</t>
  </si>
  <si>
    <t>ADAIR CO. R-II</t>
  </si>
  <si>
    <t>NORTH ANDREW CO. R-VI</t>
  </si>
  <si>
    <t>AVENUE CITY R-IX</t>
  </si>
  <si>
    <t>SAVANNAH R-III</t>
  </si>
  <si>
    <t>TARKIO R-I</t>
  </si>
  <si>
    <t>ROCK PORT R-II</t>
  </si>
  <si>
    <t>FAIRFAX R-III</t>
  </si>
  <si>
    <t>COMMUNITY R-VI</t>
  </si>
  <si>
    <t>VAN-FAR R-I</t>
  </si>
  <si>
    <t>MEXICO 59</t>
  </si>
  <si>
    <t>WHEATON R-III</t>
  </si>
  <si>
    <t>SOUTHWEST R-V</t>
  </si>
  <si>
    <t>EXETER R-VI</t>
  </si>
  <si>
    <t>CASSVILLE R-IV</t>
  </si>
  <si>
    <t>PURDY R-II</t>
  </si>
  <si>
    <t>SHELL KNOB 78</t>
  </si>
  <si>
    <t>MONETT R-I</t>
  </si>
  <si>
    <t>LIBERAL R-II</t>
  </si>
  <si>
    <t>GOLDEN CITY R-III</t>
  </si>
  <si>
    <t>LAMAR R-I</t>
  </si>
  <si>
    <t>MIAMI R-I</t>
  </si>
  <si>
    <t>BALLARD R-II</t>
  </si>
  <si>
    <t>ADRIAN R-III</t>
  </si>
  <si>
    <t>RICH HILL R-IV</t>
  </si>
  <si>
    <t>HUME R-VIII</t>
  </si>
  <si>
    <t>HUDSON R-IX</t>
  </si>
  <si>
    <t>BUTLER R-V</t>
  </si>
  <si>
    <t>LINCOLN R-II</t>
  </si>
  <si>
    <t>WARSAW R-IX</t>
  </si>
  <si>
    <t>COLE CAMP R-I</t>
  </si>
  <si>
    <t>MEADOW HEIGHTS R-II</t>
  </si>
  <si>
    <t>LEOPOLD R-III</t>
  </si>
  <si>
    <t>ZALMA R-V</t>
  </si>
  <si>
    <t>WOODLAND R-IV</t>
  </si>
  <si>
    <t>SOUTHERN BOONE CO. R-I</t>
  </si>
  <si>
    <t>HALLSVILLE R-IV</t>
  </si>
  <si>
    <t>STURGEON R-V</t>
  </si>
  <si>
    <t>CENTRALIA R-VI</t>
  </si>
  <si>
    <t>HARRISBURG R-VIII</t>
  </si>
  <si>
    <t>COLUMBIA 93</t>
  </si>
  <si>
    <t>EAST BUCHANAN CO. C-1</t>
  </si>
  <si>
    <t>MID-BUCHANAN CO. R-V</t>
  </si>
  <si>
    <t>BUCHANAN CO. R-IV</t>
  </si>
  <si>
    <t>ST. JOSEPH</t>
  </si>
  <si>
    <t>NEELYVILLE R-IV</t>
  </si>
  <si>
    <t>POPLAR BLUFF R-I</t>
  </si>
  <si>
    <t>TWIN RIVERS R-X</t>
  </si>
  <si>
    <t>BRECKENRIDGE R-I</t>
  </si>
  <si>
    <t>HAMILTON R-II</t>
  </si>
  <si>
    <t>NEW YORK R-IV</t>
  </si>
  <si>
    <t>COWGILL R-VI</t>
  </si>
  <si>
    <t>POLO R-VII</t>
  </si>
  <si>
    <t>MIRABILE C-1</t>
  </si>
  <si>
    <t>BRAYMER C-4</t>
  </si>
  <si>
    <t>KINGSTON 42</t>
  </si>
  <si>
    <t>NORTH CALLAWAY CO. R-I</t>
  </si>
  <si>
    <t>NEW BLOOMFIELD R-III</t>
  </si>
  <si>
    <t>FULTON 58</t>
  </si>
  <si>
    <t>SOUTH CALLAWAY CO. R-II</t>
  </si>
  <si>
    <t>STOUTLAND R-II</t>
  </si>
  <si>
    <t>CAMDENTON R-III</t>
  </si>
  <si>
    <t>CLIMAX SPRINGS R-IV</t>
  </si>
  <si>
    <t>MACKS CREEK R-V</t>
  </si>
  <si>
    <t>JACKSON R-II</t>
  </si>
  <si>
    <t>DELTA R-V</t>
  </si>
  <si>
    <t>OAK RIDGE R-VI</t>
  </si>
  <si>
    <t>CAPE GIRARDEAU 63</t>
  </si>
  <si>
    <t>NELL HOLCOMB R-IV</t>
  </si>
  <si>
    <t>HALE R-I</t>
  </si>
  <si>
    <t>TINA-AVALON R-II</t>
  </si>
  <si>
    <t>BOSWORTH R-V</t>
  </si>
  <si>
    <t>CARROLLTON R-VII</t>
  </si>
  <si>
    <t>NORBORNE R-VIII</t>
  </si>
  <si>
    <t>EAST CARTER CO. R-II</t>
  </si>
  <si>
    <t>VAN BUREN R-I</t>
  </si>
  <si>
    <t>ARCHIE R-V</t>
  </si>
  <si>
    <t>STRASBURG C-3</t>
  </si>
  <si>
    <t>RAYMORE-PECULIAR R-II</t>
  </si>
  <si>
    <t>SHERWOOD CASS R-VIII</t>
  </si>
  <si>
    <t>EAST LYNNE 40</t>
  </si>
  <si>
    <t>PLEASANT HILL R-III</t>
  </si>
  <si>
    <t>HARRISONVILLE R-IX</t>
  </si>
  <si>
    <t>DREXEL R-IV</t>
  </si>
  <si>
    <t>MIDWAY R-I</t>
  </si>
  <si>
    <t>STOCKTON R-I</t>
  </si>
  <si>
    <t>EL DORADO SPRINGS R-II</t>
  </si>
  <si>
    <t>NORTHWESTERN R-I</t>
  </si>
  <si>
    <t>BRUNSWICK R-II</t>
  </si>
  <si>
    <t>KEYTESVILLE R-III</t>
  </si>
  <si>
    <t>SALISBURY R-IV</t>
  </si>
  <si>
    <t>CHADWICK R-I</t>
  </si>
  <si>
    <t>SPARTA R-III</t>
  </si>
  <si>
    <t>BILLINGS R-IV</t>
  </si>
  <si>
    <t>CLEVER R-V</t>
  </si>
  <si>
    <t>OZARK R-VI</t>
  </si>
  <si>
    <t>SPOKANE R-VII</t>
  </si>
  <si>
    <t>CLARK CO. R-I</t>
  </si>
  <si>
    <t>KEARNEY R-I</t>
  </si>
  <si>
    <t>SMITHVILLE R-II</t>
  </si>
  <si>
    <t>EXCELSIOR SPRINGS 40</t>
  </si>
  <si>
    <t>LIBERTY 53</t>
  </si>
  <si>
    <t>MISSOURI CITY 56</t>
  </si>
  <si>
    <t>NORTH KANSAS CITY 74</t>
  </si>
  <si>
    <t>CAMERON R-I</t>
  </si>
  <si>
    <t>LATHROP R-II</t>
  </si>
  <si>
    <t>CLINTON CO. R-III</t>
  </si>
  <si>
    <t>COLE CO. R-I</t>
  </si>
  <si>
    <t>BLAIR OAKS R-II</t>
  </si>
  <si>
    <t>COLE CO. R-V</t>
  </si>
  <si>
    <t>JEFFERSON CITY</t>
  </si>
  <si>
    <t>BLACKWATER R-II</t>
  </si>
  <si>
    <t>COOPER CO. R-IV</t>
  </si>
  <si>
    <t>PRAIRIE HOME R-V</t>
  </si>
  <si>
    <t>OTTERVILLE R-VI</t>
  </si>
  <si>
    <t>PILOT GROVE C-4</t>
  </si>
  <si>
    <t>BOONVILLE R-I</t>
  </si>
  <si>
    <t>CRAWFORD CO. R-I</t>
  </si>
  <si>
    <t>CRAWFORD CO. R-II</t>
  </si>
  <si>
    <t>STEELVILLE R-III</t>
  </si>
  <si>
    <t>LOCKWOOD R-I</t>
  </si>
  <si>
    <t>DADEVILLE R-II</t>
  </si>
  <si>
    <t>EVERTON R-III</t>
  </si>
  <si>
    <t>GREENFIELD R-IV</t>
  </si>
  <si>
    <t>DALLAS CO. R-I</t>
  </si>
  <si>
    <t>PATTONSBURG R-II</t>
  </si>
  <si>
    <t>WINSTON R-VI</t>
  </si>
  <si>
    <t>NORTH DAVIESS R-III</t>
  </si>
  <si>
    <t>GALLATIN R-V</t>
  </si>
  <si>
    <t>TRI-COUNTY R-VII</t>
  </si>
  <si>
    <t>OSBORN R-O</t>
  </si>
  <si>
    <t>MAYSVILLE R-I</t>
  </si>
  <si>
    <t>UNION STAR R-II</t>
  </si>
  <si>
    <t>STEWARTSVILLE C-2</t>
  </si>
  <si>
    <t>SALEM R-80</t>
  </si>
  <si>
    <t>OAK HILL R-I</t>
  </si>
  <si>
    <t>GREEN FOREST R-II</t>
  </si>
  <si>
    <t>DENT-PHELPS R-III</t>
  </si>
  <si>
    <t>NORTH WOOD R-IV</t>
  </si>
  <si>
    <t>SKYLINE R-II</t>
  </si>
  <si>
    <t>PLAINVIEW R-VIII</t>
  </si>
  <si>
    <t>AVA R-I</t>
  </si>
  <si>
    <t>MALDEN R-I</t>
  </si>
  <si>
    <t>CAMPBELL R-II</t>
  </si>
  <si>
    <t>HOLCOMB R-III</t>
  </si>
  <si>
    <t>CLARKTON C-4</t>
  </si>
  <si>
    <t>SENATH-HORNERSVILLE C-8</t>
  </si>
  <si>
    <t>SOUTHLAND C-9</t>
  </si>
  <si>
    <t>KENNETT 39</t>
  </si>
  <si>
    <t>FRANKLIN CO. R-II</t>
  </si>
  <si>
    <t>MERAMEC VALLEY R-III</t>
  </si>
  <si>
    <t>UNION R-XI</t>
  </si>
  <si>
    <t>SPRING BLUFF R-XV</t>
  </si>
  <si>
    <t>STRAIN-JAPAN R-XVI</t>
  </si>
  <si>
    <t>ST. CLAIR R-XIII</t>
  </si>
  <si>
    <t>NEW HAVEN</t>
  </si>
  <si>
    <t>WASHINGTON</t>
  </si>
  <si>
    <t>GASCONADE CO. R-II</t>
  </si>
  <si>
    <t>GASCONADE CO. R-I</t>
  </si>
  <si>
    <t>KING CITY R-I</t>
  </si>
  <si>
    <t>STANBERRY R-II</t>
  </si>
  <si>
    <t>ALBANY R-III</t>
  </si>
  <si>
    <t>WILLARD R-II</t>
  </si>
  <si>
    <t>REPUBLIC R-III</t>
  </si>
  <si>
    <t>ASH GROVE R-IV</t>
  </si>
  <si>
    <t>WALNUT GROVE R-V</t>
  </si>
  <si>
    <t>STRAFFORD R-VI</t>
  </si>
  <si>
    <t>LOGAN-ROGERSVILLE R-VIII</t>
  </si>
  <si>
    <t>SPRINGFIELD R-XII</t>
  </si>
  <si>
    <t>FAIR GROVE R-X</t>
  </si>
  <si>
    <t>SPICKARD R-II</t>
  </si>
  <si>
    <t>PLEASANT VIEW R-VI</t>
  </si>
  <si>
    <t>LAREDO R-VII</t>
  </si>
  <si>
    <t>TRENTON R-IX</t>
  </si>
  <si>
    <t>CAINSVILLE R-I</t>
  </si>
  <si>
    <t>SOUTH HARRISON CO. R-II</t>
  </si>
  <si>
    <t>NORTH HARRISON R-III</t>
  </si>
  <si>
    <t>GILMAN CITY R-IV</t>
  </si>
  <si>
    <t>RIDGEWAY R-V</t>
  </si>
  <si>
    <t>HENRY CO. R-I</t>
  </si>
  <si>
    <t>SHAWNEE R-III</t>
  </si>
  <si>
    <t>CALHOUN R-VIII</t>
  </si>
  <si>
    <t>LEESVILLE R-IX</t>
  </si>
  <si>
    <t>DAVIS R-XII</t>
  </si>
  <si>
    <t>MONTROSE R-XIV</t>
  </si>
  <si>
    <t>CLINTON</t>
  </si>
  <si>
    <t>HICKORY CO. R-I</t>
  </si>
  <si>
    <t>WHEATLAND R-II</t>
  </si>
  <si>
    <t>WEAUBLEAU R-III</t>
  </si>
  <si>
    <t>HERMITAGE R-IV</t>
  </si>
  <si>
    <t>CRAIG R-III</t>
  </si>
  <si>
    <t>MOUND CITY R-II</t>
  </si>
  <si>
    <t>SOUTH HOLT CO. R-I</t>
  </si>
  <si>
    <t>NEW FRANKLIN R-I</t>
  </si>
  <si>
    <t>FAYETTE R-III</t>
  </si>
  <si>
    <t>GLASGOW</t>
  </si>
  <si>
    <t>HOWELL VALLEY R-I</t>
  </si>
  <si>
    <t>MOUNTAIN VIEW-BIRCH TREE R-III</t>
  </si>
  <si>
    <t>WILLOW SPRINGS R-IV</t>
  </si>
  <si>
    <t>RICHARDS R-V</t>
  </si>
  <si>
    <t>WEST PLAINS R-VII</t>
  </si>
  <si>
    <t>GLENWOOD R-VIII</t>
  </si>
  <si>
    <t>JUNCTION HILL C-12</t>
  </si>
  <si>
    <t>FAIRVIEW R-XI</t>
  </si>
  <si>
    <t>SOUTH IRON CO. R-I</t>
  </si>
  <si>
    <t>ARCADIA VALLEY R-II</t>
  </si>
  <si>
    <t>BELLEVIEW R-III</t>
  </si>
  <si>
    <t>IRON CO. C-4</t>
  </si>
  <si>
    <t>FORT OSAGE R-I</t>
  </si>
  <si>
    <t>BLUE SPRINGS R-IV</t>
  </si>
  <si>
    <t>GRAIN VALLEY R-V</t>
  </si>
  <si>
    <t>OAK GROVE R-VI</t>
  </si>
  <si>
    <t>LEE'S SUMMIT R-VII</t>
  </si>
  <si>
    <t>HICKMAN MILLS C-1</t>
  </si>
  <si>
    <t>RAYTOWN C-2</t>
  </si>
  <si>
    <t>GRANDVIEW C-4</t>
  </si>
  <si>
    <t>LONE JACK C-6</t>
  </si>
  <si>
    <t>INDEPENDENCE 30</t>
  </si>
  <si>
    <t>KANSAS CITY 33</t>
  </si>
  <si>
    <t>CENTER 58</t>
  </si>
  <si>
    <t>UNIVERSITY ACADEMY</t>
  </si>
  <si>
    <t>HOGAN PREPARATORY ACADEMY</t>
  </si>
  <si>
    <t>ALLEN VILLAGE</t>
  </si>
  <si>
    <t>LEE A. TOLBERT COM. ACADEMY</t>
  </si>
  <si>
    <t>GORDON PARKS ELEM.</t>
  </si>
  <si>
    <t>ACADEMIE LAFAYETTE</t>
  </si>
  <si>
    <t>SCUOLA VITA NUOVA</t>
  </si>
  <si>
    <t>DELASALLE CHARTER SCHOOL</t>
  </si>
  <si>
    <t>CARL JUNCTION R-I</t>
  </si>
  <si>
    <t>AVILLA R-XIII</t>
  </si>
  <si>
    <t>JASPER CO. R-V</t>
  </si>
  <si>
    <t>SARCOXIE R-II</t>
  </si>
  <si>
    <t>CARTHAGE R-IX</t>
  </si>
  <si>
    <t>WEBB CITY R-VII</t>
  </si>
  <si>
    <t>JOPLIN SCHOOLS</t>
  </si>
  <si>
    <t>NORTHWEST R-I</t>
  </si>
  <si>
    <t>GRANDVIEW R-II</t>
  </si>
  <si>
    <t>HILLSBORO R-III</t>
  </si>
  <si>
    <t>DUNKLIN R-V</t>
  </si>
  <si>
    <t>FESTUS R-VI</t>
  </si>
  <si>
    <t>JEFFERSON CO. R-VII</t>
  </si>
  <si>
    <t>SUNRISE R-IX</t>
  </si>
  <si>
    <t>WINDSOR C-1</t>
  </si>
  <si>
    <t>FOX C-6</t>
  </si>
  <si>
    <t>CRYSTAL CITY 47</t>
  </si>
  <si>
    <t>DESOTO 73</t>
  </si>
  <si>
    <t>KINGSVILLE R-I</t>
  </si>
  <si>
    <t>HOLDEN R-III</t>
  </si>
  <si>
    <t>CHILHOWEE R-IV</t>
  </si>
  <si>
    <t>JOHNSON CO. R-VII</t>
  </si>
  <si>
    <t>LEETON R-X</t>
  </si>
  <si>
    <t>WARRENSBURG R-VI</t>
  </si>
  <si>
    <t>KNOX CO. R-I</t>
  </si>
  <si>
    <t>LACLEDE CO. R-I</t>
  </si>
  <si>
    <t>GASCONADE C-4</t>
  </si>
  <si>
    <t>LEBANON R-III</t>
  </si>
  <si>
    <t>LACLEDE CO. C-5</t>
  </si>
  <si>
    <t>CONCORDIA R-II</t>
  </si>
  <si>
    <t>LAFAYETTE CO. C-1</t>
  </si>
  <si>
    <t>ODESSA R-VII</t>
  </si>
  <si>
    <t>SANTA FE R-X</t>
  </si>
  <si>
    <t>WELLINGTON-NAPOLEON R-IX</t>
  </si>
  <si>
    <t>LEXINGTON R-V</t>
  </si>
  <si>
    <t>MILLER R-II</t>
  </si>
  <si>
    <t>PIERCE CITY R-VI</t>
  </si>
  <si>
    <t>MARIONVILLE R-IX</t>
  </si>
  <si>
    <t>MT. VERNON R-V</t>
  </si>
  <si>
    <t>AURORA R-VIII</t>
  </si>
  <si>
    <t>VERONA R-VII</t>
  </si>
  <si>
    <t>CANTON R-V</t>
  </si>
  <si>
    <t>LEWIS CO. C-1</t>
  </si>
  <si>
    <t>SILEX R-I</t>
  </si>
  <si>
    <t>ELSBERRY R-II</t>
  </si>
  <si>
    <t>TROY R-III</t>
  </si>
  <si>
    <t>WINFIELD R-IV</t>
  </si>
  <si>
    <t>LINN CO. R-I</t>
  </si>
  <si>
    <t>BUCKLIN R-II</t>
  </si>
  <si>
    <t>MEADVILLE R-IV</t>
  </si>
  <si>
    <t>MARCELINE R-V</t>
  </si>
  <si>
    <t>BROOKFIELD R-III</t>
  </si>
  <si>
    <t>SOUTHWEST LIVINGSTON CO. R-I</t>
  </si>
  <si>
    <t>LIVINGSTON CO. R-III</t>
  </si>
  <si>
    <t>CHILLICOTHE R-II</t>
  </si>
  <si>
    <t>MCDONALD CO. R-I</t>
  </si>
  <si>
    <t>ATLANTA C-3</t>
  </si>
  <si>
    <t>BEVIER C-4</t>
  </si>
  <si>
    <t>LA PLATA R-II</t>
  </si>
  <si>
    <t>MACON CO. R-I</t>
  </si>
  <si>
    <t>CALLAO C-8</t>
  </si>
  <si>
    <t>MACON CO. R-IV</t>
  </si>
  <si>
    <t>MARQUAND-ZION R-VI</t>
  </si>
  <si>
    <t>FREDERICKTOWN R-I</t>
  </si>
  <si>
    <t>MARIES CO. R-I</t>
  </si>
  <si>
    <t>MARIES CO. R-II</t>
  </si>
  <si>
    <t>MARION CO. R-II</t>
  </si>
  <si>
    <t>PALMYRA R-I</t>
  </si>
  <si>
    <t>HANNIBAL 60</t>
  </si>
  <si>
    <t>NORTH MERCER CO. R-III</t>
  </si>
  <si>
    <t>PRINCETON R-V</t>
  </si>
  <si>
    <t>ELDON R-I</t>
  </si>
  <si>
    <t>MILLER CO. R-III</t>
  </si>
  <si>
    <t>ST. ELIZABETH R-IV</t>
  </si>
  <si>
    <t>SCHOOL OF THE OSAGE</t>
  </si>
  <si>
    <t>IBERIA R-V</t>
  </si>
  <si>
    <t>EAST PRAIRIE R-II</t>
  </si>
  <si>
    <t>CHARLESTON R-I</t>
  </si>
  <si>
    <t>MONITEAU CO. R-I</t>
  </si>
  <si>
    <t>HIGH POINT R-III</t>
  </si>
  <si>
    <t>MONITEAU CO. R-V</t>
  </si>
  <si>
    <t>TIPTON R-VI</t>
  </si>
  <si>
    <t>JAMESTOWN C-1</t>
  </si>
  <si>
    <t>CLARKSBURG C-2</t>
  </si>
  <si>
    <t>MIDDLE GROVE C-1</t>
  </si>
  <si>
    <t>MONROE CITY R-I</t>
  </si>
  <si>
    <t>HOLLIDAY C-2</t>
  </si>
  <si>
    <t>MADISON C-3</t>
  </si>
  <si>
    <t>PARIS R-II</t>
  </si>
  <si>
    <t>WELLSVILLE MIDDLETOWN R-I</t>
  </si>
  <si>
    <t>MONTGOMERY CO. R-II</t>
  </si>
  <si>
    <t>MORGAN CO. R-I</t>
  </si>
  <si>
    <t>MORGAN CO. R-II</t>
  </si>
  <si>
    <t>RISCO R-II</t>
  </si>
  <si>
    <t>PORTAGEVILLE</t>
  </si>
  <si>
    <t>GIDEON 37</t>
  </si>
  <si>
    <t>NEW MADRID CO. R-I</t>
  </si>
  <si>
    <t>EAST NEWTON CO. R-VI</t>
  </si>
  <si>
    <t>DIAMOND R-IV</t>
  </si>
  <si>
    <t>WESTVIEW C-6</t>
  </si>
  <si>
    <t>SENECA R-VII</t>
  </si>
  <si>
    <t>NODAWAY-HOLT R-VII</t>
  </si>
  <si>
    <t>WEST NODAWAY CO. R-I</t>
  </si>
  <si>
    <t>NORTHEAST NODAWAY CO. R-V</t>
  </si>
  <si>
    <t>JEFFERSON C-123</t>
  </si>
  <si>
    <t>NORTH NODAWAY CO. R-VI</t>
  </si>
  <si>
    <t>MARYVILLE R-II</t>
  </si>
  <si>
    <t>SOUTH NODAWAY CO. R-IV</t>
  </si>
  <si>
    <t>COUCH R-I</t>
  </si>
  <si>
    <t>THAYER R-II</t>
  </si>
  <si>
    <t>OREGON-HOWELL R-III</t>
  </si>
  <si>
    <t>ALTON R-IV</t>
  </si>
  <si>
    <t>OSAGE CO. R-I</t>
  </si>
  <si>
    <t>OSAGE CO. R-II</t>
  </si>
  <si>
    <t>OSAGE CO. R-III</t>
  </si>
  <si>
    <t>THORNFIELD R-I</t>
  </si>
  <si>
    <t>BAKERSFIELD R-IV</t>
  </si>
  <si>
    <t>GAINESVILLE R-V</t>
  </si>
  <si>
    <t>DORA R-III</t>
  </si>
  <si>
    <t>LUTIE R-VI</t>
  </si>
  <si>
    <t>NORTH PEMISCOT CO. R-I</t>
  </si>
  <si>
    <t>HAYTI R-II</t>
  </si>
  <si>
    <t>PEMISCOT CO. R-III</t>
  </si>
  <si>
    <t>COOTER R-IV</t>
  </si>
  <si>
    <t>SOUTH PEMISCOT CO. R-V</t>
  </si>
  <si>
    <t>DELTA C-7</t>
  </si>
  <si>
    <t>CARUTHERSVILLE 18</t>
  </si>
  <si>
    <t>PERRY CO. 32</t>
  </si>
  <si>
    <t>ALTENBURG 48</t>
  </si>
  <si>
    <t>PETTIS CO. R-V</t>
  </si>
  <si>
    <t>LA MONTE R-IV</t>
  </si>
  <si>
    <t>SMITHTON R-VI</t>
  </si>
  <si>
    <t>GREEN RIDGE R-VIII</t>
  </si>
  <si>
    <t>PETTIS CO. R-XII</t>
  </si>
  <si>
    <t>SEDALIA 200</t>
  </si>
  <si>
    <t>ST. JAMES R-I</t>
  </si>
  <si>
    <t>NEWBURG R-II</t>
  </si>
  <si>
    <t>ROLLA 31</t>
  </si>
  <si>
    <t>PHELPS CO. R-III</t>
  </si>
  <si>
    <t>BOWLING GREEN R-I</t>
  </si>
  <si>
    <t>PIKE CO. R-III</t>
  </si>
  <si>
    <t>BONCL R-X</t>
  </si>
  <si>
    <t>LOUISIANA R-II</t>
  </si>
  <si>
    <t>NORTH PLATTE CO. R-I</t>
  </si>
  <si>
    <t>WEST PLATTE CO. R-II</t>
  </si>
  <si>
    <t>PLATTE CO. R-III</t>
  </si>
  <si>
    <t>PARK HILL</t>
  </si>
  <si>
    <t>BOLIVAR R-I</t>
  </si>
  <si>
    <t>FAIR PLAY R-II</t>
  </si>
  <si>
    <t>HALFWAY R-III</t>
  </si>
  <si>
    <t>HUMANSVILLE R-IV</t>
  </si>
  <si>
    <t>MARION C. EARLY R-V</t>
  </si>
  <si>
    <t>PLEASANT HOPE R-VI</t>
  </si>
  <si>
    <t>SWEDEBORG R-III</t>
  </si>
  <si>
    <t>RICHLAND R-IV</t>
  </si>
  <si>
    <t>LAQUEY R-V</t>
  </si>
  <si>
    <t>DIXON R-I</t>
  </si>
  <si>
    <t>CROCKER R-II</t>
  </si>
  <si>
    <t>PUTNAM CO. R-I</t>
  </si>
  <si>
    <t>RALLS CO. R-II</t>
  </si>
  <si>
    <t>NORTHEAST RANDOLPH CO. R-IV</t>
  </si>
  <si>
    <t>RENICK R-V</t>
  </si>
  <si>
    <t>HIGBEE R-VIII</t>
  </si>
  <si>
    <t>WESTRAN R-I</t>
  </si>
  <si>
    <t>MOBERLY</t>
  </si>
  <si>
    <t>LAWSON R-XIV</t>
  </si>
  <si>
    <t>ORRICK R-XI</t>
  </si>
  <si>
    <t>HARDIN-CENTRAL C-2</t>
  </si>
  <si>
    <t>RICHMOND R-XVI</t>
  </si>
  <si>
    <t>CENTERVILLE R-I</t>
  </si>
  <si>
    <t>SOUTHERN REYNOLDS CO. R-II</t>
  </si>
  <si>
    <t>BUNKER R-III</t>
  </si>
  <si>
    <t>LESTERVILLE R-IV</t>
  </si>
  <si>
    <t>NAYLOR R-II</t>
  </si>
  <si>
    <t>DONIPHAN R-I</t>
  </si>
  <si>
    <t>RIPLEY CO. R-IV</t>
  </si>
  <si>
    <t>RIPLEY CO. R-III</t>
  </si>
  <si>
    <t>FT. ZUMWALT R-II</t>
  </si>
  <si>
    <t>FRANCIS HOWELL R-III</t>
  </si>
  <si>
    <t>WENTZVILLE R-IV</t>
  </si>
  <si>
    <t>ST. CHARLES R-VI</t>
  </si>
  <si>
    <t>ORCHARD FARM R-V</t>
  </si>
  <si>
    <t>APPLETON CITY R-II</t>
  </si>
  <si>
    <t>ROSCOE C-1</t>
  </si>
  <si>
    <t>LAKELAND R-III</t>
  </si>
  <si>
    <t>OSCEOLA</t>
  </si>
  <si>
    <t>BISMARCK R-V</t>
  </si>
  <si>
    <t>FARMINGTON R-VII</t>
  </si>
  <si>
    <t>NORTH ST. FRANCOIS CO. R-I</t>
  </si>
  <si>
    <t>CENTRAL R-III</t>
  </si>
  <si>
    <t>WEST ST. FRANCOIS CO. R-IV</t>
  </si>
  <si>
    <t>STE. GENEVIEVE CO. R-II</t>
  </si>
  <si>
    <t>HAZELWOOD</t>
  </si>
  <si>
    <t>FERGUSON-FLORISSANT R-II</t>
  </si>
  <si>
    <t>PATTONVILLE R-III</t>
  </si>
  <si>
    <t>ROCKWOOD R-VI</t>
  </si>
  <si>
    <t>KIRKWOOD R-VII</t>
  </si>
  <si>
    <t>LINDBERGH SCHOOLS</t>
  </si>
  <si>
    <t>MEHLVILLE R-IX</t>
  </si>
  <si>
    <t>PARKWAY C-2</t>
  </si>
  <si>
    <t>AFFTON 101</t>
  </si>
  <si>
    <t>BAYLESS</t>
  </si>
  <si>
    <t>BRENTWOOD</t>
  </si>
  <si>
    <t>CLAYTON</t>
  </si>
  <si>
    <t>HANCOCK PLACE</t>
  </si>
  <si>
    <t>JENNINGS</t>
  </si>
  <si>
    <t>LADUE</t>
  </si>
  <si>
    <t>MAPLEWOOD-RICHMOND HEIGHTS</t>
  </si>
  <si>
    <t>RITENOUR</t>
  </si>
  <si>
    <t>RIVERVIEW GARDENS</t>
  </si>
  <si>
    <t>UNIVERSITY CITY</t>
  </si>
  <si>
    <t>VALLEY PARK</t>
  </si>
  <si>
    <t>WEBSTER GROVES</t>
  </si>
  <si>
    <t>OREARVILLE R-IV</t>
  </si>
  <si>
    <t>MALTA BEND R-V</t>
  </si>
  <si>
    <t>HARDEMAN R-X</t>
  </si>
  <si>
    <t>GILLIAM C-4</t>
  </si>
  <si>
    <t>MARSHALL</t>
  </si>
  <si>
    <t>SLATER</t>
  </si>
  <si>
    <t>SWEET SPRINGS R-VII</t>
  </si>
  <si>
    <t>SCHUYLER CO. R-I</t>
  </si>
  <si>
    <t>SCOTLAND CO. R-I</t>
  </si>
  <si>
    <t>SCOTT CITY R-I</t>
  </si>
  <si>
    <t>CHAFFEE R-II</t>
  </si>
  <si>
    <t>SCOTT CO. R-IV</t>
  </si>
  <si>
    <t>SCOTT CO. CENTRAL</t>
  </si>
  <si>
    <t>SIKESTON R-6</t>
  </si>
  <si>
    <t>KELSO C-7</t>
  </si>
  <si>
    <t>ORAN R-III</t>
  </si>
  <si>
    <t>WINONA R-III</t>
  </si>
  <si>
    <t>EMINENCE R-I</t>
  </si>
  <si>
    <t>NORTH SHELBY</t>
  </si>
  <si>
    <t>SHELBY CO. R-IV</t>
  </si>
  <si>
    <t>RICHLAND R-I</t>
  </si>
  <si>
    <t>BELL CITY R-II</t>
  </si>
  <si>
    <t>ADVANCE R-IV</t>
  </si>
  <si>
    <t>PUXICO R-VIII</t>
  </si>
  <si>
    <t>BLOOMFIELD R-XIV</t>
  </si>
  <si>
    <t>DEXTER R-XI</t>
  </si>
  <si>
    <t>BERNIE R-XIII</t>
  </si>
  <si>
    <t>HURLEY R-I</t>
  </si>
  <si>
    <t>GALENA R-II</t>
  </si>
  <si>
    <t>CRANE R-III</t>
  </si>
  <si>
    <t>REEDS SPRING R-IV</t>
  </si>
  <si>
    <t>BLUE EYE R-V</t>
  </si>
  <si>
    <t>GREEN CITY R-I</t>
  </si>
  <si>
    <t>MILAN C-2</t>
  </si>
  <si>
    <t>NEWTOWN-HARRIS R-III</t>
  </si>
  <si>
    <t>BRADLEYVILLE R-I</t>
  </si>
  <si>
    <t>TANEYVILLE R-II</t>
  </si>
  <si>
    <t>FORSYTH R-III</t>
  </si>
  <si>
    <t>BRANSON R-IV</t>
  </si>
  <si>
    <t>HOLLISTER R-V</t>
  </si>
  <si>
    <t>KIRBYVILLE R-VI</t>
  </si>
  <si>
    <t>MARK TWAIN R-VIII</t>
  </si>
  <si>
    <t>SUCCESS R-VI</t>
  </si>
  <si>
    <t>HOUSTON R-I</t>
  </si>
  <si>
    <t>SUMMERSVILLE R-II</t>
  </si>
  <si>
    <t>LICKING R-VIII</t>
  </si>
  <si>
    <t>CABOOL R-IV</t>
  </si>
  <si>
    <t>PLATO R-V</t>
  </si>
  <si>
    <t>RAYMONDVILLE R-VII</t>
  </si>
  <si>
    <t>NEVADA R-V</t>
  </si>
  <si>
    <t>BRONAUGH R-VII</t>
  </si>
  <si>
    <t>SHELDON R-VIII</t>
  </si>
  <si>
    <t>NORTHEAST VERNON CO. R-I</t>
  </si>
  <si>
    <t>WARREN CO. R-III</t>
  </si>
  <si>
    <t>KINGSTON K-14</t>
  </si>
  <si>
    <t>POTOSI R-III</t>
  </si>
  <si>
    <t>RICHWOODS R-VII</t>
  </si>
  <si>
    <t>VALLEY R-VI</t>
  </si>
  <si>
    <t>GREENVILLE R-II</t>
  </si>
  <si>
    <t>CLEARWATER R-I</t>
  </si>
  <si>
    <t>NIANGUA R-V</t>
  </si>
  <si>
    <t>FORDLAND R-III</t>
  </si>
  <si>
    <t>MARSHFIELD R-I</t>
  </si>
  <si>
    <t>SEYMOUR R-II</t>
  </si>
  <si>
    <t>WORTH CO. R-III</t>
  </si>
  <si>
    <t>NORWOOD R-I</t>
  </si>
  <si>
    <t>HARTVILLE R-II</t>
  </si>
  <si>
    <t>MOUNTAIN GROVE R-III</t>
  </si>
  <si>
    <t>MANSFIELD R-IV</t>
  </si>
  <si>
    <t>MANES R-V</t>
  </si>
  <si>
    <t>ST. LOUIS CITY</t>
  </si>
  <si>
    <t>LIFT FOR LIFE ACADEMY</t>
  </si>
  <si>
    <t>CONFLUENCE ACADEMIES</t>
  </si>
  <si>
    <t>CITY GARDEN MONTESSORI</t>
  </si>
  <si>
    <t>NORTH SIDE COMMUNITY SCHOOL</t>
  </si>
  <si>
    <t>GATEWAY SCIENCE ACAD/ST LOUIS</t>
  </si>
  <si>
    <t>Grand Total Eligible ADT</t>
  </si>
  <si>
    <t>Total Transportation Amount</t>
  </si>
  <si>
    <t>Basic State Aid Revenue per ADA</t>
  </si>
  <si>
    <t>Part B Entitlement Funds</t>
  </si>
  <si>
    <t>LTE</t>
  </si>
  <si>
    <t>TPR</t>
  </si>
  <si>
    <t>ORP</t>
  </si>
  <si>
    <t>INC</t>
  </si>
  <si>
    <t>OTS</t>
  </si>
  <si>
    <t>UNK</t>
  </si>
  <si>
    <t xml:space="preserve"> </t>
  </si>
  <si>
    <r>
      <rPr>
        <b/>
        <sz val="9"/>
        <rFont val="Arial"/>
        <family val="2"/>
      </rPr>
      <t>Attendance Days:</t>
    </r>
    <r>
      <rPr>
        <sz val="9"/>
        <rFont val="Arial"/>
        <family val="2"/>
      </rPr>
      <t xml:space="preserve"> Enter the attendance days for the student. </t>
    </r>
  </si>
  <si>
    <r>
      <t xml:space="preserve">Domicile County District Code </t>
    </r>
    <r>
      <rPr>
        <b/>
        <sz val="9"/>
        <color indexed="10"/>
        <rFont val="Arial"/>
        <family val="2"/>
      </rPr>
      <t>(No Hyphen)</t>
    </r>
  </si>
  <si>
    <t>Miscellaneous Revenues can include Special Education Assistive Technology Grant and Medicaid Reimbursement for Direct Services. Please specify and attach a detailed description of revenues.</t>
  </si>
  <si>
    <t>EWING MARION KAUFFMAN SCHOOL</t>
  </si>
  <si>
    <t>HOPE LEADERSHIP ACADEMY</t>
  </si>
  <si>
    <t>ACADEMY FOR INTEGRATED ARTS</t>
  </si>
  <si>
    <t xml:space="preserve">Actual Calendar days </t>
  </si>
  <si>
    <t>Please enter the county district code.</t>
  </si>
  <si>
    <t>CD</t>
  </si>
  <si>
    <t xml:space="preserve">Date: </t>
  </si>
  <si>
    <r>
      <t xml:space="preserve">     </t>
    </r>
    <r>
      <rPr>
        <sz val="8"/>
        <rFont val="Arial"/>
        <family val="2"/>
      </rPr>
      <t>●</t>
    </r>
    <r>
      <rPr>
        <sz val="10"/>
        <rFont val="Arial"/>
        <family val="2"/>
      </rPr>
      <t xml:space="preserve"> Prorated Salaries and benefits of Staff (teachers, paras, ancillary) </t>
    </r>
  </si>
  <si>
    <t xml:space="preserve">Assurance Statement: </t>
  </si>
  <si>
    <t xml:space="preserve">The Superintendent must comply with the Assurance Statement on this application. </t>
  </si>
  <si>
    <t>DIRECTIONS FOR COMPLETING STUDENT INFORMATION WORKSHEET (located on tab "Student Information")</t>
  </si>
  <si>
    <t xml:space="preserve">Terminated Parental Rights </t>
  </si>
  <si>
    <t>Orphaned</t>
  </si>
  <si>
    <t>Parents Are Incarcerated</t>
  </si>
  <si>
    <t xml:space="preserve">Parents Are Out of State   </t>
  </si>
  <si>
    <t xml:space="preserve">Unknown </t>
  </si>
  <si>
    <t>“TPR”</t>
  </si>
  <si>
    <t>“ORP”</t>
  </si>
  <si>
    <t>“INC”</t>
  </si>
  <si>
    <t>“OTS”</t>
  </si>
  <si>
    <t>“UNK”</t>
  </si>
  <si>
    <t>*Other cost incurred will be considered based upon unique circumstances and documentation submitted. See the PPF Manual for applicable DIRECT costs.</t>
  </si>
  <si>
    <t>* If these classrooms/programs are only serving students who have been publicly placed, 100% of their direct operating costs may be claimed. If other students are attending these classes/programs, the costs must be prorated accordingly. See the PPF Manual for applicable DIRECT costs.</t>
  </si>
  <si>
    <t>* If not included in tuition costs. See the PPF Manual for applicable DIRECT Costs.</t>
  </si>
  <si>
    <r>
      <rPr>
        <b/>
        <sz val="9"/>
        <rFont val="Arial"/>
        <family val="2"/>
      </rPr>
      <t xml:space="preserve">Local Tax Effort: </t>
    </r>
    <r>
      <rPr>
        <sz val="9"/>
        <rFont val="Arial"/>
        <family val="2"/>
      </rPr>
      <t xml:space="preserve">Local Tax Effort is revenue the district may collect for serving non-domicile students. Indicate the domicile district code by typing in the full six digit County-District Code without a hyphen (i.e. 001091), or use the exception codes below if one of the following situations apply. These situations are only utilized for purposes of this application and are not necessarily exemptions to local tax effort billbacks. </t>
    </r>
    <r>
      <rPr>
        <b/>
        <sz val="9"/>
        <rFont val="Arial"/>
        <family val="2"/>
      </rPr>
      <t xml:space="preserve"> </t>
    </r>
    <r>
      <rPr>
        <sz val="9"/>
        <rFont val="Arial"/>
        <family val="2"/>
      </rPr>
      <t xml:space="preserve">The County-District Codes can be found at http://mcds.dese.mo.gov/quickfacts/
   </t>
    </r>
  </si>
  <si>
    <t xml:space="preserve"> County-District Code:</t>
  </si>
  <si>
    <r>
      <t xml:space="preserve">Individualized Education Program (IEP): </t>
    </r>
    <r>
      <rPr>
        <sz val="9"/>
        <rFont val="Arial"/>
        <family val="2"/>
      </rPr>
      <t>Indicate if the student has a current IEP with an "x".</t>
    </r>
  </si>
  <si>
    <t xml:space="preserve"> Due Date:</t>
  </si>
  <si>
    <r>
      <t xml:space="preserve">Allowable </t>
    </r>
    <r>
      <rPr>
        <b/>
        <sz val="10"/>
        <rFont val="Arial"/>
        <family val="2"/>
      </rPr>
      <t>Excess</t>
    </r>
    <r>
      <rPr>
        <sz val="10"/>
        <rFont val="Arial"/>
        <family val="2"/>
      </rPr>
      <t xml:space="preserve"> </t>
    </r>
    <r>
      <rPr>
        <b/>
        <sz val="10"/>
        <rFont val="Arial"/>
        <family val="2"/>
      </rPr>
      <t xml:space="preserve">DIRECT </t>
    </r>
    <r>
      <rPr>
        <sz val="10"/>
        <rFont val="Arial"/>
        <family val="2"/>
      </rPr>
      <t>Costs:</t>
    </r>
    <r>
      <rPr>
        <b/>
        <sz val="10"/>
        <rFont val="Arial"/>
        <family val="2"/>
      </rPr>
      <t xml:space="preserve"> </t>
    </r>
    <r>
      <rPr>
        <sz val="8"/>
        <rFont val="Arial"/>
        <family val="2"/>
      </rPr>
      <t>(salaries, benefits, supplies, and indirect costs are already calculated in the Basic Formula Calculation and must not be added as an excess cost)</t>
    </r>
  </si>
  <si>
    <t>EAGLE COLLEGE PREP ENDEAVOR</t>
  </si>
  <si>
    <r>
      <t xml:space="preserve">Student Information: </t>
    </r>
    <r>
      <rPr>
        <sz val="9"/>
        <rFont val="Arial"/>
        <family val="2"/>
      </rPr>
      <t xml:space="preserve">Enter the student's Missouri Student Information System (MOSIS) number. </t>
    </r>
  </si>
  <si>
    <t xml:space="preserve">MISSOURI DEPARTMENT OF ELEMENTARY AND SECONDARY EDUCATION </t>
  </si>
  <si>
    <r>
      <rPr>
        <sz val="11"/>
        <rFont val="Arial"/>
        <family val="2"/>
      </rPr>
      <t xml:space="preserve">                                                                                                                        </t>
    </r>
    <r>
      <rPr>
        <b/>
        <sz val="11"/>
        <rFont val="Arial"/>
        <family val="2"/>
      </rPr>
      <t xml:space="preserve">                                                                                                                                       
</t>
    </r>
  </si>
  <si>
    <t>DIVISION OF FINANCIAL AND ADMINISTRATIVE SERVICES - SPECIAL EDUCATION FINANCE</t>
  </si>
  <si>
    <t>THE BIOME</t>
  </si>
  <si>
    <r>
      <rPr>
        <b/>
        <sz val="10"/>
        <color theme="0"/>
        <rFont val="Arial"/>
        <family val="2"/>
      </rPr>
      <t xml:space="preserve">LOCAL EDUCATION AGENCY (LEA) </t>
    </r>
    <r>
      <rPr>
        <b/>
        <sz val="10"/>
        <rFont val="Arial"/>
        <family val="2"/>
      </rPr>
      <t xml:space="preserve"> </t>
    </r>
    <r>
      <rPr>
        <b/>
        <sz val="10"/>
        <color indexed="9"/>
        <rFont val="Arial"/>
        <family val="2"/>
      </rPr>
      <t>INFORMATION</t>
    </r>
  </si>
  <si>
    <t xml:space="preserve"> LEA Name:</t>
  </si>
  <si>
    <t xml:space="preserve">Excess Cost: </t>
  </si>
  <si>
    <t>LEAs must complete the blue highlighted cells.</t>
  </si>
  <si>
    <r>
      <rPr>
        <b/>
        <sz val="9"/>
        <rFont val="Arial"/>
        <family val="2"/>
      </rPr>
      <t xml:space="preserve">School Setting: </t>
    </r>
    <r>
      <rPr>
        <sz val="9"/>
        <rFont val="Arial"/>
        <family val="2"/>
      </rPr>
      <t>Indicate school setting with an "x" in which the student received their educational services.                                                                                                                                                                                                                                                                                                                                                                                                                                                                                                                                                                                                                         Option A: Students who attend regular and special education classes within the LEA.                                                                                                                                                                                   Option B: Students who attend district operated separate classrooms/programs, such as residential or detention facilities.                                                                                                                                                                                                  Option C: Students who have contractual placements with other LEAs or approved private agencies.</t>
    </r>
  </si>
  <si>
    <r>
      <rPr>
        <b/>
        <sz val="9"/>
        <rFont val="Arial"/>
        <family val="2"/>
      </rPr>
      <t xml:space="preserve">Transportation: </t>
    </r>
    <r>
      <rPr>
        <sz val="9"/>
        <rFont val="Arial"/>
        <family val="2"/>
      </rPr>
      <t>Indicate with an "x" if the student receives any transportation from the LEA.</t>
    </r>
  </si>
  <si>
    <t xml:space="preserve">The Superintendent assures that the expenditures listed herein have been made solely on behalf of these students and that they are accurate to the best of his/her knowledge. Documentation must  be maintained in the district for 3 years after the reimbursement date. The LEA is subject to  fiscal monitoring of all documentation used to support the expenditures reported on the PPF application. The LEA understands that if monitored, and appropriate PPF documentation cannot be provided to the DESE, PPF reimbursements for which no documentation is available will be returned to the DESE either by direct repayment from the LEA to the DESE or adjustment to a future PPF payment at the discretion of the DESE. </t>
  </si>
  <si>
    <t>Option A - Students who attend regular and special education classes within the LEA.</t>
  </si>
  <si>
    <t>Option B - Students who attend LEA operated separate classrooms/programs, such as residential or detention facilities.</t>
  </si>
  <si>
    <t>Option C - Students who have contractual placements with other LEAs or approved private agencies.</t>
  </si>
  <si>
    <t xml:space="preserve">ADA per Student </t>
  </si>
  <si>
    <t>Child Count from the PPF Supporting Documentation</t>
  </si>
  <si>
    <r>
      <t>Educational Setting (</t>
    </r>
    <r>
      <rPr>
        <b/>
        <sz val="8"/>
        <rFont val="Arial"/>
        <family val="2"/>
      </rPr>
      <t>Mark "x")</t>
    </r>
  </si>
  <si>
    <t>CITIZENS OF THE WORLD CHARTER</t>
  </si>
  <si>
    <t>Grand Total ADT (Line 8 of BU110)</t>
  </si>
  <si>
    <t>option A ADA</t>
  </si>
  <si>
    <t>Dec 1 Date</t>
  </si>
  <si>
    <t>If Enrolled iep Dec 1</t>
  </si>
  <si>
    <t>CD /IEP</t>
  </si>
  <si>
    <t>DMH/IEP</t>
  </si>
  <si>
    <t>DYS/IEP</t>
  </si>
  <si>
    <t>Court/IEP</t>
  </si>
  <si>
    <t>Requested Reimbursement Amount</t>
  </si>
  <si>
    <t>Total Students</t>
  </si>
  <si>
    <t>CD IEP</t>
  </si>
  <si>
    <t>CD No IEP</t>
  </si>
  <si>
    <t>DMH IEP</t>
  </si>
  <si>
    <t>DMH No IEP</t>
  </si>
  <si>
    <t>DYS IEP</t>
  </si>
  <si>
    <t>DYS No IEP</t>
  </si>
  <si>
    <t>Court IEP</t>
  </si>
  <si>
    <t>Court No IEP</t>
  </si>
  <si>
    <t>Students without Domicile</t>
  </si>
  <si>
    <t>Students with Domicile</t>
  </si>
  <si>
    <t>Local Tax Effort from Domicile</t>
  </si>
  <si>
    <t>ADA</t>
  </si>
  <si>
    <t>PPF Application Summary</t>
  </si>
  <si>
    <t>Option A costs</t>
  </si>
  <si>
    <t>Option A number of students</t>
  </si>
  <si>
    <t>Option B number of students</t>
  </si>
  <si>
    <t>Option B costs</t>
  </si>
  <si>
    <t>Option C number of students</t>
  </si>
  <si>
    <t>Option C costs</t>
  </si>
  <si>
    <t>Student Without Domicile</t>
  </si>
  <si>
    <t>Option C Institutions</t>
  </si>
  <si>
    <t>List Private Agencies Used:</t>
  </si>
  <si>
    <t>GUADALUPE CENTERS SCHOOLS</t>
  </si>
  <si>
    <t>KC INTERNATIONAL ACADEMY</t>
  </si>
  <si>
    <t>PREMIER CHARTER SCHOOL</t>
  </si>
  <si>
    <t>Reimbursement per ADA</t>
  </si>
  <si>
    <t>KANSAS CITY GIRLS PREP ACADEMY</t>
  </si>
  <si>
    <t>KAIROS ACADEMIES</t>
  </si>
  <si>
    <t>THE SOULARD SCHOOL</t>
  </si>
  <si>
    <t>See the PPF manual on the Special Education Finance website at https://dese.mo.gov/financial-admin-services/special-education-finance/special-education-finance-hnf-ppf-and-rbp for more information. Questions:  Special Education Finance, 573-522-2523 or spedfunding@dese.mo.gov.</t>
  </si>
  <si>
    <t>Physician Order</t>
  </si>
  <si>
    <t>Physician/IEP</t>
  </si>
  <si>
    <r>
      <t xml:space="preserve">Placing Agency: </t>
    </r>
    <r>
      <rPr>
        <sz val="9"/>
        <rFont val="Arial"/>
        <family val="2"/>
      </rPr>
      <t>Indicate with an "x" which agency placed the student: Children's Division (CD), Department of Mental Health (DMH), Division of Youth Services (DYS), Court of Competent Jurisidiction, or admittance under a physician’s order because of a determination of medical necessity for a diagnosed mental illness.  A physician’s order can only be written by a physician as described by 334.1610 RSMO., or 334.021 RSMo.  If one of these agencies did not place the student, do not include the student on this application.</t>
    </r>
  </si>
  <si>
    <t>Physician Order IEP</t>
  </si>
  <si>
    <t>Physician Order No IEP</t>
  </si>
  <si>
    <t>BELTON 124*</t>
  </si>
  <si>
    <t>NIXA PUBLIC SCHOOLS</t>
  </si>
  <si>
    <t>LONEDELL R-14</t>
  </si>
  <si>
    <t>SULLIVAN</t>
  </si>
  <si>
    <t>GRUNDY CO. R-V</t>
  </si>
  <si>
    <t>GENESIS SCHOOL INC.</t>
  </si>
  <si>
    <t>BROOKSIDE CHARTER SCH.</t>
  </si>
  <si>
    <t xml:space="preserve">KIPP: ENDEAVOR ACADEMY </t>
  </si>
  <si>
    <t>FRONTIER SCHOOLS</t>
  </si>
  <si>
    <t>CROSSROADS CHARTER SCHOOLS</t>
  </si>
  <si>
    <t>KNOB NOSTER R-VIII*</t>
  </si>
  <si>
    <t>NEOSHO SCHOOL DISTRICT</t>
  </si>
  <si>
    <t>WAYNESVILLE R-VI*</t>
  </si>
  <si>
    <t>NORMANDY SCHOOLS COLLABORATIVE</t>
  </si>
  <si>
    <t>SPECL. SCH. DST. ST. LOUIS CO.</t>
  </si>
  <si>
    <t>THE LEADERSHIP SCHOOL</t>
  </si>
  <si>
    <t>WRIGHT CITY R-II OF WARREN CO.</t>
  </si>
  <si>
    <t>ST. LOUIS LANG IMMERSION SCH</t>
  </si>
  <si>
    <t>KIPP ST LOUIS PUBLIC SCHOOLS</t>
  </si>
  <si>
    <t>LAFAYETTE PREPARATORY ACADEMY</t>
  </si>
  <si>
    <t>ATLAS PUBLIC SCHOOL</t>
  </si>
  <si>
    <t>THE VOICES</t>
  </si>
  <si>
    <t>VICC</t>
  </si>
  <si>
    <t>PEMISCOT CO SPEC</t>
  </si>
  <si>
    <t>COSTS (attach breakdown/documentation for all direct costs listed).</t>
  </si>
  <si>
    <t>COSTS (attach breakdown/documentation for all direct costs listed, option C private agency names must be listed in supporting documentation).</t>
  </si>
  <si>
    <t>FY26 PUBLIC PLACEMENT FUND (PPF) APPLICATION</t>
  </si>
  <si>
    <t xml:space="preserve"> October 31, 2025</t>
  </si>
  <si>
    <t>Applications and supporting documentation for costs of services provided during the 2024-25 year must be submitted electronically to spedfunding@dese.mo.gov by October 31, 2025. Complete all applicable blue fields.  Grey fields will update upon completing blue fields.  Ensure that the 'Revenue and Costs' and 'Student Information'  worksheets on the seperate tabs are completed.  Appendix C documentation is no longer required to be submitted as supporting documentation.</t>
  </si>
  <si>
    <t>MO 500-2042 (Rev. 08/25)</t>
  </si>
  <si>
    <t>Resedential</t>
  </si>
  <si>
    <t>Residential Students</t>
  </si>
  <si>
    <r>
      <t xml:space="preserve">Residential Placement:  </t>
    </r>
    <r>
      <rPr>
        <sz val="9"/>
        <rFont val="Arial"/>
        <family val="2"/>
      </rPr>
      <t>Indicate if the student has a residential placement with an "x".</t>
    </r>
  </si>
  <si>
    <t>BELIEVE ACADEMY STL</t>
  </si>
  <si>
    <t>Supporting Documentation for FY26 PPF Application</t>
  </si>
  <si>
    <t>The Department of Elementary and Secondary Education does not discriminate on the basis of race, color, religion, sex, sexual orientation, national origin, age, veteran status, mental or physical disability, or any other basis prohibited by statute in its programs and activities. Inquiries related to department programs and to the location of services, activities, and facilities that are accessible by persons with disabilities may be directed to the Jefferson State Office Building, Director of Civil Rights Compliance and MOA Coordinator (Title VI/Title VII/Title IX/504/ADA/ADAAA/Age Act/GINA/USDA Title VI), 7th Floor, 205 Jefferson Street, P.O. Box 480, Jefferson City, MO 65102-0480; telephone number 573-522-1775 or TTY 800-735-2966; fax number 573-522-4883; email civilrights@dese.mo.gov.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</si>
</sst>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quot;$&quot;* #,##0.00_);_(&quot;$&quot;* \(#,##0.00\);_(&quot;$&quot;* &quot;-&quot;??_);_(@_)"/>
    <numFmt numFmtId="43" formatCode="_(* #,##0.00_);_(* \(#,##0.00\);_(* &quot;-&quot;??_);_(@_)"/>
    <numFmt numFmtId="164" formatCode="[$-409]mmmm\ d\,\ yyyy;@"/>
    <numFmt numFmtId="165" formatCode="&quot;$&quot;#,##0.00"/>
    <numFmt numFmtId="166" formatCode="[&lt;=9999999]###\-####;\(###\)\ ###\-####"/>
    <numFmt numFmtId="167" formatCode="mm/dd/yy;@"/>
    <numFmt numFmtId="168" formatCode="000\-000"/>
    <numFmt numFmtId="169" formatCode="m/d/yy;@"/>
    <numFmt numFmtId="170" formatCode="#,##0.0000"/>
    <numFmt numFmtId="171" formatCode="0.0000"/>
  </numFmts>
  <fonts count="6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9"/>
      <name val="Arial"/>
      <family val="2"/>
    </font>
    <font>
      <u/>
      <sz val="10"/>
      <color indexed="12"/>
      <name val="Arial"/>
      <family val="2"/>
    </font>
    <font>
      <b/>
      <sz val="8"/>
      <name val="Arial"/>
      <family val="2"/>
    </font>
    <font>
      <sz val="8"/>
      <name val="Arial"/>
      <family val="2"/>
    </font>
    <font>
      <sz val="6"/>
      <name val="Arial"/>
      <family val="2"/>
    </font>
    <font>
      <sz val="10"/>
      <name val="Arial"/>
      <family val="2"/>
    </font>
    <font>
      <b/>
      <sz val="9"/>
      <name val="Arial"/>
      <family val="2"/>
    </font>
    <font>
      <b/>
      <sz val="7"/>
      <name val="Arial"/>
      <family val="2"/>
    </font>
    <font>
      <sz val="7"/>
      <name val="Arial"/>
      <family val="2"/>
    </font>
    <font>
      <i/>
      <sz val="10"/>
      <name val="Times New Roman"/>
      <family val="1"/>
    </font>
    <font>
      <b/>
      <sz val="10"/>
      <color indexed="9"/>
      <name val="Arial"/>
      <family val="2"/>
    </font>
    <font>
      <b/>
      <sz val="16"/>
      <name val="Arial"/>
      <family val="2"/>
    </font>
    <font>
      <sz val="9.5"/>
      <name val="Arial"/>
      <family val="2"/>
    </font>
    <font>
      <b/>
      <sz val="9"/>
      <color indexed="10"/>
      <name val="Arial"/>
      <family val="2"/>
    </font>
    <font>
      <sz val="10"/>
      <color indexed="8"/>
      <name val="Arial"/>
      <family val="2"/>
    </font>
    <font>
      <sz val="10"/>
      <name val="Arial"/>
      <family val="2"/>
    </font>
    <font>
      <b/>
      <sz val="11"/>
      <name val="Arial"/>
      <family val="2"/>
    </font>
    <font>
      <sz val="11"/>
      <color theme="1"/>
      <name val="Calibri"/>
      <family val="2"/>
      <scheme val="minor"/>
    </font>
    <font>
      <sz val="10"/>
      <color theme="1"/>
      <name val="Arial"/>
      <family val="2"/>
    </font>
    <font>
      <sz val="9"/>
      <color indexed="8"/>
      <name val="Calibri"/>
      <family val="2"/>
      <scheme val="minor"/>
    </font>
    <font>
      <sz val="9"/>
      <name val="Calibri"/>
      <family val="2"/>
      <scheme val="minor"/>
    </font>
    <font>
      <sz val="9"/>
      <color theme="1"/>
      <name val="Calibri"/>
      <family val="2"/>
      <scheme val="minor"/>
    </font>
    <font>
      <b/>
      <sz val="9"/>
      <color theme="1"/>
      <name val="Calibri"/>
      <family val="2"/>
      <scheme val="minor"/>
    </font>
    <font>
      <b/>
      <sz val="9"/>
      <color indexed="8"/>
      <name val="Calibri"/>
      <family val="2"/>
      <scheme val="minor"/>
    </font>
    <font>
      <b/>
      <sz val="10"/>
      <color theme="0"/>
      <name val="Arial"/>
      <family val="2"/>
    </font>
    <font>
      <b/>
      <sz val="10"/>
      <color rgb="FFFF0000"/>
      <name val="Arial"/>
      <family val="2"/>
    </font>
    <font>
      <sz val="10"/>
      <color theme="0" tint="-0.34998626667073579"/>
      <name val="Arial"/>
      <family val="2"/>
    </font>
    <font>
      <sz val="10"/>
      <color theme="0"/>
      <name val="Arial"/>
      <family val="2"/>
    </font>
    <font>
      <b/>
      <sz val="11"/>
      <color theme="3"/>
      <name val="Calibri"/>
      <family val="2"/>
      <scheme val="minor"/>
    </font>
    <font>
      <sz val="11"/>
      <name val="Arial"/>
      <family val="2"/>
    </font>
    <font>
      <sz val="10"/>
      <name val="Arial"/>
      <family val="2"/>
    </font>
    <font>
      <sz val="5"/>
      <name val="Arial"/>
      <family val="2"/>
    </font>
    <font>
      <sz val="10"/>
      <name val="Arial"/>
      <family val="2"/>
    </font>
    <font>
      <b/>
      <sz val="18"/>
      <color theme="3"/>
      <name val="Cambria"/>
      <family val="2"/>
      <scheme val="major"/>
    </font>
    <font>
      <b/>
      <sz val="15"/>
      <color theme="3"/>
      <name val="Calibri"/>
      <family val="2"/>
      <scheme val="minor"/>
    </font>
    <font>
      <b/>
      <sz val="13"/>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rgb="FF000000"/>
      <name val="Times New Roman"/>
      <family val="1"/>
    </font>
    <font>
      <sz val="12"/>
      <name val="Times New Roman"/>
      <family val="1"/>
    </font>
    <font>
      <b/>
      <sz val="12"/>
      <name val="Times New Roman"/>
      <family val="1"/>
    </font>
    <font>
      <sz val="9"/>
      <color indexed="8"/>
      <name val="Calibri"/>
      <family val="2"/>
      <scheme val="minor"/>
    </font>
    <font>
      <sz val="9"/>
      <name val="Calibri"/>
      <family val="2"/>
      <scheme val="minor"/>
    </font>
    <font>
      <sz val="9"/>
      <color indexed="8"/>
      <name val="Calibri"/>
      <family val="2"/>
      <scheme val="minor"/>
    </font>
    <font>
      <sz val="9"/>
      <name val="Calibri"/>
      <family val="2"/>
      <scheme val="minor"/>
    </font>
    <font>
      <sz val="8"/>
      <name val="Arial"/>
      <family val="2"/>
    </font>
  </fonts>
  <fills count="41">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63"/>
        <bgColor indexed="64"/>
      </patternFill>
    </fill>
    <fill>
      <patternFill patternType="solid">
        <fgColor theme="8" tint="0.79998168889431442"/>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7">
    <border>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hair">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medium">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172">
    <xf numFmtId="0" fontId="0" fillId="0" borderId="0"/>
    <xf numFmtId="43" fontId="25" fillId="0" borderId="0" applyFont="0" applyFill="0" applyBorder="0" applyAlignment="0" applyProtection="0"/>
    <xf numFmtId="44" fontId="6" fillId="0" borderId="0" applyFont="0" applyFill="0" applyBorder="0" applyAlignment="0" applyProtection="0"/>
    <xf numFmtId="44" fontId="25" fillId="0" borderId="0" applyFont="0" applyFill="0" applyBorder="0" applyAlignment="0" applyProtection="0"/>
    <xf numFmtId="44" fontId="23" fillId="0" borderId="0" applyFont="0" applyFill="0" applyBorder="0" applyAlignment="0" applyProtection="0"/>
    <xf numFmtId="0" fontId="9" fillId="0" borderId="0" applyNumberFormat="0" applyFill="0" applyBorder="0" applyAlignment="0" applyProtection="0">
      <alignment vertical="top"/>
      <protection locked="0"/>
    </xf>
    <xf numFmtId="0" fontId="25" fillId="0" borderId="0"/>
    <xf numFmtId="0" fontId="13" fillId="0" borderId="0"/>
    <xf numFmtId="0" fontId="26" fillId="0" borderId="0"/>
    <xf numFmtId="0" fontId="13" fillId="0" borderId="0"/>
    <xf numFmtId="0" fontId="22" fillId="0" borderId="0">
      <alignment vertical="top"/>
    </xf>
    <xf numFmtId="0" fontId="23" fillId="0" borderId="0"/>
    <xf numFmtId="0" fontId="36" fillId="0" borderId="0" applyNumberFormat="0" applyFill="0" applyBorder="0" applyAlignment="0" applyProtection="0"/>
    <xf numFmtId="0" fontId="5" fillId="0" borderId="0"/>
    <xf numFmtId="0" fontId="38" fillId="0" borderId="0"/>
    <xf numFmtId="43" fontId="5" fillId="0" borderId="0" applyFont="0" applyFill="0" applyBorder="0" applyAlignment="0" applyProtection="0"/>
    <xf numFmtId="44" fontId="6" fillId="0" borderId="0" applyFont="0" applyFill="0" applyBorder="0" applyAlignment="0" applyProtection="0"/>
    <xf numFmtId="44" fontId="5" fillId="0" borderId="0" applyFont="0" applyFill="0" applyBorder="0" applyAlignment="0" applyProtection="0"/>
    <xf numFmtId="44" fontId="6" fillId="0" borderId="0" applyFont="0" applyFill="0" applyBorder="0" applyAlignment="0" applyProtection="0"/>
    <xf numFmtId="0" fontId="5" fillId="0" borderId="0"/>
    <xf numFmtId="0" fontId="6" fillId="0" borderId="0"/>
    <xf numFmtId="0" fontId="6" fillId="0" borderId="0"/>
    <xf numFmtId="0" fontId="6" fillId="0" borderId="0"/>
    <xf numFmtId="0" fontId="41" fillId="0" borderId="0" applyNumberFormat="0" applyFill="0" applyBorder="0" applyAlignment="0" applyProtection="0"/>
    <xf numFmtId="0" fontId="42" fillId="0" borderId="18" applyNumberFormat="0" applyFill="0" applyAlignment="0" applyProtection="0"/>
    <xf numFmtId="0" fontId="43" fillId="0" borderId="19" applyNumberFormat="0" applyFill="0" applyAlignment="0" applyProtection="0"/>
    <xf numFmtId="0" fontId="36" fillId="0" borderId="20" applyNumberFormat="0" applyFill="0" applyAlignment="0" applyProtection="0"/>
    <xf numFmtId="0" fontId="44" fillId="10" borderId="0" applyNumberFormat="0" applyBorder="0" applyAlignment="0" applyProtection="0"/>
    <xf numFmtId="0" fontId="45" fillId="11" borderId="0" applyNumberFormat="0" applyBorder="0" applyAlignment="0" applyProtection="0"/>
    <xf numFmtId="0" fontId="46" fillId="12" borderId="0" applyNumberFormat="0" applyBorder="0" applyAlignment="0" applyProtection="0"/>
    <xf numFmtId="0" fontId="47" fillId="13" borderId="21" applyNumberFormat="0" applyAlignment="0" applyProtection="0"/>
    <xf numFmtId="0" fontId="48" fillId="14" borderId="22" applyNumberFormat="0" applyAlignment="0" applyProtection="0"/>
    <xf numFmtId="0" fontId="49" fillId="14" borderId="21" applyNumberFormat="0" applyAlignment="0" applyProtection="0"/>
    <xf numFmtId="0" fontId="50" fillId="0" borderId="23" applyNumberFormat="0" applyFill="0" applyAlignment="0" applyProtection="0"/>
    <xf numFmtId="0" fontId="51" fillId="15" borderId="24" applyNumberFormat="0" applyAlignment="0" applyProtection="0"/>
    <xf numFmtId="0" fontId="52" fillId="0" borderId="0" applyNumberFormat="0" applyFill="0" applyBorder="0" applyAlignment="0" applyProtection="0"/>
    <xf numFmtId="0" fontId="53" fillId="0" borderId="0" applyNumberFormat="0" applyFill="0" applyBorder="0" applyAlignment="0" applyProtection="0"/>
    <xf numFmtId="0" fontId="54" fillId="0" borderId="26" applyNumberFormat="0" applyFill="0" applyAlignment="0" applyProtection="0"/>
    <xf numFmtId="0" fontId="55"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55" fillId="20" borderId="0" applyNumberFormat="0" applyBorder="0" applyAlignment="0" applyProtection="0"/>
    <xf numFmtId="0" fontId="55"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55" fillId="24" borderId="0" applyNumberFormat="0" applyBorder="0" applyAlignment="0" applyProtection="0"/>
    <xf numFmtId="0" fontId="55"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55" fillId="28" borderId="0" applyNumberFormat="0" applyBorder="0" applyAlignment="0" applyProtection="0"/>
    <xf numFmtId="0" fontId="55"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55" fillId="32" borderId="0" applyNumberFormat="0" applyBorder="0" applyAlignment="0" applyProtection="0"/>
    <xf numFmtId="0" fontId="55" fillId="33" borderId="0" applyNumberFormat="0" applyBorder="0" applyAlignment="0" applyProtection="0"/>
    <xf numFmtId="0" fontId="4" fillId="34" borderId="0" applyNumberFormat="0" applyBorder="0" applyAlignment="0" applyProtection="0"/>
    <xf numFmtId="0" fontId="4" fillId="35" borderId="0" applyNumberFormat="0" applyBorder="0" applyAlignment="0" applyProtection="0"/>
    <xf numFmtId="0" fontId="55" fillId="36" borderId="0" applyNumberFormat="0" applyBorder="0" applyAlignment="0" applyProtection="0"/>
    <xf numFmtId="0" fontId="55" fillId="37" borderId="0" applyNumberFormat="0" applyBorder="0" applyAlignment="0" applyProtection="0"/>
    <xf numFmtId="0" fontId="4" fillId="38" borderId="0" applyNumberFormat="0" applyBorder="0" applyAlignment="0" applyProtection="0"/>
    <xf numFmtId="0" fontId="4" fillId="39" borderId="0" applyNumberFormat="0" applyBorder="0" applyAlignment="0" applyProtection="0"/>
    <xf numFmtId="0" fontId="55" fillId="40" borderId="0" applyNumberFormat="0" applyBorder="0" applyAlignment="0" applyProtection="0"/>
    <xf numFmtId="0" fontId="4" fillId="0" borderId="0"/>
    <xf numFmtId="0" fontId="40"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56" fillId="0" borderId="0"/>
    <xf numFmtId="0" fontId="4" fillId="16" borderId="25" applyNumberFormat="0" applyFont="0" applyAlignment="0" applyProtection="0"/>
    <xf numFmtId="0" fontId="6" fillId="0" borderId="0"/>
    <xf numFmtId="0" fontId="22" fillId="0" borderId="0">
      <alignment vertical="top"/>
    </xf>
    <xf numFmtId="0" fontId="6" fillId="0" borderId="0"/>
    <xf numFmtId="0" fontId="26" fillId="0" borderId="0"/>
    <xf numFmtId="0" fontId="6" fillId="0" borderId="0"/>
    <xf numFmtId="0" fontId="6" fillId="0" borderId="0"/>
    <xf numFmtId="0" fontId="3" fillId="0" borderId="0"/>
    <xf numFmtId="0" fontId="2" fillId="0" borderId="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4" borderId="0" applyNumberFormat="0" applyBorder="0" applyAlignment="0" applyProtection="0"/>
    <xf numFmtId="0" fontId="2" fillId="38"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39" borderId="0" applyNumberFormat="0" applyBorder="0" applyAlignment="0" applyProtection="0"/>
    <xf numFmtId="0" fontId="6" fillId="0" borderId="0"/>
    <xf numFmtId="43" fontId="2" fillId="0" borderId="0" applyFont="0" applyFill="0" applyBorder="0" applyAlignment="0" applyProtection="0"/>
    <xf numFmtId="44" fontId="6"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6"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6"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16" borderId="25" applyNumberFormat="0" applyFont="0" applyAlignment="0" applyProtection="0"/>
    <xf numFmtId="0" fontId="2" fillId="0" borderId="0"/>
    <xf numFmtId="0" fontId="1" fillId="0" borderId="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26" fillId="0" borderId="0"/>
    <xf numFmtId="0" fontId="6" fillId="0" borderId="0"/>
    <xf numFmtId="0" fontId="6" fillId="0" borderId="0"/>
    <xf numFmtId="0" fontId="6" fillId="0" borderId="0"/>
    <xf numFmtId="0" fontId="6" fillId="0" borderId="0"/>
    <xf numFmtId="0" fontId="22" fillId="0" borderId="0"/>
    <xf numFmtId="0" fontId="1" fillId="0" borderId="0"/>
    <xf numFmtId="0" fontId="56" fillId="0" borderId="0"/>
    <xf numFmtId="0" fontId="1" fillId="16" borderId="25" applyNumberFormat="0" applyFont="0" applyAlignment="0" applyProtection="0"/>
    <xf numFmtId="44" fontId="6" fillId="0" borderId="0" applyFont="0" applyFill="0" applyBorder="0" applyAlignment="0" applyProtection="0"/>
    <xf numFmtId="0" fontId="1" fillId="0" borderId="0"/>
    <xf numFmtId="0" fontId="6" fillId="0" borderId="0"/>
    <xf numFmtId="0" fontId="26" fillId="0" borderId="0"/>
    <xf numFmtId="0" fontId="1" fillId="0" borderId="0"/>
    <xf numFmtId="0" fontId="6"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6"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16" borderId="25" applyNumberFormat="0" applyFont="0" applyAlignment="0" applyProtection="0"/>
    <xf numFmtId="0" fontId="1" fillId="0" borderId="0"/>
    <xf numFmtId="0" fontId="1" fillId="0" borderId="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1" fillId="38"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1" fillId="35" borderId="0" applyNumberFormat="0" applyBorder="0" applyAlignment="0" applyProtection="0"/>
    <xf numFmtId="0" fontId="1" fillId="39" borderId="0" applyNumberFormat="0" applyBorder="0" applyAlignment="0" applyProtection="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16" borderId="25" applyNumberFormat="0" applyFont="0" applyAlignment="0" applyProtection="0"/>
    <xf numFmtId="0" fontId="1" fillId="0" borderId="0"/>
  </cellStyleXfs>
  <cellXfs count="382">
    <xf numFmtId="0" fontId="0" fillId="0" borderId="0" xfId="0"/>
    <xf numFmtId="0" fontId="0" fillId="0" borderId="0" xfId="0" applyAlignment="1"/>
    <xf numFmtId="0" fontId="8" fillId="0" borderId="0" xfId="0" applyFont="1" applyAlignment="1">
      <alignment textRotation="90"/>
    </xf>
    <xf numFmtId="0" fontId="12" fillId="0" borderId="0" xfId="0" applyFont="1" applyAlignment="1"/>
    <xf numFmtId="0" fontId="12" fillId="0" borderId="1" xfId="0" applyFont="1" applyBorder="1" applyAlignment="1" applyProtection="1"/>
    <xf numFmtId="0" fontId="14" fillId="2" borderId="2" xfId="0" applyFont="1" applyFill="1" applyBorder="1" applyAlignment="1" applyProtection="1">
      <alignment horizontal="center" vertical="center" wrapText="1"/>
    </xf>
    <xf numFmtId="0" fontId="14" fillId="0" borderId="2" xfId="0" applyFont="1" applyBorder="1" applyAlignment="1" applyProtection="1">
      <alignment horizontal="center" vertical="center" wrapText="1"/>
    </xf>
    <xf numFmtId="0" fontId="0" fillId="0" borderId="4" xfId="0" applyBorder="1" applyAlignment="1"/>
    <xf numFmtId="0" fontId="13" fillId="0" borderId="0" xfId="0" applyFont="1" applyFill="1" applyBorder="1" applyAlignment="1" applyProtection="1"/>
    <xf numFmtId="0" fontId="0" fillId="0" borderId="0" xfId="0" applyBorder="1" applyAlignment="1"/>
    <xf numFmtId="0" fontId="13" fillId="0" borderId="0" xfId="0" applyNumberFormat="1" applyFont="1" applyFill="1" applyBorder="1" applyAlignment="1" applyProtection="1">
      <alignment wrapText="1"/>
    </xf>
    <xf numFmtId="0" fontId="0" fillId="0" borderId="0" xfId="0" applyFill="1" applyAlignment="1"/>
    <xf numFmtId="0" fontId="13" fillId="0" borderId="0" xfId="0" applyFont="1" applyBorder="1" applyAlignment="1">
      <alignment horizontal="right"/>
    </xf>
    <xf numFmtId="0" fontId="8" fillId="0" borderId="0" xfId="0" applyFont="1" applyFill="1" applyAlignment="1">
      <alignment textRotation="90"/>
    </xf>
    <xf numFmtId="0" fontId="13" fillId="0" borderId="4" xfId="0" applyFont="1" applyBorder="1" applyAlignment="1"/>
    <xf numFmtId="0" fontId="13" fillId="0" borderId="0" xfId="0" applyFont="1" applyBorder="1" applyAlignment="1"/>
    <xf numFmtId="0" fontId="0" fillId="6" borderId="0" xfId="0" applyFill="1" applyAlignment="1"/>
    <xf numFmtId="0" fontId="8" fillId="6" borderId="0" xfId="0" applyFont="1" applyFill="1" applyAlignment="1">
      <alignment textRotation="90"/>
    </xf>
    <xf numFmtId="0" fontId="12" fillId="6" borderId="0" xfId="0" applyFont="1" applyFill="1" applyAlignment="1"/>
    <xf numFmtId="2" fontId="0" fillId="0" borderId="0" xfId="0" applyNumberFormat="1" applyFill="1" applyAlignment="1"/>
    <xf numFmtId="2" fontId="8" fillId="0" borderId="0" xfId="0" applyNumberFormat="1" applyFont="1" applyFill="1" applyAlignment="1">
      <alignment textRotation="90"/>
    </xf>
    <xf numFmtId="169" fontId="0" fillId="0" borderId="0" xfId="0" applyNumberFormat="1" applyFill="1" applyAlignment="1"/>
    <xf numFmtId="0" fontId="0" fillId="0" borderId="4" xfId="0" applyFill="1" applyBorder="1" applyAlignment="1"/>
    <xf numFmtId="2" fontId="0" fillId="0" borderId="4" xfId="0" applyNumberFormat="1" applyFill="1" applyBorder="1" applyAlignment="1"/>
    <xf numFmtId="0" fontId="7" fillId="0" borderId="0" xfId="0" applyFont="1" applyFill="1" applyAlignment="1"/>
    <xf numFmtId="0" fontId="12" fillId="0" borderId="0" xfId="0" applyFont="1" applyFill="1" applyAlignment="1"/>
    <xf numFmtId="0" fontId="12" fillId="0" borderId="8" xfId="0" applyFont="1" applyBorder="1" applyAlignment="1" applyProtection="1"/>
    <xf numFmtId="0" fontId="12" fillId="0" borderId="8" xfId="0" applyFont="1" applyBorder="1" applyAlignment="1"/>
    <xf numFmtId="0" fontId="12" fillId="0" borderId="9" xfId="0" applyFont="1" applyBorder="1" applyAlignment="1"/>
    <xf numFmtId="0" fontId="13" fillId="0" borderId="4" xfId="0" applyFont="1" applyBorder="1" applyAlignment="1">
      <alignment horizontal="right"/>
    </xf>
    <xf numFmtId="0" fontId="0" fillId="0" borderId="0" xfId="0" applyBorder="1" applyAlignment="1" applyProtection="1">
      <alignment wrapText="1"/>
    </xf>
    <xf numFmtId="0" fontId="0" fillId="0" borderId="7" xfId="0" applyBorder="1" applyAlignment="1" applyProtection="1">
      <alignment wrapText="1"/>
    </xf>
    <xf numFmtId="168" fontId="27" fillId="0" borderId="13" xfId="0" applyNumberFormat="1" applyFont="1" applyFill="1" applyBorder="1" applyAlignment="1">
      <alignment vertical="top"/>
    </xf>
    <xf numFmtId="0" fontId="14" fillId="8" borderId="2" xfId="0" applyFont="1" applyFill="1" applyBorder="1" applyAlignment="1" applyProtection="1">
      <alignment horizontal="center" vertical="center" wrapText="1"/>
    </xf>
    <xf numFmtId="168" fontId="27" fillId="0" borderId="2" xfId="0" applyNumberFormat="1" applyFont="1" applyFill="1" applyBorder="1" applyAlignment="1">
      <alignment vertical="top"/>
    </xf>
    <xf numFmtId="44" fontId="28" fillId="0" borderId="2" xfId="0" applyNumberFormat="1" applyFont="1" applyFill="1" applyBorder="1" applyAlignment="1">
      <alignment horizontal="center" wrapText="1"/>
    </xf>
    <xf numFmtId="44" fontId="28" fillId="0" borderId="2" xfId="2" applyNumberFormat="1" applyFont="1" applyFill="1" applyBorder="1" applyAlignment="1">
      <alignment horizontal="center" wrapText="1"/>
    </xf>
    <xf numFmtId="3" fontId="28" fillId="0" borderId="2" xfId="0" applyNumberFormat="1" applyFont="1" applyFill="1" applyBorder="1" applyAlignment="1">
      <alignment horizontal="center" wrapText="1"/>
    </xf>
    <xf numFmtId="44" fontId="28" fillId="0" borderId="14" xfId="0" applyNumberFormat="1" applyFont="1" applyFill="1" applyBorder="1" applyAlignment="1">
      <alignment horizontal="center" wrapText="1"/>
    </xf>
    <xf numFmtId="0" fontId="0" fillId="7" borderId="0" xfId="0" applyFill="1"/>
    <xf numFmtId="0" fontId="0" fillId="0" borderId="15" xfId="0" applyFill="1" applyBorder="1" applyAlignment="1"/>
    <xf numFmtId="0" fontId="0" fillId="0" borderId="15" xfId="0" applyBorder="1"/>
    <xf numFmtId="2" fontId="0" fillId="0" borderId="15" xfId="0" applyNumberFormat="1" applyFill="1" applyBorder="1" applyAlignment="1"/>
    <xf numFmtId="168" fontId="27" fillId="0" borderId="13" xfId="0" applyNumberFormat="1" applyFont="1" applyFill="1" applyBorder="1" applyAlignment="1">
      <alignment vertical="top"/>
    </xf>
    <xf numFmtId="168" fontId="27" fillId="0" borderId="2" xfId="0" applyNumberFormat="1" applyFont="1" applyFill="1" applyBorder="1" applyAlignment="1">
      <alignment vertical="top"/>
    </xf>
    <xf numFmtId="44" fontId="28" fillId="0" borderId="2" xfId="0" applyNumberFormat="1" applyFont="1" applyFill="1" applyBorder="1" applyAlignment="1">
      <alignment horizontal="center" wrapText="1"/>
    </xf>
    <xf numFmtId="44" fontId="28" fillId="0" borderId="2" xfId="2" applyNumberFormat="1" applyFont="1" applyFill="1" applyBorder="1" applyAlignment="1">
      <alignment horizontal="center" wrapText="1"/>
    </xf>
    <xf numFmtId="3" fontId="28" fillId="0" borderId="2" xfId="0" applyNumberFormat="1" applyFont="1" applyFill="1" applyBorder="1" applyAlignment="1">
      <alignment horizontal="center" wrapText="1"/>
    </xf>
    <xf numFmtId="44" fontId="28" fillId="0" borderId="14" xfId="0" applyNumberFormat="1" applyFont="1" applyFill="1" applyBorder="1" applyAlignment="1">
      <alignment horizontal="center" wrapText="1"/>
    </xf>
    <xf numFmtId="1" fontId="27" fillId="0" borderId="2" xfId="0" applyNumberFormat="1" applyFont="1" applyFill="1" applyBorder="1" applyAlignment="1">
      <alignment vertical="top"/>
    </xf>
    <xf numFmtId="1" fontId="11" fillId="5" borderId="2" xfId="0" applyNumberFormat="1" applyFont="1" applyFill="1" applyBorder="1" applyAlignment="1" applyProtection="1">
      <alignment horizontal="center"/>
      <protection locked="0"/>
    </xf>
    <xf numFmtId="0" fontId="11" fillId="5" borderId="2" xfId="0" applyFont="1" applyFill="1" applyBorder="1" applyAlignment="1" applyProtection="1">
      <alignment horizontal="right"/>
      <protection locked="0"/>
    </xf>
    <xf numFmtId="165" fontId="11" fillId="2" borderId="5" xfId="0" applyNumberFormat="1" applyFont="1" applyFill="1" applyBorder="1" applyAlignment="1" applyProtection="1"/>
    <xf numFmtId="0" fontId="14" fillId="0" borderId="13" xfId="0" applyFont="1" applyBorder="1" applyAlignment="1" applyProtection="1">
      <alignment horizontal="center" vertical="center" textRotation="90"/>
    </xf>
    <xf numFmtId="0" fontId="14" fillId="0" borderId="2" xfId="0" applyFont="1" applyBorder="1" applyAlignment="1" applyProtection="1">
      <alignment horizontal="center" vertical="center" textRotation="90"/>
    </xf>
    <xf numFmtId="0" fontId="14" fillId="0" borderId="2" xfId="0" applyFont="1" applyBorder="1" applyAlignment="1" applyProtection="1">
      <alignment horizontal="center" vertical="center" textRotation="90" wrapText="1"/>
    </xf>
    <xf numFmtId="0" fontId="14" fillId="0" borderId="2" xfId="0" applyFont="1" applyFill="1" applyBorder="1" applyAlignment="1" applyProtection="1">
      <alignment horizontal="center" vertical="center" textRotation="90" wrapText="1"/>
    </xf>
    <xf numFmtId="0" fontId="14" fillId="2" borderId="2" xfId="0" applyFont="1" applyFill="1" applyBorder="1" applyAlignment="1" applyProtection="1">
      <alignment horizontal="center" vertical="center" textRotation="90"/>
    </xf>
    <xf numFmtId="168" fontId="30" fillId="8" borderId="6" xfId="0" applyNumberFormat="1" applyFont="1" applyFill="1" applyBorder="1" applyAlignment="1">
      <alignment horizontal="center" vertical="center" wrapText="1"/>
    </xf>
    <xf numFmtId="168" fontId="30" fillId="8" borderId="16" xfId="0" applyNumberFormat="1" applyFont="1" applyFill="1" applyBorder="1" applyAlignment="1">
      <alignment horizontal="center" vertical="center" wrapText="1"/>
    </xf>
    <xf numFmtId="3" fontId="31" fillId="8" borderId="16" xfId="0" applyNumberFormat="1" applyFont="1" applyFill="1" applyBorder="1" applyAlignment="1">
      <alignment horizontal="center" vertical="center" wrapText="1"/>
    </xf>
    <xf numFmtId="0" fontId="30" fillId="8" borderId="16" xfId="0" applyFont="1" applyFill="1" applyBorder="1" applyAlignment="1">
      <alignment horizontal="center" vertical="center" wrapText="1"/>
    </xf>
    <xf numFmtId="0" fontId="0" fillId="0" borderId="8" xfId="0" applyBorder="1" applyAlignment="1" applyProtection="1">
      <alignment wrapText="1"/>
    </xf>
    <xf numFmtId="0" fontId="0" fillId="0" borderId="0" xfId="0" applyBorder="1" applyAlignment="1" applyProtection="1"/>
    <xf numFmtId="0" fontId="0" fillId="0" borderId="7" xfId="0" applyBorder="1" applyAlignment="1" applyProtection="1"/>
    <xf numFmtId="0" fontId="34" fillId="0" borderId="0" xfId="0" applyFont="1" applyFill="1" applyAlignment="1"/>
    <xf numFmtId="2" fontId="34" fillId="0" borderId="0" xfId="0" applyNumberFormat="1" applyFont="1" applyFill="1" applyAlignment="1"/>
    <xf numFmtId="0" fontId="34" fillId="6" borderId="0" xfId="0" applyFont="1" applyFill="1" applyAlignment="1"/>
    <xf numFmtId="0" fontId="20" fillId="0" borderId="0" xfId="0" applyFont="1" applyBorder="1" applyAlignment="1" applyProtection="1">
      <alignment wrapText="1"/>
    </xf>
    <xf numFmtId="0" fontId="20" fillId="0" borderId="7" xfId="0" applyFont="1" applyBorder="1" applyAlignment="1" applyProtection="1">
      <alignment wrapText="1"/>
    </xf>
    <xf numFmtId="0" fontId="0" fillId="7" borderId="2" xfId="0" applyFill="1" applyBorder="1" applyAlignment="1" applyProtection="1">
      <alignment horizontal="center"/>
    </xf>
    <xf numFmtId="0" fontId="0" fillId="0" borderId="9" xfId="0" applyBorder="1" applyAlignment="1"/>
    <xf numFmtId="0" fontId="12" fillId="0" borderId="16" xfId="0" applyFont="1" applyBorder="1" applyAlignment="1" applyProtection="1">
      <alignment horizontal="center"/>
    </xf>
    <xf numFmtId="0" fontId="12" fillId="0" borderId="2" xfId="0" applyFont="1" applyBorder="1" applyAlignment="1" applyProtection="1">
      <alignment horizontal="center"/>
    </xf>
    <xf numFmtId="0" fontId="12" fillId="0" borderId="1" xfId="0" applyFont="1" applyBorder="1" applyAlignment="1" applyProtection="1">
      <alignment horizontal="center"/>
    </xf>
    <xf numFmtId="0" fontId="12" fillId="0" borderId="3" xfId="0" applyFont="1" applyBorder="1" applyAlignment="1" applyProtection="1">
      <alignment horizontal="center"/>
    </xf>
    <xf numFmtId="167" fontId="11" fillId="5" borderId="2" xfId="0" applyNumberFormat="1" applyFont="1" applyFill="1" applyBorder="1" applyAlignment="1" applyProtection="1">
      <protection locked="0"/>
    </xf>
    <xf numFmtId="0" fontId="0" fillId="0" borderId="0" xfId="0" applyFill="1" applyBorder="1" applyAlignment="1"/>
    <xf numFmtId="2" fontId="0" fillId="0" borderId="0" xfId="0" applyNumberFormat="1" applyFill="1" applyBorder="1" applyAlignment="1"/>
    <xf numFmtId="0" fontId="0" fillId="6" borderId="0" xfId="0" applyFill="1" applyBorder="1" applyAlignment="1"/>
    <xf numFmtId="0" fontId="13" fillId="0" borderId="8" xfId="0" applyNumberFormat="1" applyFont="1" applyFill="1" applyBorder="1" applyAlignment="1" applyProtection="1">
      <alignment wrapText="1"/>
    </xf>
    <xf numFmtId="168" fontId="11" fillId="5" borderId="2" xfId="0" applyNumberFormat="1" applyFont="1" applyFill="1" applyBorder="1" applyAlignment="1" applyProtection="1">
      <alignment horizontal="center"/>
      <protection locked="0"/>
    </xf>
    <xf numFmtId="0" fontId="8" fillId="0" borderId="0" xfId="0" applyFont="1" applyBorder="1" applyAlignment="1">
      <alignment vertical="top"/>
    </xf>
    <xf numFmtId="0" fontId="8" fillId="0" borderId="4" xfId="0" applyFont="1" applyBorder="1" applyAlignment="1">
      <alignment vertical="top"/>
    </xf>
    <xf numFmtId="0" fontId="8" fillId="0" borderId="8" xfId="0" applyFont="1" applyFill="1" applyBorder="1" applyAlignment="1" applyProtection="1">
      <alignment vertical="top" wrapText="1"/>
    </xf>
    <xf numFmtId="0" fontId="8" fillId="0" borderId="9" xfId="0" applyFont="1" applyFill="1" applyBorder="1" applyAlignment="1" applyProtection="1">
      <alignment vertical="top" wrapText="1"/>
    </xf>
    <xf numFmtId="0" fontId="8" fillId="0" borderId="7" xfId="0" applyFont="1" applyBorder="1" applyAlignment="1">
      <alignment vertical="top"/>
    </xf>
    <xf numFmtId="0" fontId="8" fillId="0" borderId="6" xfId="0" applyFont="1" applyBorder="1" applyAlignment="1">
      <alignment vertical="top"/>
    </xf>
    <xf numFmtId="0" fontId="13" fillId="0" borderId="0" xfId="0" applyFont="1" applyFill="1" applyAlignment="1"/>
    <xf numFmtId="0" fontId="13" fillId="0" borderId="0" xfId="0" applyFont="1" applyFill="1" applyAlignment="1">
      <alignment wrapText="1"/>
    </xf>
    <xf numFmtId="0" fontId="35" fillId="0" borderId="0" xfId="0" applyFont="1" applyBorder="1" applyAlignment="1" applyProtection="1"/>
    <xf numFmtId="0" fontId="35" fillId="0" borderId="0" xfId="0" applyFont="1" applyBorder="1" applyAlignment="1" applyProtection="1">
      <alignment wrapText="1"/>
    </xf>
    <xf numFmtId="168" fontId="11" fillId="5" borderId="14" xfId="0" applyNumberFormat="1" applyFont="1" applyFill="1" applyBorder="1" applyAlignment="1" applyProtection="1">
      <alignment horizontal="center"/>
      <protection locked="0"/>
    </xf>
    <xf numFmtId="0" fontId="0" fillId="6" borderId="4" xfId="0" applyFill="1" applyBorder="1" applyAlignment="1"/>
    <xf numFmtId="0" fontId="7" fillId="0" borderId="0" xfId="0" applyFont="1" applyBorder="1" applyAlignment="1"/>
    <xf numFmtId="0" fontId="13" fillId="0" borderId="0" xfId="0" applyFont="1" applyBorder="1" applyAlignment="1" applyProtection="1"/>
    <xf numFmtId="0" fontId="13" fillId="0" borderId="4" xfId="0" applyFont="1" applyBorder="1" applyAlignment="1"/>
    <xf numFmtId="0" fontId="13" fillId="0" borderId="0" xfId="0" applyFont="1" applyFill="1" applyBorder="1" applyAlignment="1" applyProtection="1">
      <alignment horizontal="right"/>
    </xf>
    <xf numFmtId="0" fontId="24" fillId="0" borderId="0" xfId="12" applyFont="1" applyFill="1" applyBorder="1" applyAlignment="1" applyProtection="1">
      <alignment vertical="center" wrapText="1"/>
    </xf>
    <xf numFmtId="0" fontId="0" fillId="0" borderId="0" xfId="0" applyFill="1" applyBorder="1" applyAlignment="1" applyProtection="1">
      <alignment horizontal="center"/>
    </xf>
    <xf numFmtId="166" fontId="11" fillId="0" borderId="0" xfId="0" applyNumberFormat="1" applyFont="1" applyFill="1" applyBorder="1" applyAlignment="1" applyProtection="1">
      <protection locked="0"/>
    </xf>
    <xf numFmtId="164" fontId="7" fillId="0" borderId="0" xfId="0" applyNumberFormat="1" applyFont="1" applyBorder="1" applyAlignment="1" applyProtection="1"/>
    <xf numFmtId="0" fontId="7" fillId="0" borderId="0" xfId="0" applyFont="1" applyFill="1" applyBorder="1" applyAlignment="1" applyProtection="1"/>
    <xf numFmtId="0" fontId="8" fillId="0" borderId="0" xfId="0" applyFont="1" applyFill="1" applyBorder="1" applyAlignment="1" applyProtection="1">
      <alignment vertical="center" wrapText="1"/>
    </xf>
    <xf numFmtId="0" fontId="33" fillId="0" borderId="0" xfId="0" applyFont="1" applyBorder="1" applyAlignment="1"/>
    <xf numFmtId="0" fontId="7" fillId="0" borderId="0" xfId="0" applyFont="1" applyFill="1" applyBorder="1" applyAlignment="1"/>
    <xf numFmtId="0" fontId="8" fillId="0" borderId="0" xfId="0" applyFont="1" applyBorder="1" applyAlignment="1">
      <alignment vertical="center"/>
    </xf>
    <xf numFmtId="0" fontId="8" fillId="0" borderId="0" xfId="0" applyFont="1" applyFill="1" applyBorder="1" applyAlignment="1">
      <alignment vertical="top"/>
    </xf>
    <xf numFmtId="0" fontId="8" fillId="0" borderId="0" xfId="0" applyFont="1" applyFill="1" applyBorder="1" applyAlignment="1" applyProtection="1">
      <alignment vertical="top" wrapText="1"/>
    </xf>
    <xf numFmtId="0" fontId="0" fillId="0" borderId="0" xfId="0" applyFill="1" applyBorder="1" applyAlignment="1" applyProtection="1"/>
    <xf numFmtId="0" fontId="0" fillId="0" borderId="0" xfId="0" applyFill="1" applyBorder="1" applyAlignment="1" applyProtection="1">
      <alignment wrapText="1"/>
    </xf>
    <xf numFmtId="0" fontId="20" fillId="0" borderId="0" xfId="0" applyFont="1" applyFill="1" applyBorder="1" applyAlignment="1" applyProtection="1">
      <alignment wrapText="1"/>
    </xf>
    <xf numFmtId="0" fontId="32" fillId="0" borderId="0" xfId="0" applyFont="1" applyFill="1" applyBorder="1" applyAlignment="1" applyProtection="1"/>
    <xf numFmtId="0" fontId="35" fillId="0" borderId="0" xfId="0" applyFont="1" applyFill="1" applyBorder="1" applyAlignment="1">
      <alignment wrapText="1"/>
    </xf>
    <xf numFmtId="0" fontId="13" fillId="0" borderId="4" xfId="0" applyFont="1" applyBorder="1" applyAlignment="1" applyProtection="1">
      <alignment horizontal="right"/>
    </xf>
    <xf numFmtId="0" fontId="0" fillId="0" borderId="4" xfId="0" applyBorder="1" applyAlignment="1" applyProtection="1"/>
    <xf numFmtId="0" fontId="0" fillId="0" borderId="6" xfId="0" applyBorder="1" applyAlignment="1" applyProtection="1"/>
    <xf numFmtId="0" fontId="7" fillId="6" borderId="14" xfId="0" applyFont="1" applyFill="1" applyBorder="1" applyAlignment="1" applyProtection="1"/>
    <xf numFmtId="0" fontId="7" fillId="6" borderId="17" xfId="0" applyFont="1" applyFill="1" applyBorder="1" applyAlignment="1" applyProtection="1"/>
    <xf numFmtId="44" fontId="0" fillId="0" borderId="0" xfId="0" applyNumberFormat="1" applyFill="1" applyBorder="1" applyAlignment="1" applyProtection="1"/>
    <xf numFmtId="4" fontId="0" fillId="0" borderId="0" xfId="0" applyNumberFormat="1" applyFill="1" applyBorder="1" applyAlignment="1" applyProtection="1"/>
    <xf numFmtId="0" fontId="13" fillId="0" borderId="0" xfId="0" applyFont="1" applyFill="1" applyBorder="1" applyAlignment="1" applyProtection="1">
      <alignment vertical="center" wrapText="1"/>
    </xf>
    <xf numFmtId="0" fontId="10" fillId="0" borderId="0" xfId="0" applyFont="1" applyFill="1" applyBorder="1" applyAlignment="1" applyProtection="1">
      <alignment wrapText="1"/>
    </xf>
    <xf numFmtId="44" fontId="13" fillId="0" borderId="0" xfId="0" applyNumberFormat="1" applyFont="1" applyFill="1" applyBorder="1" applyAlignment="1" applyProtection="1"/>
    <xf numFmtId="0" fontId="7" fillId="0" borderId="0" xfId="0" applyFont="1" applyFill="1" applyBorder="1" applyAlignment="1" applyProtection="1">
      <alignment wrapText="1"/>
    </xf>
    <xf numFmtId="44" fontId="6" fillId="0" borderId="0" xfId="0" applyNumberFormat="1" applyFont="1" applyFill="1" applyBorder="1" applyAlignment="1" applyProtection="1"/>
    <xf numFmtId="0" fontId="10" fillId="0" borderId="0" xfId="0" applyFont="1" applyFill="1" applyBorder="1" applyAlignment="1" applyProtection="1"/>
    <xf numFmtId="0" fontId="32" fillId="0" borderId="0" xfId="0" applyFont="1" applyFill="1" applyBorder="1" applyAlignment="1" applyProtection="1">
      <alignment vertical="center"/>
    </xf>
    <xf numFmtId="0" fontId="7" fillId="6" borderId="2" xfId="0" applyFont="1" applyFill="1" applyBorder="1" applyAlignment="1" applyProtection="1"/>
    <xf numFmtId="44" fontId="0" fillId="0" borderId="0" xfId="2" applyFont="1" applyFill="1" applyBorder="1" applyAlignment="1" applyProtection="1"/>
    <xf numFmtId="0" fontId="7" fillId="0" borderId="13" xfId="0" applyFont="1" applyBorder="1" applyAlignment="1" applyProtection="1">
      <alignment vertical="center"/>
    </xf>
    <xf numFmtId="0" fontId="32" fillId="0" borderId="13" xfId="0" applyFont="1" applyFill="1" applyBorder="1" applyAlignment="1" applyProtection="1">
      <alignment vertical="center"/>
    </xf>
    <xf numFmtId="0" fontId="14" fillId="0" borderId="2" xfId="0" applyFont="1" applyFill="1" applyBorder="1" applyAlignment="1" applyProtection="1">
      <alignment horizontal="center" vertical="center" wrapText="1"/>
    </xf>
    <xf numFmtId="165" fontId="15" fillId="0" borderId="3" xfId="0" applyNumberFormat="1" applyFont="1" applyFill="1" applyBorder="1" applyAlignment="1" applyProtection="1">
      <alignment horizontal="center"/>
    </xf>
    <xf numFmtId="165" fontId="11" fillId="0" borderId="5" xfId="0" applyNumberFormat="1" applyFont="1" applyFill="1" applyBorder="1" applyAlignment="1" applyProtection="1"/>
    <xf numFmtId="0" fontId="0" fillId="0" borderId="0" xfId="0" applyFill="1"/>
    <xf numFmtId="0" fontId="19" fillId="0" borderId="0" xfId="0" applyFont="1" applyFill="1" applyAlignment="1">
      <alignment vertical="center"/>
    </xf>
    <xf numFmtId="168" fontId="29" fillId="0" borderId="2" xfId="19" applyNumberFormat="1" applyFont="1" applyBorder="1" applyAlignment="1">
      <alignment horizontal="center"/>
    </xf>
    <xf numFmtId="0" fontId="29" fillId="0" borderId="2" xfId="19" applyFont="1" applyBorder="1"/>
    <xf numFmtId="0" fontId="7" fillId="0" borderId="2" xfId="0" applyFont="1" applyBorder="1" applyAlignment="1" applyProtection="1">
      <alignment horizontal="center" vertical="center" wrapText="1"/>
    </xf>
    <xf numFmtId="0" fontId="16" fillId="0" borderId="0" xfId="0" applyFont="1" applyFill="1" applyBorder="1" applyAlignment="1" applyProtection="1">
      <alignment horizontal="left" vertical="center" wrapText="1"/>
    </xf>
    <xf numFmtId="0" fontId="24" fillId="0" borderId="0" xfId="12" applyFont="1" applyBorder="1" applyAlignment="1" applyProtection="1">
      <alignment vertical="center" wrapText="1"/>
      <protection locked="0"/>
    </xf>
    <xf numFmtId="0" fontId="12" fillId="0" borderId="0" xfId="0" applyFont="1" applyFill="1" applyBorder="1" applyAlignment="1" applyProtection="1">
      <alignment horizontal="left" vertical="center" wrapText="1"/>
    </xf>
    <xf numFmtId="168" fontId="29" fillId="0" borderId="2" xfId="66" applyNumberFormat="1" applyFont="1" applyBorder="1" applyAlignment="1">
      <alignment horizontal="center"/>
    </xf>
    <xf numFmtId="0" fontId="29" fillId="0" borderId="2" xfId="66" applyFont="1" applyBorder="1"/>
    <xf numFmtId="0" fontId="29" fillId="0" borderId="3" xfId="66" applyFont="1" applyBorder="1"/>
    <xf numFmtId="0" fontId="27" fillId="0" borderId="2" xfId="66" applyFont="1" applyFill="1" applyBorder="1" applyAlignment="1">
      <alignment vertical="top"/>
    </xf>
    <xf numFmtId="44" fontId="28" fillId="0" borderId="2" xfId="2" applyNumberFormat="1" applyFont="1" applyFill="1" applyBorder="1"/>
    <xf numFmtId="165" fontId="11" fillId="2" borderId="2" xfId="0" applyNumberFormat="1" applyFont="1" applyFill="1" applyBorder="1" applyAlignment="1" applyProtection="1"/>
    <xf numFmtId="44" fontId="28" fillId="0" borderId="14" xfId="106" applyNumberFormat="1" applyFont="1" applyFill="1" applyBorder="1"/>
    <xf numFmtId="3" fontId="28" fillId="0" borderId="2" xfId="72" applyNumberFormat="1" applyFont="1" applyFill="1" applyBorder="1"/>
    <xf numFmtId="44" fontId="28" fillId="0" borderId="2" xfId="106" applyNumberFormat="1" applyFont="1" applyFill="1" applyBorder="1"/>
    <xf numFmtId="0" fontId="27" fillId="0" borderId="2" xfId="106" applyFont="1" applyFill="1" applyBorder="1" applyAlignment="1">
      <alignment vertical="top"/>
    </xf>
    <xf numFmtId="0" fontId="29" fillId="0" borderId="2" xfId="72" applyFont="1" applyBorder="1"/>
    <xf numFmtId="44" fontId="29" fillId="0" borderId="2" xfId="106" applyNumberFormat="1" applyFont="1" applyBorder="1"/>
    <xf numFmtId="0" fontId="29" fillId="0" borderId="2" xfId="106" applyFont="1" applyBorder="1"/>
    <xf numFmtId="170" fontId="11" fillId="2" borderId="3" xfId="0" applyNumberFormat="1" applyFont="1" applyFill="1" applyBorder="1" applyAlignment="1" applyProtection="1">
      <alignment horizontal="right"/>
    </xf>
    <xf numFmtId="170" fontId="11" fillId="2" borderId="2" xfId="0" applyNumberFormat="1" applyFont="1" applyFill="1" applyBorder="1" applyAlignment="1" applyProtection="1">
      <alignment horizontal="right"/>
    </xf>
    <xf numFmtId="0" fontId="0" fillId="0" borderId="0" xfId="0" applyAlignment="1"/>
    <xf numFmtId="0" fontId="0" fillId="0" borderId="15" xfId="0" applyBorder="1" applyAlignment="1"/>
    <xf numFmtId="1" fontId="10" fillId="2" borderId="2" xfId="0" applyNumberFormat="1" applyFont="1" applyFill="1" applyBorder="1" applyAlignment="1" applyProtection="1"/>
    <xf numFmtId="1" fontId="15" fillId="2" borderId="2" xfId="0" applyNumberFormat="1" applyFont="1" applyFill="1" applyBorder="1" applyAlignment="1" applyProtection="1">
      <alignment horizontal="center"/>
    </xf>
    <xf numFmtId="0" fontId="10" fillId="2" borderId="2" xfId="0" applyFont="1" applyFill="1" applyBorder="1" applyAlignment="1" applyProtection="1"/>
    <xf numFmtId="0" fontId="10" fillId="7" borderId="2" xfId="0" applyFont="1" applyFill="1" applyBorder="1" applyAlignment="1" applyProtection="1"/>
    <xf numFmtId="0" fontId="11" fillId="5" borderId="2" xfId="0" applyFont="1" applyFill="1" applyBorder="1" applyAlignment="1" applyProtection="1">
      <alignment horizontal="center"/>
      <protection locked="0"/>
    </xf>
    <xf numFmtId="0" fontId="57" fillId="0" borderId="2" xfId="0" applyFont="1" applyBorder="1" applyProtection="1">
      <protection hidden="1"/>
    </xf>
    <xf numFmtId="165" fontId="0" fillId="7" borderId="2" xfId="0" applyNumberFormat="1" applyFill="1" applyBorder="1" applyProtection="1">
      <protection hidden="1"/>
    </xf>
    <xf numFmtId="1" fontId="0" fillId="7" borderId="2" xfId="0" applyNumberFormat="1" applyFill="1" applyBorder="1" applyProtection="1">
      <protection hidden="1"/>
    </xf>
    <xf numFmtId="0" fontId="0" fillId="7" borderId="2" xfId="0" applyFill="1" applyBorder="1" applyProtection="1">
      <protection hidden="1"/>
    </xf>
    <xf numFmtId="0" fontId="57" fillId="0" borderId="2" xfId="0" applyFont="1" applyFill="1" applyBorder="1" applyProtection="1">
      <protection hidden="1"/>
    </xf>
    <xf numFmtId="44" fontId="0" fillId="7" borderId="2" xfId="0" applyNumberFormat="1" applyFill="1" applyBorder="1" applyProtection="1">
      <protection hidden="1"/>
    </xf>
    <xf numFmtId="0" fontId="0" fillId="0" borderId="0" xfId="0" applyProtection="1">
      <protection hidden="1"/>
    </xf>
    <xf numFmtId="0" fontId="0" fillId="7" borderId="0" xfId="0" applyFill="1" applyProtection="1">
      <protection hidden="1"/>
    </xf>
    <xf numFmtId="0" fontId="0" fillId="0" borderId="0" xfId="0" applyAlignment="1"/>
    <xf numFmtId="0" fontId="59" fillId="0" borderId="2" xfId="19" applyFont="1" applyFill="1" applyBorder="1" applyAlignment="1">
      <alignment vertical="top"/>
    </xf>
    <xf numFmtId="0" fontId="59" fillId="0" borderId="2" xfId="106" applyFont="1" applyFill="1" applyBorder="1" applyAlignment="1">
      <alignment vertical="top"/>
    </xf>
    <xf numFmtId="44" fontId="60" fillId="0" borderId="2" xfId="106" applyNumberFormat="1" applyFont="1" applyFill="1" applyBorder="1"/>
    <xf numFmtId="44" fontId="60" fillId="0" borderId="2" xfId="2" applyNumberFormat="1" applyFont="1" applyFill="1" applyBorder="1"/>
    <xf numFmtId="3" fontId="60" fillId="0" borderId="2" xfId="72" applyNumberFormat="1" applyFont="1" applyFill="1" applyBorder="1"/>
    <xf numFmtId="44" fontId="60" fillId="0" borderId="14" xfId="106" applyNumberFormat="1" applyFont="1" applyFill="1" applyBorder="1"/>
    <xf numFmtId="0" fontId="59" fillId="0" borderId="2" xfId="66" applyFont="1" applyFill="1" applyBorder="1" applyAlignment="1">
      <alignment vertical="top"/>
    </xf>
    <xf numFmtId="168" fontId="61" fillId="0" borderId="13" xfId="0" applyNumberFormat="1" applyFont="1" applyFill="1" applyBorder="1" applyAlignment="1">
      <alignment vertical="top"/>
    </xf>
    <xf numFmtId="0" fontId="61" fillId="0" borderId="2" xfId="0" applyFont="1" applyFill="1" applyBorder="1" applyAlignment="1">
      <alignment vertical="top"/>
    </xf>
    <xf numFmtId="44" fontId="62" fillId="0" borderId="2" xfId="0" applyNumberFormat="1" applyFont="1" applyFill="1" applyBorder="1"/>
    <xf numFmtId="44" fontId="62" fillId="0" borderId="2" xfId="2" applyNumberFormat="1" applyFont="1" applyFill="1" applyBorder="1"/>
    <xf numFmtId="3" fontId="62" fillId="0" borderId="2" xfId="0" applyNumberFormat="1" applyFont="1" applyFill="1" applyBorder="1"/>
    <xf numFmtId="44" fontId="62" fillId="0" borderId="14" xfId="0" applyNumberFormat="1" applyFont="1" applyFill="1" applyBorder="1"/>
    <xf numFmtId="0" fontId="61" fillId="0" borderId="2" xfId="66" applyFont="1" applyFill="1" applyBorder="1" applyAlignment="1">
      <alignment vertical="top"/>
    </xf>
    <xf numFmtId="0" fontId="61" fillId="0" borderId="2" xfId="106" applyFont="1" applyFill="1" applyBorder="1" applyAlignment="1">
      <alignment vertical="top"/>
    </xf>
    <xf numFmtId="44" fontId="62" fillId="0" borderId="2" xfId="106" applyNumberFormat="1" applyFont="1" applyFill="1" applyBorder="1"/>
    <xf numFmtId="3" fontId="62" fillId="0" borderId="2" xfId="72" applyNumberFormat="1" applyFont="1" applyFill="1" applyBorder="1"/>
    <xf numFmtId="44" fontId="62" fillId="0" borderId="14" xfId="106" applyNumberFormat="1" applyFont="1" applyFill="1" applyBorder="1"/>
    <xf numFmtId="0" fontId="61" fillId="0" borderId="2" xfId="19" applyFont="1" applyFill="1" applyBorder="1" applyAlignment="1">
      <alignment vertical="top"/>
    </xf>
    <xf numFmtId="49" fontId="0" fillId="7" borderId="2" xfId="0" applyNumberFormat="1" applyFill="1" applyBorder="1" applyAlignment="1" applyProtection="1">
      <alignment horizontal="left" wrapText="1"/>
      <protection hidden="1"/>
    </xf>
    <xf numFmtId="0" fontId="11" fillId="5" borderId="2" xfId="0" applyNumberFormat="1" applyFont="1" applyFill="1" applyBorder="1" applyAlignment="1" applyProtection="1">
      <alignment horizontal="center"/>
      <protection locked="0"/>
    </xf>
    <xf numFmtId="4" fontId="11" fillId="8" borderId="2" xfId="0" applyNumberFormat="1" applyFont="1" applyFill="1" applyBorder="1" applyAlignment="1" applyProtection="1"/>
    <xf numFmtId="1" fontId="16" fillId="0" borderId="2" xfId="0" applyNumberFormat="1" applyFont="1" applyBorder="1" applyAlignment="1" applyProtection="1"/>
    <xf numFmtId="4" fontId="15" fillId="2" borderId="2" xfId="0" applyNumberFormat="1" applyFont="1" applyFill="1" applyBorder="1" applyAlignment="1" applyProtection="1"/>
    <xf numFmtId="171" fontId="15" fillId="2" borderId="2" xfId="0" applyNumberFormat="1" applyFont="1" applyFill="1" applyBorder="1" applyAlignment="1" applyProtection="1">
      <alignment horizontal="center"/>
    </xf>
    <xf numFmtId="165" fontId="15" fillId="2" borderId="2" xfId="0" applyNumberFormat="1" applyFont="1" applyFill="1" applyBorder="1" applyAlignment="1" applyProtection="1">
      <alignment horizontal="center"/>
    </xf>
    <xf numFmtId="0" fontId="0" fillId="0" borderId="0" xfId="0" applyAlignment="1"/>
    <xf numFmtId="0" fontId="11" fillId="5" borderId="2" xfId="0" applyFont="1" applyFill="1" applyBorder="1" applyAlignment="1" applyProtection="1">
      <alignment horizontal="center"/>
      <protection locked="0"/>
    </xf>
    <xf numFmtId="0" fontId="0" fillId="0" borderId="0" xfId="0" applyAlignment="1"/>
    <xf numFmtId="0" fontId="0" fillId="0" borderId="0" xfId="0" applyAlignment="1"/>
    <xf numFmtId="0" fontId="11" fillId="5" borderId="2" xfId="0" applyFont="1" applyFill="1" applyBorder="1" applyAlignment="1" applyProtection="1">
      <alignment horizontal="center"/>
      <protection locked="0"/>
    </xf>
    <xf numFmtId="0" fontId="7" fillId="0" borderId="8" xfId="0" applyFont="1" applyBorder="1" applyAlignment="1" applyProtection="1"/>
    <xf numFmtId="0" fontId="13" fillId="0" borderId="0" xfId="0" applyFont="1" applyBorder="1" applyAlignment="1" applyProtection="1"/>
    <xf numFmtId="0" fontId="13" fillId="0" borderId="7" xfId="0" applyFont="1" applyBorder="1" applyAlignment="1" applyProtection="1"/>
    <xf numFmtId="164" fontId="7" fillId="0" borderId="3" xfId="0" applyNumberFormat="1" applyFont="1" applyBorder="1" applyAlignment="1" applyProtection="1">
      <alignment horizontal="center"/>
    </xf>
    <xf numFmtId="0" fontId="7" fillId="0" borderId="14" xfId="0" applyFont="1" applyFill="1" applyBorder="1" applyAlignment="1" applyProtection="1">
      <alignment horizontal="center"/>
    </xf>
    <xf numFmtId="0" fontId="7" fillId="0" borderId="17" xfId="0" applyFont="1" applyFill="1" applyBorder="1" applyAlignment="1" applyProtection="1">
      <alignment horizontal="center"/>
    </xf>
    <xf numFmtId="0" fontId="7" fillId="0" borderId="13" xfId="0" applyFont="1" applyFill="1" applyBorder="1" applyAlignment="1" applyProtection="1">
      <alignment horizontal="center"/>
    </xf>
    <xf numFmtId="0" fontId="7" fillId="0" borderId="3" xfId="0" applyFont="1" applyBorder="1" applyAlignment="1" applyProtection="1"/>
    <xf numFmtId="0" fontId="11" fillId="5" borderId="10" xfId="5" applyFont="1" applyFill="1" applyBorder="1" applyAlignment="1" applyProtection="1">
      <alignment horizontal="center"/>
      <protection locked="0"/>
    </xf>
    <xf numFmtId="0" fontId="11" fillId="5" borderId="11" xfId="5" applyFont="1" applyFill="1" applyBorder="1" applyAlignment="1" applyProtection="1">
      <alignment horizontal="center"/>
      <protection locked="0"/>
    </xf>
    <xf numFmtId="0" fontId="11" fillId="5" borderId="12" xfId="5" applyFont="1" applyFill="1" applyBorder="1" applyAlignment="1" applyProtection="1">
      <alignment horizontal="center"/>
      <protection locked="0"/>
    </xf>
    <xf numFmtId="0" fontId="7" fillId="0" borderId="0" xfId="12" applyFont="1" applyBorder="1" applyAlignment="1" applyProtection="1">
      <alignment vertical="center" wrapText="1"/>
      <protection locked="0"/>
    </xf>
    <xf numFmtId="0" fontId="0" fillId="0" borderId="0" xfId="0" applyAlignment="1">
      <alignment vertical="center" wrapText="1"/>
    </xf>
    <xf numFmtId="0" fontId="0" fillId="7" borderId="14" xfId="0" applyFont="1" applyFill="1" applyBorder="1" applyAlignment="1" applyProtection="1">
      <alignment horizontal="left"/>
    </xf>
    <xf numFmtId="0" fontId="11" fillId="7" borderId="17" xfId="0" applyFont="1" applyFill="1" applyBorder="1" applyAlignment="1" applyProtection="1">
      <alignment horizontal="left"/>
    </xf>
    <xf numFmtId="0" fontId="11" fillId="7" borderId="13" xfId="0" applyFont="1" applyFill="1" applyBorder="1" applyAlignment="1" applyProtection="1">
      <alignment horizontal="left"/>
    </xf>
    <xf numFmtId="0" fontId="7" fillId="0" borderId="14" xfId="0" applyFont="1" applyBorder="1" applyAlignment="1" applyProtection="1"/>
    <xf numFmtId="0" fontId="13" fillId="0" borderId="17" xfId="0" applyFont="1" applyBorder="1" applyAlignment="1" applyProtection="1"/>
    <xf numFmtId="0" fontId="13" fillId="0" borderId="13" xfId="0" applyFont="1" applyBorder="1" applyAlignment="1" applyProtection="1"/>
    <xf numFmtId="0" fontId="7" fillId="0" borderId="17" xfId="0" applyFont="1" applyBorder="1" applyAlignment="1" applyProtection="1"/>
    <xf numFmtId="0" fontId="7" fillId="0" borderId="13" xfId="0" applyFont="1" applyBorder="1" applyAlignment="1" applyProtection="1"/>
    <xf numFmtId="0" fontId="7" fillId="0" borderId="0" xfId="0" applyFont="1" applyBorder="1" applyAlignment="1" applyProtection="1"/>
    <xf numFmtId="0" fontId="0" fillId="0" borderId="0" xfId="0" applyBorder="1" applyAlignment="1"/>
    <xf numFmtId="0" fontId="0" fillId="0" borderId="0" xfId="0" applyAlignment="1"/>
    <xf numFmtId="0" fontId="8" fillId="0" borderId="0" xfId="12" applyFont="1" applyBorder="1" applyAlignment="1" applyProtection="1">
      <alignment vertical="center" wrapText="1"/>
      <protection locked="0"/>
    </xf>
    <xf numFmtId="0" fontId="8" fillId="0" borderId="0" xfId="0" applyFont="1" applyAlignment="1">
      <alignment vertical="center" wrapText="1"/>
    </xf>
    <xf numFmtId="0" fontId="7" fillId="9" borderId="9" xfId="0" applyFont="1" applyFill="1" applyBorder="1" applyAlignment="1" applyProtection="1">
      <alignment horizontal="left"/>
    </xf>
    <xf numFmtId="0" fontId="7" fillId="9" borderId="4" xfId="0" applyFont="1" applyFill="1" applyBorder="1" applyAlignment="1" applyProtection="1">
      <alignment horizontal="left"/>
    </xf>
    <xf numFmtId="166" fontId="11" fillId="5" borderId="2" xfId="0" applyNumberFormat="1" applyFont="1" applyFill="1" applyBorder="1" applyAlignment="1" applyProtection="1">
      <alignment horizontal="center"/>
      <protection locked="0"/>
    </xf>
    <xf numFmtId="0" fontId="11" fillId="5" borderId="14" xfId="0" applyFont="1" applyFill="1" applyBorder="1" applyAlignment="1" applyProtection="1">
      <alignment horizontal="center"/>
      <protection locked="0"/>
    </xf>
    <xf numFmtId="0" fontId="11" fillId="5" borderId="17" xfId="0" applyFont="1" applyFill="1" applyBorder="1" applyAlignment="1" applyProtection="1">
      <alignment horizontal="center"/>
      <protection locked="0"/>
    </xf>
    <xf numFmtId="0" fontId="11" fillId="5" borderId="13" xfId="0" applyFont="1" applyFill="1" applyBorder="1" applyAlignment="1" applyProtection="1">
      <alignment horizontal="center"/>
      <protection locked="0"/>
    </xf>
    <xf numFmtId="0" fontId="12" fillId="0" borderId="0" xfId="0" applyFont="1" applyFill="1" applyBorder="1" applyAlignment="1" applyProtection="1">
      <alignment horizontal="left" vertical="center" wrapText="1"/>
      <protection locked="0"/>
    </xf>
    <xf numFmtId="0" fontId="0" fillId="0" borderId="0" xfId="0" applyAlignment="1">
      <alignment horizontal="left" vertical="center" wrapText="1"/>
    </xf>
    <xf numFmtId="0" fontId="39" fillId="0" borderId="0" xfId="0" applyFont="1" applyFill="1" applyBorder="1" applyAlignment="1" applyProtection="1">
      <alignment vertical="top" wrapText="1"/>
      <protection locked="0"/>
    </xf>
    <xf numFmtId="0" fontId="0" fillId="0" borderId="0" xfId="0" applyAlignment="1">
      <alignment vertical="top" wrapText="1"/>
    </xf>
    <xf numFmtId="0" fontId="32" fillId="3" borderId="14" xfId="0" applyFont="1" applyFill="1" applyBorder="1" applyAlignment="1" applyProtection="1">
      <alignment horizontal="left" wrapText="1"/>
    </xf>
    <xf numFmtId="0" fontId="32" fillId="3" borderId="17" xfId="0" applyFont="1" applyFill="1" applyBorder="1" applyAlignment="1" applyProtection="1">
      <alignment horizontal="left" wrapText="1"/>
    </xf>
    <xf numFmtId="0" fontId="32" fillId="3" borderId="13" xfId="0" applyFont="1" applyFill="1" applyBorder="1" applyAlignment="1" applyProtection="1">
      <alignment horizontal="left" wrapText="1"/>
    </xf>
    <xf numFmtId="0" fontId="33" fillId="0" borderId="10" xfId="0" applyFont="1" applyFill="1" applyBorder="1" applyAlignment="1" applyProtection="1">
      <alignment horizontal="left" wrapText="1"/>
    </xf>
    <xf numFmtId="0" fontId="33" fillId="0" borderId="11" xfId="0" applyFont="1" applyFill="1" applyBorder="1" applyAlignment="1" applyProtection="1">
      <alignment horizontal="left" wrapText="1"/>
    </xf>
    <xf numFmtId="0" fontId="33" fillId="0" borderId="12" xfId="0" applyFont="1" applyFill="1" applyBorder="1" applyAlignment="1" applyProtection="1">
      <alignment horizontal="left" wrapText="1"/>
    </xf>
    <xf numFmtId="0" fontId="7" fillId="0" borderId="8" xfId="0" applyFont="1" applyBorder="1" applyAlignment="1">
      <alignment horizontal="left"/>
    </xf>
    <xf numFmtId="0" fontId="7" fillId="0" borderId="0" xfId="0" applyFont="1" applyBorder="1" applyAlignment="1">
      <alignment horizontal="left"/>
    </xf>
    <xf numFmtId="0" fontId="7" fillId="0" borderId="7" xfId="0" applyFont="1" applyBorder="1" applyAlignment="1">
      <alignment horizontal="left"/>
    </xf>
    <xf numFmtId="0" fontId="6" fillId="0" borderId="9" xfId="0" applyFont="1" applyBorder="1" applyAlignment="1" applyProtection="1">
      <alignment horizontal="left" wrapText="1"/>
    </xf>
    <xf numFmtId="0" fontId="13" fillId="0" borderId="4" xfId="0" applyFont="1" applyBorder="1" applyAlignment="1" applyProtection="1">
      <alignment horizontal="left" wrapText="1"/>
    </xf>
    <xf numFmtId="0" fontId="13" fillId="0" borderId="6" xfId="0" applyFont="1" applyBorder="1" applyAlignment="1" applyProtection="1">
      <alignment horizontal="left" wrapText="1"/>
    </xf>
    <xf numFmtId="0" fontId="6" fillId="0" borderId="10" xfId="0" applyNumberFormat="1" applyFont="1" applyFill="1" applyBorder="1" applyAlignment="1" applyProtection="1">
      <alignment horizontal="left" wrapText="1"/>
    </xf>
    <xf numFmtId="0" fontId="13" fillId="0" borderId="11" xfId="0" applyNumberFormat="1" applyFont="1" applyFill="1" applyBorder="1" applyAlignment="1" applyProtection="1">
      <alignment horizontal="left" wrapText="1"/>
    </xf>
    <xf numFmtId="0" fontId="13" fillId="0" borderId="12" xfId="0" applyNumberFormat="1" applyFont="1" applyFill="1" applyBorder="1" applyAlignment="1" applyProtection="1">
      <alignment horizontal="left" wrapText="1"/>
    </xf>
    <xf numFmtId="0" fontId="32" fillId="3" borderId="2" xfId="0" applyFont="1" applyFill="1" applyBorder="1" applyAlignment="1" applyProtection="1">
      <alignment horizontal="left"/>
    </xf>
    <xf numFmtId="0" fontId="8" fillId="0" borderId="14" xfId="0" applyFont="1" applyFill="1" applyBorder="1" applyAlignment="1" applyProtection="1">
      <alignment horizontal="left" vertical="top" wrapText="1"/>
    </xf>
    <xf numFmtId="0" fontId="8" fillId="0" borderId="17" xfId="0" applyFont="1" applyFill="1" applyBorder="1" applyAlignment="1" applyProtection="1">
      <alignment horizontal="left" vertical="top" wrapText="1"/>
    </xf>
    <xf numFmtId="0" fontId="8" fillId="0" borderId="13" xfId="0" applyFont="1" applyFill="1" applyBorder="1" applyAlignment="1" applyProtection="1">
      <alignment horizontal="left" vertical="top" wrapText="1"/>
    </xf>
    <xf numFmtId="0" fontId="32" fillId="9" borderId="14" xfId="0" applyFont="1" applyFill="1" applyBorder="1" applyAlignment="1" applyProtection="1">
      <alignment horizontal="left"/>
    </xf>
    <xf numFmtId="0" fontId="32" fillId="9" borderId="17" xfId="0" applyFont="1" applyFill="1" applyBorder="1" applyAlignment="1" applyProtection="1">
      <alignment horizontal="left"/>
    </xf>
    <xf numFmtId="0" fontId="32" fillId="9" borderId="13" xfId="0" applyFont="1" applyFill="1" applyBorder="1" applyAlignment="1" applyProtection="1">
      <alignment horizontal="left"/>
    </xf>
    <xf numFmtId="0" fontId="7" fillId="0" borderId="14" xfId="0" applyFont="1" applyFill="1" applyBorder="1" applyAlignment="1" applyProtection="1">
      <alignment horizontal="left" wrapText="1"/>
    </xf>
    <xf numFmtId="0" fontId="7" fillId="0" borderId="17" xfId="0" applyFont="1" applyFill="1" applyBorder="1" applyAlignment="1" applyProtection="1">
      <alignment horizontal="left" wrapText="1"/>
    </xf>
    <xf numFmtId="0" fontId="7" fillId="0" borderId="13" xfId="0" applyFont="1" applyFill="1" applyBorder="1" applyAlignment="1" applyProtection="1">
      <alignment horizontal="left" wrapText="1"/>
    </xf>
    <xf numFmtId="0" fontId="14" fillId="0" borderId="14" xfId="0" applyFont="1" applyFill="1" applyBorder="1" applyAlignment="1" applyProtection="1">
      <alignment horizontal="left" vertical="center" wrapText="1"/>
    </xf>
    <xf numFmtId="0" fontId="14" fillId="0" borderId="17" xfId="0" applyFont="1" applyFill="1" applyBorder="1" applyAlignment="1" applyProtection="1">
      <alignment horizontal="left" vertical="center" wrapText="1"/>
    </xf>
    <xf numFmtId="0" fontId="14" fillId="0" borderId="13" xfId="0" applyFont="1" applyFill="1" applyBorder="1" applyAlignment="1" applyProtection="1">
      <alignment horizontal="left" vertical="center" wrapText="1"/>
    </xf>
    <xf numFmtId="0" fontId="8" fillId="0" borderId="14" xfId="0" applyFont="1" applyFill="1" applyBorder="1" applyAlignment="1" applyProtection="1">
      <alignment horizontal="left" vertical="center" wrapText="1"/>
    </xf>
    <xf numFmtId="0" fontId="8" fillId="0" borderId="17" xfId="0" applyFont="1" applyFill="1" applyBorder="1" applyAlignment="1" applyProtection="1">
      <alignment horizontal="left" vertical="center" wrapText="1"/>
    </xf>
    <xf numFmtId="0" fontId="8" fillId="0" borderId="13" xfId="0" applyFont="1" applyFill="1" applyBorder="1" applyAlignment="1" applyProtection="1">
      <alignment horizontal="left" vertical="center" wrapText="1"/>
    </xf>
    <xf numFmtId="0" fontId="12" fillId="0" borderId="0" xfId="0" applyFont="1" applyFill="1" applyBorder="1" applyAlignment="1" applyProtection="1">
      <alignment vertical="top" wrapText="1"/>
      <protection locked="0"/>
    </xf>
    <xf numFmtId="0" fontId="0" fillId="0" borderId="0" xfId="0" applyAlignment="1" applyProtection="1">
      <alignment vertical="top" wrapText="1"/>
      <protection locked="0"/>
    </xf>
    <xf numFmtId="167" fontId="0" fillId="5" borderId="2" xfId="0" applyNumberFormat="1" applyFill="1" applyBorder="1" applyAlignment="1" applyProtection="1">
      <alignment horizontal="center"/>
      <protection locked="0"/>
    </xf>
    <xf numFmtId="0" fontId="13" fillId="0" borderId="8" xfId="0" applyFont="1" applyBorder="1" applyAlignment="1">
      <alignment horizontal="right"/>
    </xf>
    <xf numFmtId="0" fontId="13" fillId="0" borderId="0" xfId="0" applyFont="1" applyBorder="1" applyAlignment="1">
      <alignment horizontal="right"/>
    </xf>
    <xf numFmtId="0" fontId="13" fillId="0" borderId="7" xfId="0" applyFont="1" applyBorder="1" applyAlignment="1">
      <alignment horizontal="right"/>
    </xf>
    <xf numFmtId="0" fontId="20" fillId="0" borderId="0" xfId="0" applyFont="1" applyBorder="1" applyAlignment="1" applyProtection="1">
      <alignment horizontal="left" wrapText="1"/>
    </xf>
    <xf numFmtId="0" fontId="20" fillId="0" borderId="7" xfId="0" applyFont="1" applyBorder="1" applyAlignment="1" applyProtection="1">
      <alignment horizontal="left" wrapText="1"/>
    </xf>
    <xf numFmtId="0" fontId="8" fillId="0" borderId="10" xfId="0" applyFont="1" applyFill="1" applyBorder="1" applyAlignment="1" applyProtection="1">
      <alignment horizontal="left" vertical="top" wrapText="1"/>
    </xf>
    <xf numFmtId="0" fontId="8" fillId="0" borderId="11" xfId="0" applyFont="1" applyFill="1" applyBorder="1" applyAlignment="1" applyProtection="1">
      <alignment horizontal="left" vertical="top" wrapText="1"/>
    </xf>
    <xf numFmtId="0" fontId="8" fillId="0" borderId="12" xfId="0" applyFont="1" applyFill="1" applyBorder="1" applyAlignment="1" applyProtection="1">
      <alignment horizontal="left" vertical="top" wrapText="1"/>
    </xf>
    <xf numFmtId="0" fontId="6" fillId="0" borderId="0" xfId="0" applyFont="1" applyBorder="1" applyAlignment="1" applyProtection="1">
      <alignment horizontal="right"/>
    </xf>
    <xf numFmtId="0" fontId="0" fillId="0" borderId="0" xfId="0" applyBorder="1" applyAlignment="1" applyProtection="1">
      <alignment horizontal="right"/>
    </xf>
    <xf numFmtId="44" fontId="0" fillId="2" borderId="14" xfId="0" applyNumberFormat="1" applyFill="1" applyBorder="1" applyAlignment="1" applyProtection="1">
      <alignment horizontal="right"/>
    </xf>
    <xf numFmtId="44" fontId="0" fillId="2" borderId="17" xfId="0" applyNumberFormat="1" applyFill="1" applyBorder="1" applyAlignment="1" applyProtection="1">
      <alignment horizontal="right"/>
    </xf>
    <xf numFmtId="44" fontId="0" fillId="2" borderId="13" xfId="0" applyNumberFormat="1" applyFill="1" applyBorder="1" applyAlignment="1" applyProtection="1">
      <alignment horizontal="right"/>
    </xf>
    <xf numFmtId="0" fontId="13" fillId="0" borderId="0" xfId="0" applyFont="1" applyFill="1" applyBorder="1" applyAlignment="1" applyProtection="1">
      <alignment horizontal="right"/>
    </xf>
    <xf numFmtId="0" fontId="0" fillId="0" borderId="0" xfId="0" applyFill="1" applyBorder="1" applyAlignment="1" applyProtection="1"/>
    <xf numFmtId="0" fontId="6" fillId="5" borderId="14" xfId="0" applyFont="1" applyFill="1" applyBorder="1" applyAlignment="1" applyProtection="1">
      <alignment horizontal="center"/>
      <protection locked="0"/>
    </xf>
    <xf numFmtId="0" fontId="0" fillId="5" borderId="17" xfId="0" applyFill="1" applyBorder="1" applyAlignment="1" applyProtection="1">
      <alignment horizontal="center"/>
      <protection locked="0"/>
    </xf>
    <xf numFmtId="0" fontId="0" fillId="5" borderId="13" xfId="0" applyFill="1" applyBorder="1" applyAlignment="1" applyProtection="1">
      <alignment horizontal="center"/>
      <protection locked="0"/>
    </xf>
    <xf numFmtId="0" fontId="13" fillId="0" borderId="8" xfId="0" applyFont="1" applyFill="1" applyBorder="1" applyAlignment="1" applyProtection="1">
      <alignment horizontal="right"/>
    </xf>
    <xf numFmtId="0" fontId="17" fillId="5" borderId="14" xfId="0" applyFont="1" applyFill="1" applyBorder="1" applyAlignment="1" applyProtection="1">
      <alignment horizontal="center" wrapText="1"/>
      <protection locked="0"/>
    </xf>
    <xf numFmtId="0" fontId="17" fillId="5" borderId="17" xfId="0" applyFont="1" applyFill="1" applyBorder="1" applyAlignment="1" applyProtection="1">
      <alignment horizontal="center" wrapText="1"/>
      <protection locked="0"/>
    </xf>
    <xf numFmtId="0" fontId="17" fillId="5" borderId="13" xfId="0" applyFont="1" applyFill="1" applyBorder="1" applyAlignment="1" applyProtection="1">
      <alignment horizontal="center" wrapText="1"/>
      <protection locked="0"/>
    </xf>
    <xf numFmtId="44" fontId="0" fillId="2" borderId="2" xfId="0" applyNumberFormat="1" applyFill="1" applyBorder="1" applyAlignment="1" applyProtection="1">
      <alignment horizontal="center"/>
    </xf>
    <xf numFmtId="44" fontId="0" fillId="5" borderId="2" xfId="2" applyFont="1" applyFill="1" applyBorder="1" applyAlignment="1" applyProtection="1">
      <alignment horizontal="left"/>
      <protection locked="0"/>
    </xf>
    <xf numFmtId="0" fontId="7" fillId="6" borderId="2" xfId="0" applyFont="1" applyFill="1" applyBorder="1" applyAlignment="1" applyProtection="1">
      <alignment horizontal="left" wrapText="1"/>
    </xf>
    <xf numFmtId="44" fontId="13" fillId="2" borderId="2" xfId="0" applyNumberFormat="1" applyFont="1" applyFill="1" applyBorder="1" applyAlignment="1" applyProtection="1">
      <alignment horizontal="center"/>
    </xf>
    <xf numFmtId="0" fontId="13" fillId="0" borderId="14" xfId="0" applyFont="1" applyFill="1" applyBorder="1" applyAlignment="1" applyProtection="1">
      <alignment horizontal="left"/>
    </xf>
    <xf numFmtId="0" fontId="13" fillId="0" borderId="17" xfId="0" applyFont="1" applyFill="1" applyBorder="1" applyAlignment="1" applyProtection="1">
      <alignment horizontal="left"/>
    </xf>
    <xf numFmtId="0" fontId="13" fillId="0" borderId="13" xfId="0" applyFont="1" applyFill="1" applyBorder="1" applyAlignment="1" applyProtection="1">
      <alignment horizontal="left"/>
    </xf>
    <xf numFmtId="0" fontId="7" fillId="0" borderId="14" xfId="0" applyFont="1" applyBorder="1" applyAlignment="1" applyProtection="1">
      <alignment horizontal="left" vertical="center"/>
    </xf>
    <xf numFmtId="0" fontId="7" fillId="0" borderId="17" xfId="0" applyFont="1" applyBorder="1" applyAlignment="1" applyProtection="1">
      <alignment horizontal="left" vertical="center"/>
    </xf>
    <xf numFmtId="0" fontId="7" fillId="0" borderId="13" xfId="0" applyFont="1" applyBorder="1" applyAlignment="1" applyProtection="1">
      <alignment horizontal="left" vertical="center"/>
    </xf>
    <xf numFmtId="0" fontId="0" fillId="0" borderId="9" xfId="0" applyBorder="1" applyAlignment="1" applyProtection="1">
      <alignment horizontal="left"/>
    </xf>
    <xf numFmtId="0" fontId="0" fillId="0" borderId="4" xfId="0" applyBorder="1" applyAlignment="1" applyProtection="1">
      <alignment horizontal="left"/>
    </xf>
    <xf numFmtId="0" fontId="0" fillId="0" borderId="6" xfId="0" applyBorder="1" applyAlignment="1" applyProtection="1">
      <alignment horizontal="left"/>
    </xf>
    <xf numFmtId="44" fontId="0" fillId="5" borderId="2" xfId="0" applyNumberFormat="1" applyFill="1" applyBorder="1" applyAlignment="1" applyProtection="1">
      <alignment horizontal="left"/>
      <protection locked="0"/>
    </xf>
    <xf numFmtId="0" fontId="0" fillId="5" borderId="14" xfId="0" applyFill="1" applyBorder="1" applyAlignment="1" applyProtection="1">
      <alignment horizontal="left"/>
      <protection locked="0"/>
    </xf>
    <xf numFmtId="0" fontId="0" fillId="5" borderId="17" xfId="0" applyFill="1" applyBorder="1" applyAlignment="1" applyProtection="1">
      <alignment horizontal="left"/>
      <protection locked="0"/>
    </xf>
    <xf numFmtId="0" fontId="0" fillId="5" borderId="13" xfId="0" applyFill="1" applyBorder="1" applyAlignment="1" applyProtection="1">
      <alignment horizontal="left"/>
      <protection locked="0"/>
    </xf>
    <xf numFmtId="44" fontId="6" fillId="2" borderId="2" xfId="0" applyNumberFormat="1" applyFont="1" applyFill="1" applyBorder="1" applyAlignment="1" applyProtection="1">
      <alignment horizontal="center"/>
    </xf>
    <xf numFmtId="0" fontId="0" fillId="0" borderId="14" xfId="0" applyBorder="1" applyAlignment="1" applyProtection="1">
      <alignment horizontal="left"/>
    </xf>
    <xf numFmtId="0" fontId="0" fillId="0" borderId="17" xfId="0" applyBorder="1" applyAlignment="1" applyProtection="1">
      <alignment horizontal="left"/>
    </xf>
    <xf numFmtId="0" fontId="0" fillId="0" borderId="13" xfId="0" applyBorder="1" applyAlignment="1" applyProtection="1">
      <alignment horizontal="left"/>
    </xf>
    <xf numFmtId="0" fontId="13" fillId="0" borderId="2" xfId="0" applyFont="1" applyBorder="1" applyAlignment="1" applyProtection="1">
      <alignment horizontal="left"/>
    </xf>
    <xf numFmtId="0" fontId="6" fillId="0" borderId="14" xfId="0" applyFont="1" applyFill="1" applyBorder="1" applyAlignment="1" applyProtection="1">
      <alignment horizontal="left"/>
    </xf>
    <xf numFmtId="0" fontId="0" fillId="0" borderId="14" xfId="0" applyFill="1" applyBorder="1" applyAlignment="1" applyProtection="1">
      <alignment horizontal="left"/>
    </xf>
    <xf numFmtId="0" fontId="0" fillId="0" borderId="17" xfId="0" applyFill="1" applyBorder="1" applyAlignment="1" applyProtection="1">
      <alignment horizontal="left"/>
    </xf>
    <xf numFmtId="0" fontId="0" fillId="0" borderId="13" xfId="0" applyFill="1" applyBorder="1" applyAlignment="1" applyProtection="1">
      <alignment horizontal="left"/>
    </xf>
    <xf numFmtId="0" fontId="0" fillId="0" borderId="2" xfId="0" applyBorder="1" applyAlignment="1" applyProtection="1">
      <alignment horizontal="left" wrapText="1"/>
    </xf>
    <xf numFmtId="44" fontId="0" fillId="7" borderId="2" xfId="0" applyNumberFormat="1" applyFill="1" applyBorder="1" applyAlignment="1" applyProtection="1">
      <alignment horizontal="center"/>
    </xf>
    <xf numFmtId="3" fontId="0" fillId="7" borderId="2" xfId="0" applyNumberFormat="1" applyFill="1" applyBorder="1" applyAlignment="1" applyProtection="1">
      <alignment horizontal="right"/>
    </xf>
    <xf numFmtId="3" fontId="0" fillId="2" borderId="2" xfId="0" applyNumberFormat="1" applyFill="1" applyBorder="1" applyAlignment="1" applyProtection="1">
      <alignment horizontal="right"/>
    </xf>
    <xf numFmtId="0" fontId="7" fillId="0" borderId="14" xfId="0" applyFont="1" applyFill="1" applyBorder="1" applyAlignment="1" applyProtection="1">
      <alignment horizontal="left"/>
    </xf>
    <xf numFmtId="0" fontId="7" fillId="0" borderId="17" xfId="0" applyFont="1" applyFill="1" applyBorder="1" applyAlignment="1" applyProtection="1">
      <alignment horizontal="left"/>
    </xf>
    <xf numFmtId="0" fontId="7" fillId="0" borderId="13" xfId="0" applyFont="1" applyFill="1" applyBorder="1" applyAlignment="1" applyProtection="1">
      <alignment horizontal="left"/>
    </xf>
    <xf numFmtId="0" fontId="10" fillId="0" borderId="2" xfId="0" applyFont="1" applyBorder="1" applyAlignment="1" applyProtection="1">
      <alignment horizontal="left" wrapText="1"/>
    </xf>
    <xf numFmtId="0" fontId="10" fillId="0" borderId="2" xfId="0" applyFont="1" applyBorder="1" applyAlignment="1" applyProtection="1">
      <alignment horizontal="left"/>
    </xf>
    <xf numFmtId="0" fontId="0" fillId="0" borderId="9" xfId="0" applyFill="1" applyBorder="1" applyAlignment="1" applyProtection="1">
      <alignment horizontal="left"/>
    </xf>
    <xf numFmtId="0" fontId="0" fillId="0" borderId="4" xfId="0" applyFill="1" applyBorder="1" applyAlignment="1" applyProtection="1">
      <alignment horizontal="left"/>
    </xf>
    <xf numFmtId="0" fontId="0" fillId="0" borderId="6" xfId="0" applyFill="1" applyBorder="1" applyAlignment="1" applyProtection="1">
      <alignment horizontal="left"/>
    </xf>
    <xf numFmtId="0" fontId="7" fillId="0" borderId="14" xfId="0" applyFont="1" applyBorder="1" applyAlignment="1" applyProtection="1">
      <alignment horizontal="left"/>
    </xf>
    <xf numFmtId="0" fontId="7" fillId="0" borderId="17" xfId="0" applyFont="1" applyBorder="1" applyAlignment="1" applyProtection="1">
      <alignment horizontal="left"/>
    </xf>
    <xf numFmtId="0" fontId="7" fillId="0" borderId="13" xfId="0" applyFont="1" applyBorder="1" applyAlignment="1" applyProtection="1">
      <alignment horizontal="left"/>
    </xf>
    <xf numFmtId="0" fontId="6" fillId="0" borderId="17" xfId="0" applyFont="1" applyFill="1" applyBorder="1" applyAlignment="1" applyProtection="1">
      <alignment horizontal="left"/>
    </xf>
    <xf numFmtId="0" fontId="6" fillId="0" borderId="13" xfId="0" applyFont="1" applyFill="1" applyBorder="1" applyAlignment="1" applyProtection="1">
      <alignment horizontal="left"/>
    </xf>
    <xf numFmtId="0" fontId="32" fillId="9" borderId="2" xfId="0" applyFont="1" applyFill="1" applyBorder="1" applyAlignment="1" applyProtection="1">
      <alignment horizontal="left" vertical="center"/>
    </xf>
    <xf numFmtId="0" fontId="6" fillId="0" borderId="14" xfId="0" applyFont="1" applyBorder="1" applyAlignment="1" applyProtection="1">
      <alignment horizontal="left"/>
    </xf>
    <xf numFmtId="0" fontId="6" fillId="0" borderId="17" xfId="0" applyFont="1" applyBorder="1" applyAlignment="1" applyProtection="1">
      <alignment horizontal="left"/>
    </xf>
    <xf numFmtId="0" fontId="6" fillId="0" borderId="13" xfId="0" applyFont="1" applyBorder="1" applyAlignment="1" applyProtection="1">
      <alignment horizontal="left"/>
    </xf>
    <xf numFmtId="44" fontId="6" fillId="5" borderId="14" xfId="0" applyNumberFormat="1" applyFont="1" applyFill="1" applyBorder="1" applyAlignment="1" applyProtection="1">
      <alignment horizontal="center"/>
      <protection locked="0"/>
    </xf>
    <xf numFmtId="44" fontId="0" fillId="5" borderId="17" xfId="0" applyNumberFormat="1" applyFill="1" applyBorder="1" applyAlignment="1" applyProtection="1">
      <alignment horizontal="center"/>
      <protection locked="0"/>
    </xf>
    <xf numFmtId="44" fontId="0" fillId="5" borderId="13" xfId="0" applyNumberFormat="1" applyFill="1" applyBorder="1" applyAlignment="1" applyProtection="1">
      <alignment horizontal="center"/>
      <protection locked="0"/>
    </xf>
    <xf numFmtId="0" fontId="6" fillId="0" borderId="2" xfId="0" applyFont="1" applyBorder="1" applyAlignment="1" applyProtection="1">
      <alignment horizontal="left" vertical="center" wrapText="1"/>
    </xf>
    <xf numFmtId="44" fontId="0" fillId="2" borderId="14" xfId="0" applyNumberFormat="1" applyFill="1" applyBorder="1" applyAlignment="1" applyProtection="1">
      <alignment horizontal="left"/>
    </xf>
    <xf numFmtId="44" fontId="0" fillId="2" borderId="13" xfId="0" applyNumberFormat="1" applyFill="1" applyBorder="1" applyAlignment="1" applyProtection="1">
      <alignment horizontal="left"/>
    </xf>
    <xf numFmtId="0" fontId="13" fillId="0" borderId="14" xfId="0" applyFont="1" applyBorder="1" applyAlignment="1" applyProtection="1">
      <alignment horizontal="left"/>
    </xf>
    <xf numFmtId="0" fontId="13" fillId="0" borderId="17" xfId="0" applyFont="1" applyBorder="1" applyAlignment="1" applyProtection="1">
      <alignment horizontal="left"/>
    </xf>
    <xf numFmtId="0" fontId="13" fillId="0" borderId="13" xfId="0" applyFont="1" applyBorder="1" applyAlignment="1" applyProtection="1">
      <alignment horizontal="left"/>
    </xf>
    <xf numFmtId="0" fontId="0" fillId="0" borderId="2" xfId="0" applyBorder="1" applyAlignment="1" applyProtection="1">
      <alignment horizontal="left"/>
    </xf>
    <xf numFmtId="4" fontId="0" fillId="7" borderId="2" xfId="0" applyNumberFormat="1" applyFill="1" applyBorder="1" applyAlignment="1" applyProtection="1">
      <alignment horizontal="right"/>
    </xf>
    <xf numFmtId="0" fontId="32" fillId="4" borderId="2" xfId="0" applyFont="1" applyFill="1" applyBorder="1" applyAlignment="1" applyProtection="1">
      <alignment horizontal="left"/>
    </xf>
    <xf numFmtId="0" fontId="13" fillId="0" borderId="10" xfId="0" applyFont="1" applyFill="1" applyBorder="1" applyAlignment="1" applyProtection="1">
      <alignment horizontal="left"/>
    </xf>
    <xf numFmtId="0" fontId="13" fillId="0" borderId="11" xfId="0" applyFont="1" applyFill="1" applyBorder="1" applyAlignment="1" applyProtection="1">
      <alignment horizontal="left"/>
    </xf>
    <xf numFmtId="0" fontId="13" fillId="0" borderId="12" xfId="0" applyFont="1" applyFill="1" applyBorder="1" applyAlignment="1" applyProtection="1">
      <alignment horizontal="left"/>
    </xf>
    <xf numFmtId="0" fontId="13" fillId="0" borderId="8" xfId="0" applyFont="1" applyFill="1" applyBorder="1" applyAlignment="1" applyProtection="1">
      <alignment horizontal="left"/>
    </xf>
    <xf numFmtId="0" fontId="13" fillId="0" borderId="0" xfId="0" applyFont="1" applyFill="1" applyBorder="1" applyAlignment="1" applyProtection="1">
      <alignment horizontal="left"/>
    </xf>
    <xf numFmtId="0" fontId="13" fillId="0" borderId="7" xfId="0" applyFont="1" applyFill="1" applyBorder="1" applyAlignment="1" applyProtection="1">
      <alignment horizontal="left"/>
    </xf>
    <xf numFmtId="0" fontId="13" fillId="0" borderId="9" xfId="0" applyFont="1" applyFill="1" applyBorder="1" applyAlignment="1" applyProtection="1">
      <alignment horizontal="left"/>
    </xf>
    <xf numFmtId="0" fontId="13" fillId="0" borderId="4" xfId="0" applyFont="1" applyFill="1" applyBorder="1" applyAlignment="1" applyProtection="1">
      <alignment horizontal="left"/>
    </xf>
    <xf numFmtId="0" fontId="13" fillId="0" borderId="6" xfId="0" applyFont="1" applyFill="1" applyBorder="1" applyAlignment="1" applyProtection="1">
      <alignment horizontal="left"/>
    </xf>
    <xf numFmtId="170" fontId="0" fillId="2" borderId="2" xfId="0" applyNumberFormat="1" applyFill="1" applyBorder="1" applyAlignment="1" applyProtection="1">
      <alignment horizontal="right"/>
    </xf>
    <xf numFmtId="0" fontId="11" fillId="5" borderId="2" xfId="0" applyFont="1" applyFill="1" applyBorder="1" applyAlignment="1" applyProtection="1">
      <alignment horizontal="center"/>
      <protection locked="0"/>
    </xf>
    <xf numFmtId="0" fontId="32" fillId="9" borderId="14" xfId="0" applyFont="1" applyFill="1" applyBorder="1" applyAlignment="1" applyProtection="1">
      <alignment horizontal="left" vertical="center"/>
    </xf>
    <xf numFmtId="0" fontId="32" fillId="9" borderId="17" xfId="0" applyFont="1" applyFill="1" applyBorder="1" applyAlignment="1" applyProtection="1">
      <alignment horizontal="left" vertical="center"/>
    </xf>
    <xf numFmtId="0" fontId="14" fillId="0" borderId="14" xfId="0" applyFont="1" applyBorder="1" applyAlignment="1" applyProtection="1">
      <alignment horizontal="center" vertical="center" textRotation="90"/>
    </xf>
    <xf numFmtId="0" fontId="14" fillId="0" borderId="13" xfId="0" applyFont="1" applyBorder="1" applyAlignment="1" applyProtection="1">
      <alignment horizontal="center" vertical="center" textRotation="90"/>
    </xf>
    <xf numFmtId="0" fontId="7" fillId="0" borderId="14" xfId="0" applyFont="1" applyBorder="1" applyAlignment="1" applyProtection="1">
      <alignment horizontal="center" vertical="center" wrapText="1"/>
    </xf>
    <xf numFmtId="0" fontId="7" fillId="0" borderId="17" xfId="0" applyFont="1" applyBorder="1" applyAlignment="1" applyProtection="1">
      <alignment horizontal="center" vertical="center" wrapText="1"/>
    </xf>
    <xf numFmtId="0" fontId="7" fillId="0" borderId="13" xfId="0" applyFont="1" applyBorder="1" applyAlignment="1" applyProtection="1">
      <alignment horizontal="center" vertical="center" wrapText="1"/>
    </xf>
    <xf numFmtId="0" fontId="7" fillId="0" borderId="14" xfId="0" applyFont="1" applyBorder="1" applyAlignment="1" applyProtection="1">
      <alignment horizontal="center" vertical="center"/>
    </xf>
    <xf numFmtId="0" fontId="7" fillId="0" borderId="17" xfId="0" applyFont="1" applyBorder="1" applyAlignment="1" applyProtection="1">
      <alignment horizontal="center" vertical="center"/>
    </xf>
    <xf numFmtId="0" fontId="7" fillId="0" borderId="14" xfId="0" applyFont="1" applyBorder="1" applyAlignment="1" applyProtection="1">
      <alignment horizontal="center" vertical="center" textRotation="90" wrapText="1"/>
    </xf>
    <xf numFmtId="0" fontId="7" fillId="0" borderId="13" xfId="0" applyFont="1" applyBorder="1" applyAlignment="1" applyProtection="1">
      <alignment horizontal="center" vertical="center" textRotation="90" wrapText="1"/>
    </xf>
    <xf numFmtId="2" fontId="8" fillId="0" borderId="0" xfId="0" applyNumberFormat="1" applyFont="1" applyFill="1" applyAlignment="1">
      <alignment horizontal="center" textRotation="90"/>
    </xf>
    <xf numFmtId="0" fontId="8" fillId="0" borderId="0" xfId="0" applyFont="1" applyAlignment="1">
      <alignment horizontal="center" textRotation="90"/>
    </xf>
    <xf numFmtId="0" fontId="19" fillId="0" borderId="0" xfId="0" applyFont="1" applyAlignment="1">
      <alignment horizontal="center" vertical="center"/>
    </xf>
    <xf numFmtId="0" fontId="58" fillId="6" borderId="0" xfId="0" applyFont="1" applyFill="1" applyAlignment="1" applyProtection="1">
      <alignment horizontal="center"/>
      <protection hidden="1"/>
    </xf>
  </cellXfs>
  <cellStyles count="172">
    <cellStyle name="20% - Accent1" xfId="39" builtinId="30" customBuiltin="1"/>
    <cellStyle name="20% - Accent1 2" xfId="77" xr:uid="{00000000-0005-0000-0000-000001000000}"/>
    <cellStyle name="20% - Accent1 2 2" xfId="147" xr:uid="{00000000-0005-0000-0000-000002000000}"/>
    <cellStyle name="20% - Accent1 3" xfId="107" xr:uid="{00000000-0005-0000-0000-000003000000}"/>
    <cellStyle name="20% - Accent2" xfId="43" builtinId="34" customBuiltin="1"/>
    <cellStyle name="20% - Accent2 2" xfId="78" xr:uid="{00000000-0005-0000-0000-000005000000}"/>
    <cellStyle name="20% - Accent2 2 2" xfId="148" xr:uid="{00000000-0005-0000-0000-000006000000}"/>
    <cellStyle name="20% - Accent2 3" xfId="108" xr:uid="{00000000-0005-0000-0000-000007000000}"/>
    <cellStyle name="20% - Accent3" xfId="47" builtinId="38" customBuiltin="1"/>
    <cellStyle name="20% - Accent3 2" xfId="79" xr:uid="{00000000-0005-0000-0000-000009000000}"/>
    <cellStyle name="20% - Accent3 2 2" xfId="149" xr:uid="{00000000-0005-0000-0000-00000A000000}"/>
    <cellStyle name="20% - Accent3 3" xfId="109" xr:uid="{00000000-0005-0000-0000-00000B000000}"/>
    <cellStyle name="20% - Accent4" xfId="51" builtinId="42" customBuiltin="1"/>
    <cellStyle name="20% - Accent4 2" xfId="80" xr:uid="{00000000-0005-0000-0000-00000D000000}"/>
    <cellStyle name="20% - Accent4 2 2" xfId="150" xr:uid="{00000000-0005-0000-0000-00000E000000}"/>
    <cellStyle name="20% - Accent4 3" xfId="110" xr:uid="{00000000-0005-0000-0000-00000F000000}"/>
    <cellStyle name="20% - Accent5" xfId="55" builtinId="46" customBuiltin="1"/>
    <cellStyle name="20% - Accent5 2" xfId="81" xr:uid="{00000000-0005-0000-0000-000011000000}"/>
    <cellStyle name="20% - Accent5 2 2" xfId="151" xr:uid="{00000000-0005-0000-0000-000012000000}"/>
    <cellStyle name="20% - Accent5 3" xfId="111" xr:uid="{00000000-0005-0000-0000-000013000000}"/>
    <cellStyle name="20% - Accent6" xfId="59" builtinId="50" customBuiltin="1"/>
    <cellStyle name="20% - Accent6 2" xfId="82" xr:uid="{00000000-0005-0000-0000-000015000000}"/>
    <cellStyle name="20% - Accent6 2 2" xfId="152" xr:uid="{00000000-0005-0000-0000-000016000000}"/>
    <cellStyle name="20% - Accent6 3" xfId="112" xr:uid="{00000000-0005-0000-0000-000017000000}"/>
    <cellStyle name="40% - Accent1" xfId="40" builtinId="31" customBuiltin="1"/>
    <cellStyle name="40% - Accent1 2" xfId="83" xr:uid="{00000000-0005-0000-0000-000019000000}"/>
    <cellStyle name="40% - Accent1 2 2" xfId="153" xr:uid="{00000000-0005-0000-0000-00001A000000}"/>
    <cellStyle name="40% - Accent1 3" xfId="113" xr:uid="{00000000-0005-0000-0000-00001B000000}"/>
    <cellStyle name="40% - Accent2" xfId="44" builtinId="35" customBuiltin="1"/>
    <cellStyle name="40% - Accent2 2" xfId="84" xr:uid="{00000000-0005-0000-0000-00001D000000}"/>
    <cellStyle name="40% - Accent2 2 2" xfId="154" xr:uid="{00000000-0005-0000-0000-00001E000000}"/>
    <cellStyle name="40% - Accent2 3" xfId="114" xr:uid="{00000000-0005-0000-0000-00001F000000}"/>
    <cellStyle name="40% - Accent3" xfId="48" builtinId="39" customBuiltin="1"/>
    <cellStyle name="40% - Accent3 2" xfId="85" xr:uid="{00000000-0005-0000-0000-000021000000}"/>
    <cellStyle name="40% - Accent3 2 2" xfId="155" xr:uid="{00000000-0005-0000-0000-000022000000}"/>
    <cellStyle name="40% - Accent3 3" xfId="115" xr:uid="{00000000-0005-0000-0000-000023000000}"/>
    <cellStyle name="40% - Accent4" xfId="52" builtinId="43" customBuiltin="1"/>
    <cellStyle name="40% - Accent4 2" xfId="86" xr:uid="{00000000-0005-0000-0000-000025000000}"/>
    <cellStyle name="40% - Accent4 2 2" xfId="156" xr:uid="{00000000-0005-0000-0000-000026000000}"/>
    <cellStyle name="40% - Accent4 3" xfId="116" xr:uid="{00000000-0005-0000-0000-000027000000}"/>
    <cellStyle name="40% - Accent5" xfId="56" builtinId="47" customBuiltin="1"/>
    <cellStyle name="40% - Accent5 2" xfId="87" xr:uid="{00000000-0005-0000-0000-000029000000}"/>
    <cellStyle name="40% - Accent5 2 2" xfId="157" xr:uid="{00000000-0005-0000-0000-00002A000000}"/>
    <cellStyle name="40% - Accent5 3" xfId="117" xr:uid="{00000000-0005-0000-0000-00002B000000}"/>
    <cellStyle name="40% - Accent6" xfId="60" builtinId="51" customBuiltin="1"/>
    <cellStyle name="40% - Accent6 2" xfId="88" xr:uid="{00000000-0005-0000-0000-00002D000000}"/>
    <cellStyle name="40% - Accent6 2 2" xfId="158" xr:uid="{00000000-0005-0000-0000-00002E000000}"/>
    <cellStyle name="40% - Accent6 3" xfId="118" xr:uid="{00000000-0005-0000-0000-00002F000000}"/>
    <cellStyle name="60% - Accent1" xfId="41" builtinId="32" customBuiltin="1"/>
    <cellStyle name="60% - Accent2" xfId="45" builtinId="36" customBuiltin="1"/>
    <cellStyle name="60% - Accent3" xfId="49" builtinId="40" customBuiltin="1"/>
    <cellStyle name="60% - Accent4" xfId="53" builtinId="44" customBuiltin="1"/>
    <cellStyle name="60% - Accent5" xfId="57" builtinId="48" customBuiltin="1"/>
    <cellStyle name="60% - Accent6" xfId="61" builtinId="52" customBuiltin="1"/>
    <cellStyle name="Accent1" xfId="38" builtinId="29" customBuiltin="1"/>
    <cellStyle name="Accent2" xfId="42" builtinId="33" customBuiltin="1"/>
    <cellStyle name="Accent3" xfId="46" builtinId="37" customBuiltin="1"/>
    <cellStyle name="Accent4" xfId="50" builtinId="41" customBuiltin="1"/>
    <cellStyle name="Accent5" xfId="54" builtinId="45" customBuiltin="1"/>
    <cellStyle name="Accent6" xfId="58" builtinId="49" customBuiltin="1"/>
    <cellStyle name="Bad" xfId="28" builtinId="27" customBuiltin="1"/>
    <cellStyle name="Calculation" xfId="32" builtinId="22" customBuiltin="1"/>
    <cellStyle name="Check Cell" xfId="34" builtinId="23" customBuiltin="1"/>
    <cellStyle name="Comma 2" xfId="1" xr:uid="{00000000-0005-0000-0000-00003F000000}"/>
    <cellStyle name="Comma 2 2" xfId="15" xr:uid="{00000000-0005-0000-0000-000040000000}"/>
    <cellStyle name="Comma 2 2 2" xfId="96" xr:uid="{00000000-0005-0000-0000-000041000000}"/>
    <cellStyle name="Comma 2 2 2 2" xfId="163" xr:uid="{00000000-0005-0000-0000-000042000000}"/>
    <cellStyle name="Comma 2 2 3" xfId="136" xr:uid="{00000000-0005-0000-0000-000043000000}"/>
    <cellStyle name="Comma 2 3" xfId="64" xr:uid="{00000000-0005-0000-0000-000044000000}"/>
    <cellStyle name="Comma 2 3 2" xfId="101" xr:uid="{00000000-0005-0000-0000-000045000000}"/>
    <cellStyle name="Comma 2 3 2 2" xfId="167" xr:uid="{00000000-0005-0000-0000-000046000000}"/>
    <cellStyle name="Comma 2 3 3" xfId="141" xr:uid="{00000000-0005-0000-0000-000047000000}"/>
    <cellStyle name="Comma 2 4" xfId="90" xr:uid="{00000000-0005-0000-0000-000048000000}"/>
    <cellStyle name="Comma 2 4 2" xfId="159" xr:uid="{00000000-0005-0000-0000-000049000000}"/>
    <cellStyle name="Comma 2 5" xfId="119" xr:uid="{00000000-0005-0000-0000-00004A000000}"/>
    <cellStyle name="Currency" xfId="2" builtinId="4"/>
    <cellStyle name="Currency 2" xfId="3" xr:uid="{00000000-0005-0000-0000-00004C000000}"/>
    <cellStyle name="Currency 2 2" xfId="17" xr:uid="{00000000-0005-0000-0000-00004D000000}"/>
    <cellStyle name="Currency 2 2 2" xfId="97" xr:uid="{00000000-0005-0000-0000-00004E000000}"/>
    <cellStyle name="Currency 2 2 2 2" xfId="164" xr:uid="{00000000-0005-0000-0000-00004F000000}"/>
    <cellStyle name="Currency 2 2 3" xfId="137" xr:uid="{00000000-0005-0000-0000-000050000000}"/>
    <cellStyle name="Currency 2 3" xfId="65" xr:uid="{00000000-0005-0000-0000-000051000000}"/>
    <cellStyle name="Currency 2 3 2" xfId="102" xr:uid="{00000000-0005-0000-0000-000052000000}"/>
    <cellStyle name="Currency 2 3 2 2" xfId="168" xr:uid="{00000000-0005-0000-0000-000053000000}"/>
    <cellStyle name="Currency 2 3 3" xfId="142" xr:uid="{00000000-0005-0000-0000-000054000000}"/>
    <cellStyle name="Currency 2 4" xfId="92" xr:uid="{00000000-0005-0000-0000-000055000000}"/>
    <cellStyle name="Currency 2 4 2" xfId="160" xr:uid="{00000000-0005-0000-0000-000056000000}"/>
    <cellStyle name="Currency 2 5" xfId="120" xr:uid="{00000000-0005-0000-0000-000057000000}"/>
    <cellStyle name="Currency 3" xfId="4" xr:uid="{00000000-0005-0000-0000-000058000000}"/>
    <cellStyle name="Currency 3 2" xfId="18" xr:uid="{00000000-0005-0000-0000-000059000000}"/>
    <cellStyle name="Currency 4" xfId="16" xr:uid="{00000000-0005-0000-0000-00005A000000}"/>
    <cellStyle name="Currency 5" xfId="91" xr:uid="{00000000-0005-0000-0000-00005B000000}"/>
    <cellStyle name="Currency 6" xfId="130" xr:uid="{00000000-0005-0000-0000-00005C000000}"/>
    <cellStyle name="Explanatory Text" xfId="36" builtinId="53" customBuiltin="1"/>
    <cellStyle name="Good" xfId="27" builtinId="26" customBuiltin="1"/>
    <cellStyle name="Heading 1" xfId="24" builtinId="16" customBuiltin="1"/>
    <cellStyle name="Heading 2" xfId="25" builtinId="17" customBuiltin="1"/>
    <cellStyle name="Heading 3" xfId="26" builtinId="18" customBuiltin="1"/>
    <cellStyle name="Heading 4" xfId="12" builtinId="19" customBuiltin="1"/>
    <cellStyle name="Hyperlink" xfId="5" builtinId="8"/>
    <cellStyle name="Input" xfId="30" builtinId="20" customBuiltin="1"/>
    <cellStyle name="Linked Cell" xfId="33" builtinId="24" customBuiltin="1"/>
    <cellStyle name="Neutral" xfId="29" builtinId="28" customBuiltin="1"/>
    <cellStyle name="Normal" xfId="0" builtinId="0"/>
    <cellStyle name="Normal 10" xfId="76" xr:uid="{00000000-0005-0000-0000-000068000000}"/>
    <cellStyle name="Normal 10 2" xfId="146" xr:uid="{00000000-0005-0000-0000-000069000000}"/>
    <cellStyle name="Normal 11" xfId="106" xr:uid="{00000000-0005-0000-0000-00006A000000}"/>
    <cellStyle name="Normal 2" xfId="6" xr:uid="{00000000-0005-0000-0000-00006B000000}"/>
    <cellStyle name="Normal 2 2" xfId="7" xr:uid="{00000000-0005-0000-0000-00006C000000}"/>
    <cellStyle name="Normal 2 2 2" xfId="20" xr:uid="{00000000-0005-0000-0000-00006D000000}"/>
    <cellStyle name="Normal 2 2 2 2" xfId="72" xr:uid="{00000000-0005-0000-0000-00006E000000}"/>
    <cellStyle name="Normal 2 2 3" xfId="132" xr:uid="{00000000-0005-0000-0000-00006F000000}"/>
    <cellStyle name="Normal 2 3" xfId="8" xr:uid="{00000000-0005-0000-0000-000070000000}"/>
    <cellStyle name="Normal 2 3 2" xfId="71" xr:uid="{00000000-0005-0000-0000-000071000000}"/>
    <cellStyle name="Normal 2 3 3" xfId="133" xr:uid="{00000000-0005-0000-0000-000072000000}"/>
    <cellStyle name="Normal 2 4" xfId="19" xr:uid="{00000000-0005-0000-0000-000073000000}"/>
    <cellStyle name="Normal 2 4 2" xfId="67" xr:uid="{00000000-0005-0000-0000-000074000000}"/>
    <cellStyle name="Normal 2 4 3" xfId="98" xr:uid="{00000000-0005-0000-0000-000075000000}"/>
    <cellStyle name="Normal 2 4 3 2" xfId="165" xr:uid="{00000000-0005-0000-0000-000076000000}"/>
    <cellStyle name="Normal 2 4 4" xfId="138" xr:uid="{00000000-0005-0000-0000-000077000000}"/>
    <cellStyle name="Normal 2 4 5" xfId="121" xr:uid="{00000000-0005-0000-0000-000078000000}"/>
    <cellStyle name="Normal 2 5" xfId="70" xr:uid="{00000000-0005-0000-0000-000079000000}"/>
    <cellStyle name="Normal 2 6" xfId="66" xr:uid="{00000000-0005-0000-0000-00007A000000}"/>
    <cellStyle name="Normal 2 6 2" xfId="103" xr:uid="{00000000-0005-0000-0000-00007B000000}"/>
    <cellStyle name="Normal 2 6 2 2" xfId="169" xr:uid="{00000000-0005-0000-0000-00007C000000}"/>
    <cellStyle name="Normal 2 6 3" xfId="143" xr:uid="{00000000-0005-0000-0000-00007D000000}"/>
    <cellStyle name="Normal 2 7" xfId="93" xr:uid="{00000000-0005-0000-0000-00007E000000}"/>
    <cellStyle name="Normal 2 7 2" xfId="161" xr:uid="{00000000-0005-0000-0000-00007F000000}"/>
    <cellStyle name="Normal 2 8" xfId="131" xr:uid="{00000000-0005-0000-0000-000080000000}"/>
    <cellStyle name="Normal 3" xfId="9" xr:uid="{00000000-0005-0000-0000-000081000000}"/>
    <cellStyle name="Normal 3 2" xfId="10" xr:uid="{00000000-0005-0000-0000-000082000000}"/>
    <cellStyle name="Normal 3 2 2" xfId="74" xr:uid="{00000000-0005-0000-0000-000083000000}"/>
    <cellStyle name="Normal 3 2 3" xfId="69" xr:uid="{00000000-0005-0000-0000-000084000000}"/>
    <cellStyle name="Normal 3 3" xfId="21" xr:uid="{00000000-0005-0000-0000-000085000000}"/>
    <cellStyle name="Normal 3 4" xfId="73" xr:uid="{00000000-0005-0000-0000-000086000000}"/>
    <cellStyle name="Normal 3 4 2" xfId="122" xr:uid="{00000000-0005-0000-0000-000087000000}"/>
    <cellStyle name="Normal 4" xfId="11" xr:uid="{00000000-0005-0000-0000-000088000000}"/>
    <cellStyle name="Normal 4 2" xfId="22" xr:uid="{00000000-0005-0000-0000-000089000000}"/>
    <cellStyle name="Normal 4 3" xfId="123" xr:uid="{00000000-0005-0000-0000-00008A000000}"/>
    <cellStyle name="Normal 4 4" xfId="124" xr:uid="{00000000-0005-0000-0000-00008B000000}"/>
    <cellStyle name="Normal 4 4 2" xfId="125" xr:uid="{00000000-0005-0000-0000-00008C000000}"/>
    <cellStyle name="Normal 5" xfId="14" xr:uid="{00000000-0005-0000-0000-00008D000000}"/>
    <cellStyle name="Normal 5 2" xfId="63" xr:uid="{00000000-0005-0000-0000-00008E000000}"/>
    <cellStyle name="Normal 5 2 2" xfId="100" xr:uid="{00000000-0005-0000-0000-00008F000000}"/>
    <cellStyle name="Normal 5 2 3" xfId="140" xr:uid="{00000000-0005-0000-0000-000090000000}"/>
    <cellStyle name="Normal 5 2 4" xfId="127" xr:uid="{00000000-0005-0000-0000-000091000000}"/>
    <cellStyle name="Normal 5 3" xfId="95" xr:uid="{00000000-0005-0000-0000-000092000000}"/>
    <cellStyle name="Normal 5 4" xfId="135" xr:uid="{00000000-0005-0000-0000-000093000000}"/>
    <cellStyle name="Normal 5 5" xfId="126" xr:uid="{00000000-0005-0000-0000-000094000000}"/>
    <cellStyle name="Normal 6" xfId="13" xr:uid="{00000000-0005-0000-0000-000095000000}"/>
    <cellStyle name="Normal 6 2" xfId="94" xr:uid="{00000000-0005-0000-0000-000096000000}"/>
    <cellStyle name="Normal 6 2 2" xfId="162" xr:uid="{00000000-0005-0000-0000-000097000000}"/>
    <cellStyle name="Normal 6 3" xfId="134" xr:uid="{00000000-0005-0000-0000-000098000000}"/>
    <cellStyle name="Normal 6 4" xfId="128" xr:uid="{00000000-0005-0000-0000-000099000000}"/>
    <cellStyle name="Normal 7" xfId="62" xr:uid="{00000000-0005-0000-0000-00009A000000}"/>
    <cellStyle name="Normal 7 2" xfId="99" xr:uid="{00000000-0005-0000-0000-00009B000000}"/>
    <cellStyle name="Normal 7 2 2" xfId="166" xr:uid="{00000000-0005-0000-0000-00009C000000}"/>
    <cellStyle name="Normal 7 3" xfId="139" xr:uid="{00000000-0005-0000-0000-00009D000000}"/>
    <cellStyle name="Normal 8" xfId="75" xr:uid="{00000000-0005-0000-0000-00009E000000}"/>
    <cellStyle name="Normal 8 2" xfId="105" xr:uid="{00000000-0005-0000-0000-00009F000000}"/>
    <cellStyle name="Normal 8 2 2" xfId="171" xr:uid="{00000000-0005-0000-0000-0000A0000000}"/>
    <cellStyle name="Normal 8 3" xfId="145" xr:uid="{00000000-0005-0000-0000-0000A1000000}"/>
    <cellStyle name="Normal 9" xfId="89" xr:uid="{00000000-0005-0000-0000-0000A2000000}"/>
    <cellStyle name="Note 2" xfId="68" xr:uid="{00000000-0005-0000-0000-0000A3000000}"/>
    <cellStyle name="Note 2 2" xfId="104" xr:uid="{00000000-0005-0000-0000-0000A4000000}"/>
    <cellStyle name="Note 2 2 2" xfId="170" xr:uid="{00000000-0005-0000-0000-0000A5000000}"/>
    <cellStyle name="Note 2 3" xfId="144" xr:uid="{00000000-0005-0000-0000-0000A6000000}"/>
    <cellStyle name="Note 3" xfId="129" xr:uid="{00000000-0005-0000-0000-0000A7000000}"/>
    <cellStyle name="Output" xfId="31" builtinId="21" customBuiltin="1"/>
    <cellStyle name="Title" xfId="23" builtinId="15" customBuiltin="1"/>
    <cellStyle name="Total" xfId="37" builtinId="25" customBuiltin="1"/>
    <cellStyle name="Warning Text" xfId="35" builtinId="11" customBuiltin="1"/>
  </cellStyles>
  <dxfs count="15">
    <dxf>
      <font>
        <b val="0"/>
        <i val="0"/>
        <strike val="0"/>
        <condense val="0"/>
        <extend val="0"/>
        <outline val="0"/>
        <shadow val="0"/>
        <u val="none"/>
        <vertAlign val="baseline"/>
        <sz val="9"/>
        <color auto="1"/>
        <name val="Calibri"/>
        <scheme val="minor"/>
      </font>
      <numFmt numFmtId="34" formatCode="_(&quot;$&quot;* #,##0.00_);_(&quot;$&quot;* \(#,##0.00\);_(&quot;$&quot;* &quot;-&quot;??_);_(@_)"/>
      <fill>
        <patternFill patternType="none">
          <fgColor indexed="64"/>
          <bgColor indexed="65"/>
        </patternFill>
      </fill>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Calibri"/>
        <scheme val="minor"/>
      </font>
      <numFmt numFmtId="34" formatCode="_(&quot;$&quot;* #,##0.00_);_(&quot;$&quot;* \(#,##0.00\);_(&quot;$&quot;* &quot;-&quot;??_);_(@_)"/>
      <fill>
        <patternFill patternType="none">
          <fgColor indexed="64"/>
          <bgColor indexed="65"/>
        </patternFill>
      </fill>
      <border diagonalUp="0" diagonalDown="0">
        <left style="thin">
          <color indexed="64"/>
        </left>
        <right/>
        <top style="thin">
          <color indexed="64"/>
        </top>
        <bottom style="thin">
          <color indexed="64"/>
        </bottom>
      </border>
    </dxf>
    <dxf>
      <font>
        <b val="0"/>
        <i val="0"/>
        <strike val="0"/>
        <condense val="0"/>
        <extend val="0"/>
        <outline val="0"/>
        <shadow val="0"/>
        <u val="none"/>
        <vertAlign val="baseline"/>
        <sz val="9"/>
        <color auto="1"/>
        <name val="Calibri"/>
        <scheme val="minor"/>
      </font>
      <numFmt numFmtId="3" formatCode="#,##0"/>
      <fill>
        <patternFill patternType="none">
          <fgColor indexed="64"/>
          <bgColor indexed="65"/>
        </patternFill>
      </fil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alibri"/>
        <scheme val="minor"/>
      </font>
      <numFmt numFmtId="34" formatCode="_(&quot;$&quot;* #,##0.00_);_(&quot;$&quot;* \(#,##0.00\);_(&quot;$&quot;* &quot;-&quot;??_);_(@_)"/>
      <fill>
        <patternFill patternType="none">
          <fgColor indexed="64"/>
          <bgColor indexed="65"/>
        </patternFill>
      </fil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alibri"/>
        <scheme val="minor"/>
      </font>
      <numFmt numFmtId="34" formatCode="_(&quot;$&quot;* #,##0.00_);_(&quot;$&quot;* \(#,##0.00\);_(&quot;$&quot;* &quot;-&quot;??_);_(@_)"/>
      <fill>
        <patternFill patternType="none">
          <fgColor indexed="64"/>
          <bgColor indexed="65"/>
        </patternFill>
      </fil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alibri"/>
        <scheme val="minor"/>
      </font>
      <numFmt numFmtId="34" formatCode="_(&quot;$&quot;* #,##0.00_);_(&quot;$&quot;* \(#,##0.00\);_(&quot;$&quot;* &quot;-&quot;??_);_(@_)"/>
      <fill>
        <patternFill patternType="none">
          <fgColor indexed="64"/>
          <bgColor indexed="65"/>
        </patternFill>
      </fil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alibri"/>
        <scheme val="minor"/>
      </font>
      <numFmt numFmtId="34" formatCode="_(&quot;$&quot;* #,##0.00_);_(&quot;$&quot;* \(#,##0.00\);_(&quot;$&quot;* &quot;-&quot;??_);_(@_)"/>
      <fill>
        <patternFill patternType="none">
          <fgColor indexed="64"/>
          <bgColor indexed="65"/>
        </patternFill>
      </fill>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indexed="8"/>
        <name val="Calibri"/>
        <scheme val="minor"/>
      </font>
      <fill>
        <patternFill patternType="none">
          <fgColor indexed="64"/>
          <bgColor indexed="65"/>
        </patternFill>
      </fill>
      <alignment horizontal="general" vertical="top" textRotation="0" wrapText="0" relative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indexed="8"/>
        <name val="Calibri"/>
        <scheme val="minor"/>
      </font>
      <fill>
        <patternFill patternType="none">
          <fgColor indexed="64"/>
          <bgColor indexed="65"/>
        </patternFill>
      </fill>
      <alignment horizontal="general" vertical="top" textRotation="0" wrapText="0" relative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indexed="8"/>
        <name val="Calibri"/>
        <scheme val="minor"/>
      </font>
      <numFmt numFmtId="168" formatCode="000\-000"/>
      <fill>
        <patternFill patternType="none">
          <fgColor indexed="64"/>
          <bgColor indexed="65"/>
        </patternFill>
      </fill>
      <alignment horizontal="general" vertical="top" textRotation="0" wrapText="0" relativeIndent="0" justifyLastLine="0" shrinkToFit="0" readingOrder="0"/>
      <border diagonalUp="0" diagonalDown="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Calibri"/>
        <scheme val="minor"/>
      </font>
      <fill>
        <patternFill patternType="none">
          <fgColor indexed="64"/>
          <bgColor indexed="65"/>
        </patternFill>
      </fill>
    </dxf>
    <dxf>
      <border outline="0">
        <bottom style="thin">
          <color indexed="64"/>
        </bottom>
      </border>
    </dxf>
    <dxf>
      <alignment horizontal="center" vertical="center" textRotation="0" wrapText="1" indent="0" justifyLastLine="0" shrinkToFit="0" readingOrder="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4</xdr:col>
      <xdr:colOff>249465</xdr:colOff>
      <xdr:row>4</xdr:row>
      <xdr:rowOff>234345</xdr:rowOff>
    </xdr:to>
    <xdr:pic>
      <xdr:nvPicPr>
        <xdr:cNvPr id="1367" name="Picture 1" descr="\\ed-dese-file\common\GRAPHICS\ST_SEAL.TIF">
          <a:extLst>
            <a:ext uri="{FF2B5EF4-FFF2-40B4-BE49-F238E27FC236}">
              <a16:creationId xmlns:a16="http://schemas.microsoft.com/office/drawing/2014/main" id="{00000000-0008-0000-0000-00005705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81429" y="105833"/>
          <a:ext cx="619881" cy="627441"/>
        </a:xfrm>
        <a:prstGeom prst="rect">
          <a:avLst/>
        </a:prstGeom>
        <a:noFill/>
        <a:ln w="9525">
          <a:noFill/>
          <a:miter lim="800000"/>
          <a:headEnd/>
          <a:tailEnd/>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3:J571" totalsRowShown="0" headerRowDxfId="14" dataDxfId="12" headerRowBorderDxfId="13" tableBorderDxfId="11" totalsRowBorderDxfId="10">
  <autoFilter ref="A3:J571" xr:uid="{00000000-0009-0000-0100-000001000000}"/>
  <tableColumns count="10">
    <tableColumn id="1" xr3:uid="{00000000-0010-0000-0000-000001000000}" name="Co-Dist Code" dataDxfId="9"/>
    <tableColumn id="2" xr3:uid="{00000000-0010-0000-0000-000002000000}" name="Name" dataDxfId="8"/>
    <tableColumn id="3" xr3:uid="{00000000-0010-0000-0000-000003000000}" name="Actual Calendar days " dataDxfId="7"/>
    <tableColumn id="4" xr3:uid="{00000000-0010-0000-0000-000004000000}" name="Basic State Aid Revenue per ADA" dataDxfId="6"/>
    <tableColumn id="5" xr3:uid="{00000000-0010-0000-0000-000005000000}" name="Annualized Transportation Amount" dataDxfId="5"/>
    <tableColumn id="6" xr3:uid="{00000000-0010-0000-0000-000006000000}" name="Grand Total ADT (Line 8 of BU110)" dataDxfId="4"/>
    <tableColumn id="7" xr3:uid="{00000000-0010-0000-0000-000007000000}" name="Part B _x000a_Entitlement " dataDxfId="3" dataCellStyle="Currency"/>
    <tableColumn id="8" xr3:uid="{00000000-0010-0000-0000-000008000000}" name="Dec. 1 Child Count" dataDxfId="2"/>
    <tableColumn id="9" xr3:uid="{00000000-0010-0000-0000-000009000000}" name="Current Expenditure per ADA" dataDxfId="1"/>
    <tableColumn id="11" xr3:uid="{00000000-0010-0000-0000-00000B000000}" name="LTE" dataDxfId="0"/>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S253"/>
  <sheetViews>
    <sheetView showGridLines="0" showRowColHeaders="0" tabSelected="1" showRuler="0" topLeftCell="A22" zoomScaleNormal="100" zoomScaleSheetLayoutView="100" workbookViewId="0">
      <selection activeCell="H37" sqref="H37:N37"/>
    </sheetView>
  </sheetViews>
  <sheetFormatPr defaultColWidth="0" defaultRowHeight="12.75" zeroHeight="1" x14ac:dyDescent="0.2"/>
  <cols>
    <col min="1" max="1" width="2.7109375" style="3" customWidth="1"/>
    <col min="2" max="2" width="0.140625" style="1" customWidth="1"/>
    <col min="3" max="4" width="2.7109375" style="1" customWidth="1"/>
    <col min="5" max="5" width="4.5703125" style="1" customWidth="1"/>
    <col min="6" max="6" width="1.7109375" style="1" customWidth="1"/>
    <col min="7" max="7" width="11.85546875" style="1" customWidth="1"/>
    <col min="8" max="8" width="8" style="1" customWidth="1"/>
    <col min="9" max="9" width="5.7109375" style="1" customWidth="1"/>
    <col min="10" max="10" width="1.85546875" style="1" customWidth="1"/>
    <col min="11" max="11" width="3.7109375" style="1" customWidth="1"/>
    <col min="12" max="12" width="1.85546875" style="1" customWidth="1"/>
    <col min="13" max="13" width="8.140625" style="1" customWidth="1"/>
    <col min="14" max="14" width="6.42578125" style="1" customWidth="1"/>
    <col min="15" max="15" width="5.5703125" style="1" customWidth="1"/>
    <col min="16" max="16" width="11.5703125" style="1" customWidth="1"/>
    <col min="17" max="17" width="3.85546875" style="1" customWidth="1"/>
    <col min="18" max="18" width="7.28515625" style="1" customWidth="1"/>
    <col min="19" max="19" width="4" style="1" customWidth="1"/>
    <col min="20" max="20" width="5.85546875" style="1" customWidth="1"/>
    <col min="21" max="21" width="0.140625" style="11" customWidth="1"/>
    <col min="22" max="22" width="3.7109375" style="1" hidden="1" customWidth="1"/>
    <col min="23" max="23" width="2.140625" style="11" hidden="1" customWidth="1"/>
    <col min="24" max="24" width="7.5703125" style="11" hidden="1" customWidth="1"/>
    <col min="25" max="26" width="4.85546875" style="19" hidden="1" customWidth="1"/>
    <col min="27" max="27" width="4.140625" style="11" hidden="1" customWidth="1"/>
    <col min="28" max="28" width="4.140625" style="16" hidden="1" customWidth="1"/>
    <col min="29" max="44" width="9.140625" style="16" hidden="1" customWidth="1"/>
    <col min="45" max="45" width="0" style="11" hidden="1" customWidth="1"/>
    <col min="46" max="16384" width="9.140625" style="1" hidden="1"/>
  </cols>
  <sheetData>
    <row r="1" spans="1:45" ht="8.25" customHeight="1" x14ac:dyDescent="0.2"/>
    <row r="2" spans="1:45" s="9" customFormat="1" ht="12.75" customHeight="1" x14ac:dyDescent="0.2">
      <c r="A2" s="227"/>
      <c r="B2" s="228"/>
      <c r="C2" s="228"/>
      <c r="D2" s="228"/>
      <c r="E2" s="228"/>
      <c r="F2" s="228"/>
      <c r="G2" s="229" t="s">
        <v>646</v>
      </c>
      <c r="H2" s="230"/>
      <c r="I2" s="230"/>
      <c r="J2" s="230"/>
      <c r="K2" s="230"/>
      <c r="L2" s="230"/>
      <c r="M2" s="230"/>
      <c r="N2" s="230"/>
      <c r="O2" s="230"/>
      <c r="P2" s="230"/>
      <c r="Q2" s="230"/>
      <c r="R2" s="230"/>
      <c r="S2" s="230"/>
      <c r="T2" s="141"/>
      <c r="U2" s="98"/>
      <c r="W2" s="77"/>
      <c r="X2" s="77"/>
      <c r="Y2" s="78"/>
      <c r="Z2" s="78"/>
      <c r="AA2" s="77"/>
      <c r="AB2" s="79"/>
      <c r="AC2" s="79"/>
      <c r="AD2" s="79"/>
      <c r="AE2" s="79"/>
      <c r="AF2" s="79"/>
      <c r="AG2" s="79"/>
      <c r="AH2" s="79"/>
      <c r="AI2" s="79"/>
      <c r="AJ2" s="79"/>
      <c r="AK2" s="79"/>
      <c r="AL2" s="79"/>
      <c r="AM2" s="79"/>
      <c r="AN2" s="79"/>
      <c r="AO2" s="79"/>
      <c r="AP2" s="79"/>
      <c r="AQ2" s="79"/>
      <c r="AR2" s="79"/>
      <c r="AS2" s="77"/>
    </row>
    <row r="3" spans="1:45" s="9" customFormat="1" ht="12" customHeight="1" x14ac:dyDescent="0.2">
      <c r="A3" s="228"/>
      <c r="B3" s="228"/>
      <c r="C3" s="228"/>
      <c r="D3" s="228"/>
      <c r="E3" s="228"/>
      <c r="F3" s="228"/>
      <c r="G3" s="229" t="s">
        <v>648</v>
      </c>
      <c r="H3" s="230"/>
      <c r="I3" s="230"/>
      <c r="J3" s="230"/>
      <c r="K3" s="230"/>
      <c r="L3" s="230"/>
      <c r="M3" s="230"/>
      <c r="N3" s="230"/>
      <c r="O3" s="230"/>
      <c r="P3" s="230"/>
      <c r="Q3" s="230"/>
      <c r="R3" s="230"/>
      <c r="S3" s="230"/>
      <c r="T3" s="141"/>
      <c r="U3" s="98"/>
      <c r="W3" s="77"/>
      <c r="X3" s="77"/>
      <c r="Y3" s="78"/>
      <c r="Z3" s="78"/>
      <c r="AA3" s="77"/>
      <c r="AB3" s="79"/>
      <c r="AC3" s="79"/>
      <c r="AD3" s="79"/>
      <c r="AE3" s="79"/>
      <c r="AF3" s="79"/>
      <c r="AG3" s="79"/>
      <c r="AH3" s="79"/>
      <c r="AI3" s="79"/>
      <c r="AJ3" s="79"/>
      <c r="AK3" s="79"/>
      <c r="AL3" s="79"/>
      <c r="AM3" s="79"/>
      <c r="AN3" s="79"/>
      <c r="AO3" s="79"/>
      <c r="AP3" s="79"/>
      <c r="AQ3" s="79"/>
      <c r="AR3" s="79"/>
      <c r="AS3" s="77"/>
    </row>
    <row r="4" spans="1:45" s="9" customFormat="1" ht="6.75" customHeight="1" x14ac:dyDescent="0.2">
      <c r="A4" s="228"/>
      <c r="B4" s="228"/>
      <c r="C4" s="228"/>
      <c r="D4" s="228"/>
      <c r="E4" s="228"/>
      <c r="F4" s="228"/>
      <c r="G4" s="141"/>
      <c r="H4" s="141"/>
      <c r="I4" s="141"/>
      <c r="J4" s="141"/>
      <c r="K4" s="141"/>
      <c r="L4" s="141"/>
      <c r="M4" s="141"/>
      <c r="N4" s="141"/>
      <c r="O4" s="141"/>
      <c r="P4" s="141"/>
      <c r="Q4" s="141"/>
      <c r="R4" s="141"/>
      <c r="S4" s="141"/>
      <c r="T4" s="141"/>
      <c r="U4" s="98"/>
      <c r="W4" s="77"/>
      <c r="X4" s="77"/>
      <c r="Y4" s="78"/>
      <c r="Z4" s="78"/>
      <c r="AA4" s="77"/>
      <c r="AB4" s="79"/>
      <c r="AC4" s="79"/>
      <c r="AD4" s="79"/>
      <c r="AE4" s="79"/>
      <c r="AF4" s="79"/>
      <c r="AG4" s="79"/>
      <c r="AH4" s="79"/>
      <c r="AI4" s="79"/>
      <c r="AJ4" s="79"/>
      <c r="AK4" s="79"/>
      <c r="AL4" s="79"/>
      <c r="AM4" s="79"/>
      <c r="AN4" s="79"/>
      <c r="AO4" s="79"/>
      <c r="AP4" s="79"/>
      <c r="AQ4" s="79"/>
      <c r="AR4" s="79"/>
      <c r="AS4" s="77"/>
    </row>
    <row r="5" spans="1:45" s="9" customFormat="1" ht="20.25" customHeight="1" x14ac:dyDescent="0.2">
      <c r="A5" s="228"/>
      <c r="B5" s="228"/>
      <c r="C5" s="228"/>
      <c r="D5" s="228"/>
      <c r="E5" s="228"/>
      <c r="F5" s="228"/>
      <c r="G5" s="216" t="s">
        <v>735</v>
      </c>
      <c r="H5" s="217"/>
      <c r="I5" s="217"/>
      <c r="J5" s="217"/>
      <c r="K5" s="217"/>
      <c r="L5" s="217"/>
      <c r="M5" s="217"/>
      <c r="N5" s="217"/>
      <c r="O5" s="217"/>
      <c r="P5" s="217"/>
      <c r="Q5" s="217"/>
      <c r="R5" s="217"/>
      <c r="S5" s="217"/>
      <c r="T5" s="141"/>
      <c r="U5" s="98"/>
      <c r="W5" s="77"/>
      <c r="X5" s="77"/>
      <c r="Y5" s="78"/>
      <c r="Z5" s="78"/>
      <c r="AA5" s="77"/>
      <c r="AB5" s="79"/>
      <c r="AC5" s="79"/>
      <c r="AD5" s="79"/>
      <c r="AE5" s="79"/>
      <c r="AF5" s="79"/>
      <c r="AG5" s="79"/>
      <c r="AH5" s="79"/>
      <c r="AI5" s="79"/>
      <c r="AJ5" s="79"/>
      <c r="AK5" s="79"/>
      <c r="AL5" s="79"/>
      <c r="AM5" s="79"/>
      <c r="AN5" s="79"/>
      <c r="AO5" s="79"/>
      <c r="AP5" s="79"/>
      <c r="AQ5" s="79"/>
      <c r="AR5" s="79"/>
      <c r="AS5" s="77"/>
    </row>
    <row r="6" spans="1:45" ht="15.6" customHeight="1" x14ac:dyDescent="0.2">
      <c r="A6" s="231" t="s">
        <v>650</v>
      </c>
      <c r="B6" s="232"/>
      <c r="C6" s="232"/>
      <c r="D6" s="232"/>
      <c r="E6" s="232"/>
      <c r="F6" s="232"/>
      <c r="G6" s="232"/>
      <c r="H6" s="232"/>
      <c r="I6" s="232"/>
      <c r="J6" s="232"/>
      <c r="K6" s="232"/>
      <c r="L6" s="232"/>
      <c r="M6" s="232"/>
      <c r="N6" s="232"/>
      <c r="O6" s="232"/>
      <c r="P6" s="232"/>
      <c r="Q6" s="232"/>
      <c r="R6" s="232"/>
      <c r="S6" s="232"/>
      <c r="T6" s="232"/>
      <c r="U6" s="102"/>
    </row>
    <row r="7" spans="1:45" ht="15.6" customHeight="1" x14ac:dyDescent="0.2">
      <c r="A7" s="221" t="s">
        <v>651</v>
      </c>
      <c r="B7" s="224"/>
      <c r="C7" s="224"/>
      <c r="D7" s="224"/>
      <c r="E7" s="224"/>
      <c r="F7" s="225"/>
      <c r="G7" s="218" t="str">
        <f>VLOOKUP(P7,'Supporting Documentation'!A3:J567,2,FALSE)</f>
        <v xml:space="preserve"> </v>
      </c>
      <c r="H7" s="219"/>
      <c r="I7" s="219"/>
      <c r="J7" s="219"/>
      <c r="K7" s="219"/>
      <c r="L7" s="220"/>
      <c r="M7" s="209" t="s">
        <v>640</v>
      </c>
      <c r="N7" s="210"/>
      <c r="O7" s="211"/>
      <c r="P7" s="92">
        <v>1001</v>
      </c>
      <c r="Q7" s="209" t="s">
        <v>69</v>
      </c>
      <c r="R7" s="210"/>
      <c r="S7" s="211"/>
      <c r="T7" s="70">
        <f>VLOOKUP(P7,'Supporting Documentation'!A4:J569,3,FALSE)</f>
        <v>0</v>
      </c>
      <c r="U7" s="99"/>
    </row>
    <row r="8" spans="1:45" ht="15.6" customHeight="1" x14ac:dyDescent="0.2">
      <c r="A8" s="221" t="s">
        <v>72</v>
      </c>
      <c r="B8" s="222"/>
      <c r="C8" s="222"/>
      <c r="D8" s="222"/>
      <c r="E8" s="222"/>
      <c r="F8" s="223"/>
      <c r="G8" s="234"/>
      <c r="H8" s="235"/>
      <c r="I8" s="235"/>
      <c r="J8" s="235"/>
      <c r="K8" s="235"/>
      <c r="L8" s="235"/>
      <c r="M8" s="235"/>
      <c r="N8" s="235"/>
      <c r="O8" s="236"/>
      <c r="P8" s="226" t="s">
        <v>70</v>
      </c>
      <c r="Q8" s="226"/>
      <c r="R8" s="233"/>
      <c r="S8" s="233"/>
      <c r="T8" s="233"/>
      <c r="U8" s="100"/>
    </row>
    <row r="9" spans="1:45" ht="15.6" customHeight="1" x14ac:dyDescent="0.2">
      <c r="A9" s="205" t="s">
        <v>71</v>
      </c>
      <c r="B9" s="206"/>
      <c r="C9" s="206"/>
      <c r="D9" s="206"/>
      <c r="E9" s="206"/>
      <c r="F9" s="207"/>
      <c r="G9" s="213"/>
      <c r="H9" s="214"/>
      <c r="I9" s="214"/>
      <c r="J9" s="214"/>
      <c r="K9" s="214"/>
      <c r="L9" s="214"/>
      <c r="M9" s="214"/>
      <c r="N9" s="214"/>
      <c r="O9" s="215"/>
      <c r="P9" s="212" t="s">
        <v>642</v>
      </c>
      <c r="Q9" s="212"/>
      <c r="R9" s="208" t="s">
        <v>736</v>
      </c>
      <c r="S9" s="208"/>
      <c r="T9" s="208"/>
      <c r="U9" s="101"/>
    </row>
    <row r="10" spans="1:45" ht="15.6" customHeight="1" x14ac:dyDescent="0.2">
      <c r="A10" s="241" t="s">
        <v>52</v>
      </c>
      <c r="B10" s="242"/>
      <c r="C10" s="242"/>
      <c r="D10" s="242"/>
      <c r="E10" s="242"/>
      <c r="F10" s="242"/>
      <c r="G10" s="242"/>
      <c r="H10" s="242"/>
      <c r="I10" s="242"/>
      <c r="J10" s="242"/>
      <c r="K10" s="242"/>
      <c r="L10" s="242"/>
      <c r="M10" s="242"/>
      <c r="N10" s="242"/>
      <c r="O10" s="242"/>
      <c r="P10" s="242"/>
      <c r="Q10" s="242"/>
      <c r="R10" s="242"/>
      <c r="S10" s="242"/>
      <c r="T10" s="243"/>
      <c r="U10" s="15"/>
    </row>
    <row r="11" spans="1:45" ht="66" customHeight="1" x14ac:dyDescent="0.2">
      <c r="A11" s="244" t="s">
        <v>737</v>
      </c>
      <c r="B11" s="245"/>
      <c r="C11" s="245"/>
      <c r="D11" s="245"/>
      <c r="E11" s="245"/>
      <c r="F11" s="245"/>
      <c r="G11" s="245"/>
      <c r="H11" s="245"/>
      <c r="I11" s="245"/>
      <c r="J11" s="245"/>
      <c r="K11" s="245"/>
      <c r="L11" s="245"/>
      <c r="M11" s="245"/>
      <c r="N11" s="245"/>
      <c r="O11" s="245"/>
      <c r="P11" s="245"/>
      <c r="Q11" s="245"/>
      <c r="R11" s="245"/>
      <c r="S11" s="245"/>
      <c r="T11" s="246"/>
      <c r="U11" s="104"/>
    </row>
    <row r="12" spans="1:45" ht="15.75" customHeight="1" x14ac:dyDescent="0.2">
      <c r="A12" s="247" t="s">
        <v>624</v>
      </c>
      <c r="B12" s="248"/>
      <c r="C12" s="248"/>
      <c r="D12" s="248"/>
      <c r="E12" s="248"/>
      <c r="F12" s="248"/>
      <c r="G12" s="248"/>
      <c r="H12" s="248"/>
      <c r="I12" s="248"/>
      <c r="J12" s="248"/>
      <c r="K12" s="248"/>
      <c r="L12" s="248"/>
      <c r="M12" s="248"/>
      <c r="N12" s="248"/>
      <c r="O12" s="248"/>
      <c r="P12" s="248"/>
      <c r="Q12" s="248"/>
      <c r="R12" s="248"/>
      <c r="S12" s="248"/>
      <c r="T12" s="249"/>
      <c r="U12" s="94"/>
    </row>
    <row r="13" spans="1:45" ht="38.65" customHeight="1" x14ac:dyDescent="0.2">
      <c r="A13" s="250" t="s">
        <v>703</v>
      </c>
      <c r="B13" s="251"/>
      <c r="C13" s="251"/>
      <c r="D13" s="251"/>
      <c r="E13" s="251"/>
      <c r="F13" s="251"/>
      <c r="G13" s="251"/>
      <c r="H13" s="251"/>
      <c r="I13" s="251"/>
      <c r="J13" s="251"/>
      <c r="K13" s="251"/>
      <c r="L13" s="251"/>
      <c r="M13" s="251"/>
      <c r="N13" s="251"/>
      <c r="O13" s="251"/>
      <c r="P13" s="251"/>
      <c r="Q13" s="251"/>
      <c r="R13" s="251"/>
      <c r="S13" s="251"/>
      <c r="T13" s="252"/>
      <c r="U13" s="95"/>
    </row>
    <row r="14" spans="1:45" ht="15" customHeight="1" x14ac:dyDescent="0.2">
      <c r="A14" s="256" t="s">
        <v>625</v>
      </c>
      <c r="B14" s="256"/>
      <c r="C14" s="256"/>
      <c r="D14" s="256"/>
      <c r="E14" s="256"/>
      <c r="F14" s="256"/>
      <c r="G14" s="256"/>
      <c r="H14" s="256"/>
      <c r="I14" s="256"/>
      <c r="J14" s="256"/>
      <c r="K14" s="256"/>
      <c r="L14" s="256"/>
      <c r="M14" s="256"/>
      <c r="N14" s="256"/>
      <c r="O14" s="256"/>
      <c r="P14" s="256"/>
      <c r="Q14" s="256"/>
      <c r="R14" s="256"/>
      <c r="S14" s="256"/>
      <c r="T14" s="256"/>
      <c r="U14" s="94"/>
    </row>
    <row r="15" spans="1:45" ht="15.6" customHeight="1" x14ac:dyDescent="0.2">
      <c r="A15" s="263" t="s">
        <v>653</v>
      </c>
      <c r="B15" s="264"/>
      <c r="C15" s="264"/>
      <c r="D15" s="264"/>
      <c r="E15" s="264"/>
      <c r="F15" s="264"/>
      <c r="G15" s="264"/>
      <c r="H15" s="264"/>
      <c r="I15" s="264"/>
      <c r="J15" s="264"/>
      <c r="K15" s="264"/>
      <c r="L15" s="264"/>
      <c r="M15" s="264"/>
      <c r="N15" s="264"/>
      <c r="O15" s="264"/>
      <c r="P15" s="264"/>
      <c r="Q15" s="264"/>
      <c r="R15" s="264"/>
      <c r="S15" s="264"/>
      <c r="T15" s="265"/>
      <c r="U15" s="105"/>
    </row>
    <row r="16" spans="1:45" ht="59.25" customHeight="1" x14ac:dyDescent="0.2">
      <c r="A16" s="266" t="s">
        <v>706</v>
      </c>
      <c r="B16" s="267"/>
      <c r="C16" s="267"/>
      <c r="D16" s="267"/>
      <c r="E16" s="267"/>
      <c r="F16" s="267"/>
      <c r="G16" s="267"/>
      <c r="H16" s="267"/>
      <c r="I16" s="267"/>
      <c r="J16" s="267"/>
      <c r="K16" s="267"/>
      <c r="L16" s="267"/>
      <c r="M16" s="267"/>
      <c r="N16" s="267"/>
      <c r="O16" s="267"/>
      <c r="P16" s="267"/>
      <c r="Q16" s="267"/>
      <c r="R16" s="267"/>
      <c r="S16" s="267"/>
      <c r="T16" s="268"/>
      <c r="U16" s="106"/>
    </row>
    <row r="17" spans="1:45" ht="15" customHeight="1" x14ac:dyDescent="0.2">
      <c r="A17" s="266" t="s">
        <v>645</v>
      </c>
      <c r="B17" s="267"/>
      <c r="C17" s="267"/>
      <c r="D17" s="267"/>
      <c r="E17" s="267"/>
      <c r="F17" s="267"/>
      <c r="G17" s="267"/>
      <c r="H17" s="267"/>
      <c r="I17" s="267"/>
      <c r="J17" s="267"/>
      <c r="K17" s="267"/>
      <c r="L17" s="267"/>
      <c r="M17" s="267"/>
      <c r="N17" s="267"/>
      <c r="O17" s="267"/>
      <c r="P17" s="267"/>
      <c r="Q17" s="267"/>
      <c r="R17" s="267"/>
      <c r="S17" s="267"/>
      <c r="T17" s="268"/>
      <c r="U17" s="106"/>
    </row>
    <row r="18" spans="1:45" ht="15.6" customHeight="1" x14ac:dyDescent="0.2">
      <c r="A18" s="266" t="s">
        <v>641</v>
      </c>
      <c r="B18" s="267"/>
      <c r="C18" s="267"/>
      <c r="D18" s="267"/>
      <c r="E18" s="267"/>
      <c r="F18" s="267"/>
      <c r="G18" s="267"/>
      <c r="H18" s="267"/>
      <c r="I18" s="267"/>
      <c r="J18" s="267"/>
      <c r="K18" s="267"/>
      <c r="L18" s="267"/>
      <c r="M18" s="267"/>
      <c r="N18" s="267"/>
      <c r="O18" s="267"/>
      <c r="P18" s="267"/>
      <c r="Q18" s="267"/>
      <c r="R18" s="267"/>
      <c r="S18" s="267"/>
      <c r="T18" s="268"/>
      <c r="U18" s="106"/>
    </row>
    <row r="19" spans="1:45" s="203" customFormat="1" ht="15.6" customHeight="1" x14ac:dyDescent="0.2">
      <c r="A19" s="266" t="s">
        <v>741</v>
      </c>
      <c r="B19" s="267"/>
      <c r="C19" s="267"/>
      <c r="D19" s="267"/>
      <c r="E19" s="267"/>
      <c r="F19" s="267"/>
      <c r="G19" s="267"/>
      <c r="H19" s="267"/>
      <c r="I19" s="267"/>
      <c r="J19" s="267"/>
      <c r="K19" s="267"/>
      <c r="L19" s="267"/>
      <c r="M19" s="267"/>
      <c r="N19" s="267"/>
      <c r="O19" s="267"/>
      <c r="P19" s="267"/>
      <c r="Q19" s="267"/>
      <c r="R19" s="267"/>
      <c r="S19" s="267"/>
      <c r="T19" s="268"/>
      <c r="U19" s="106"/>
      <c r="W19" s="11"/>
      <c r="X19" s="11"/>
      <c r="Y19" s="19"/>
      <c r="Z19" s="19"/>
      <c r="AA19" s="11"/>
      <c r="AB19" s="16"/>
      <c r="AC19" s="16"/>
      <c r="AD19" s="16"/>
      <c r="AE19" s="16"/>
      <c r="AF19" s="16"/>
      <c r="AG19" s="16"/>
      <c r="AH19" s="16"/>
      <c r="AI19" s="16"/>
      <c r="AJ19" s="16"/>
      <c r="AK19" s="16"/>
      <c r="AL19" s="16"/>
      <c r="AM19" s="16"/>
      <c r="AN19" s="16"/>
      <c r="AO19" s="16"/>
      <c r="AP19" s="16"/>
      <c r="AQ19" s="16"/>
      <c r="AR19" s="16"/>
      <c r="AS19" s="11"/>
    </row>
    <row r="20" spans="1:45" ht="53.25" customHeight="1" x14ac:dyDescent="0.2">
      <c r="A20" s="269" t="s">
        <v>654</v>
      </c>
      <c r="B20" s="270"/>
      <c r="C20" s="270"/>
      <c r="D20" s="270"/>
      <c r="E20" s="270"/>
      <c r="F20" s="270"/>
      <c r="G20" s="270"/>
      <c r="H20" s="270"/>
      <c r="I20" s="270"/>
      <c r="J20" s="270"/>
      <c r="K20" s="270"/>
      <c r="L20" s="270"/>
      <c r="M20" s="270"/>
      <c r="N20" s="270"/>
      <c r="O20" s="270"/>
      <c r="P20" s="270"/>
      <c r="Q20" s="270"/>
      <c r="R20" s="270"/>
      <c r="S20" s="270"/>
      <c r="T20" s="271"/>
      <c r="U20" s="106"/>
    </row>
    <row r="21" spans="1:45" ht="15.6" customHeight="1" x14ac:dyDescent="0.2">
      <c r="A21" s="269" t="s">
        <v>54</v>
      </c>
      <c r="B21" s="270"/>
      <c r="C21" s="270"/>
      <c r="D21" s="270"/>
      <c r="E21" s="270"/>
      <c r="F21" s="270"/>
      <c r="G21" s="270"/>
      <c r="H21" s="270"/>
      <c r="I21" s="270"/>
      <c r="J21" s="270"/>
      <c r="K21" s="270"/>
      <c r="L21" s="270"/>
      <c r="M21" s="270"/>
      <c r="N21" s="270"/>
      <c r="O21" s="270"/>
      <c r="P21" s="270"/>
      <c r="Q21" s="270"/>
      <c r="R21" s="270"/>
      <c r="S21" s="270"/>
      <c r="T21" s="271"/>
      <c r="U21" s="106"/>
    </row>
    <row r="22" spans="1:45" ht="50.25" customHeight="1" x14ac:dyDescent="0.2">
      <c r="A22" s="280" t="s">
        <v>639</v>
      </c>
      <c r="B22" s="281"/>
      <c r="C22" s="281"/>
      <c r="D22" s="281"/>
      <c r="E22" s="281"/>
      <c r="F22" s="281"/>
      <c r="G22" s="281"/>
      <c r="H22" s="281"/>
      <c r="I22" s="281"/>
      <c r="J22" s="281"/>
      <c r="K22" s="281"/>
      <c r="L22" s="281"/>
      <c r="M22" s="281"/>
      <c r="N22" s="281"/>
      <c r="O22" s="281"/>
      <c r="P22" s="281"/>
      <c r="Q22" s="281"/>
      <c r="R22" s="281"/>
      <c r="S22" s="281"/>
      <c r="T22" s="282"/>
      <c r="U22" s="82"/>
    </row>
    <row r="23" spans="1:45" ht="12" customHeight="1" x14ac:dyDescent="0.2">
      <c r="A23" s="84"/>
      <c r="B23" s="82"/>
      <c r="C23" s="82" t="s">
        <v>626</v>
      </c>
      <c r="D23" s="82"/>
      <c r="E23" s="82"/>
      <c r="F23" s="82"/>
      <c r="G23" s="82"/>
      <c r="H23" s="82"/>
      <c r="I23" s="82" t="s">
        <v>631</v>
      </c>
      <c r="J23" s="82"/>
      <c r="K23" s="82"/>
      <c r="L23" s="82"/>
      <c r="M23" s="82"/>
      <c r="N23" s="82"/>
      <c r="O23" s="82"/>
      <c r="P23" s="82"/>
      <c r="Q23" s="82"/>
      <c r="R23" s="82"/>
      <c r="S23" s="82"/>
      <c r="T23" s="86"/>
      <c r="U23" s="107"/>
    </row>
    <row r="24" spans="1:45" ht="12" customHeight="1" x14ac:dyDescent="0.2">
      <c r="A24" s="84"/>
      <c r="B24" s="82"/>
      <c r="C24" s="82" t="s">
        <v>627</v>
      </c>
      <c r="D24" s="82"/>
      <c r="E24" s="82"/>
      <c r="F24" s="82"/>
      <c r="G24" s="82"/>
      <c r="H24" s="82"/>
      <c r="I24" s="82" t="s">
        <v>632</v>
      </c>
      <c r="J24" s="82"/>
      <c r="K24" s="82"/>
      <c r="L24" s="82"/>
      <c r="M24" s="82"/>
      <c r="N24" s="82"/>
      <c r="O24" s="82"/>
      <c r="P24" s="82"/>
      <c r="Q24" s="82"/>
      <c r="R24" s="82"/>
      <c r="S24" s="82"/>
      <c r="T24" s="86"/>
      <c r="U24" s="107"/>
    </row>
    <row r="25" spans="1:45" ht="12" customHeight="1" x14ac:dyDescent="0.2">
      <c r="A25" s="84"/>
      <c r="B25" s="82"/>
      <c r="C25" s="82" t="s">
        <v>628</v>
      </c>
      <c r="D25" s="82"/>
      <c r="E25" s="82"/>
      <c r="F25" s="82"/>
      <c r="G25" s="82"/>
      <c r="H25" s="82"/>
      <c r="I25" s="82" t="s">
        <v>633</v>
      </c>
      <c r="J25" s="82"/>
      <c r="K25" s="82"/>
      <c r="L25" s="82"/>
      <c r="M25" s="82"/>
      <c r="N25" s="82"/>
      <c r="O25" s="82"/>
      <c r="P25" s="82"/>
      <c r="Q25" s="82"/>
      <c r="R25" s="82"/>
      <c r="S25" s="82"/>
      <c r="T25" s="86"/>
      <c r="U25" s="107"/>
    </row>
    <row r="26" spans="1:45" ht="12" customHeight="1" x14ac:dyDescent="0.2">
      <c r="A26" s="84"/>
      <c r="B26" s="82"/>
      <c r="C26" s="82" t="s">
        <v>629</v>
      </c>
      <c r="D26" s="82"/>
      <c r="E26" s="82"/>
      <c r="F26" s="82"/>
      <c r="G26" s="82"/>
      <c r="H26" s="82"/>
      <c r="I26" s="82" t="s">
        <v>634</v>
      </c>
      <c r="J26" s="82"/>
      <c r="K26" s="82"/>
      <c r="L26" s="82"/>
      <c r="M26" s="82"/>
      <c r="N26" s="82"/>
      <c r="O26" s="82"/>
      <c r="P26" s="82"/>
      <c r="Q26" s="82"/>
      <c r="R26" s="82"/>
      <c r="S26" s="82"/>
      <c r="T26" s="86"/>
      <c r="U26" s="107"/>
    </row>
    <row r="27" spans="1:45" ht="12" customHeight="1" x14ac:dyDescent="0.2">
      <c r="A27" s="85"/>
      <c r="B27" s="83"/>
      <c r="C27" s="83" t="s">
        <v>630</v>
      </c>
      <c r="D27" s="83"/>
      <c r="E27" s="83"/>
      <c r="F27" s="83"/>
      <c r="G27" s="83"/>
      <c r="H27" s="83"/>
      <c r="I27" s="83" t="s">
        <v>635</v>
      </c>
      <c r="J27" s="83"/>
      <c r="K27" s="83"/>
      <c r="L27" s="83"/>
      <c r="M27" s="83"/>
      <c r="N27" s="83"/>
      <c r="O27" s="83"/>
      <c r="P27" s="83"/>
      <c r="Q27" s="83"/>
      <c r="R27" s="83"/>
      <c r="S27" s="83"/>
      <c r="T27" s="87"/>
      <c r="U27" s="107"/>
    </row>
    <row r="28" spans="1:45" ht="15" customHeight="1" x14ac:dyDescent="0.2">
      <c r="A28" s="257" t="s">
        <v>612</v>
      </c>
      <c r="B28" s="258"/>
      <c r="C28" s="258"/>
      <c r="D28" s="258"/>
      <c r="E28" s="258"/>
      <c r="F28" s="258"/>
      <c r="G28" s="258"/>
      <c r="H28" s="258"/>
      <c r="I28" s="258"/>
      <c r="J28" s="258"/>
      <c r="K28" s="258"/>
      <c r="L28" s="258"/>
      <c r="M28" s="258"/>
      <c r="N28" s="258"/>
      <c r="O28" s="258"/>
      <c r="P28" s="258"/>
      <c r="Q28" s="258"/>
      <c r="R28" s="258"/>
      <c r="S28" s="258"/>
      <c r="T28" s="259"/>
      <c r="U28" s="108"/>
    </row>
    <row r="29" spans="1:45" ht="15" customHeight="1" x14ac:dyDescent="0.2">
      <c r="A29" s="257" t="s">
        <v>655</v>
      </c>
      <c r="B29" s="258"/>
      <c r="C29" s="258"/>
      <c r="D29" s="258"/>
      <c r="E29" s="258"/>
      <c r="F29" s="258"/>
      <c r="G29" s="258"/>
      <c r="H29" s="258"/>
      <c r="I29" s="258"/>
      <c r="J29" s="258"/>
      <c r="K29" s="258"/>
      <c r="L29" s="258"/>
      <c r="M29" s="258"/>
      <c r="N29" s="258"/>
      <c r="O29" s="258"/>
      <c r="P29" s="258"/>
      <c r="Q29" s="258"/>
      <c r="R29" s="258"/>
      <c r="S29" s="258"/>
      <c r="T29" s="259"/>
      <c r="U29" s="108"/>
    </row>
    <row r="30" spans="1:45" x14ac:dyDescent="0.2">
      <c r="A30" s="260" t="s">
        <v>61</v>
      </c>
      <c r="B30" s="261"/>
      <c r="C30" s="261"/>
      <c r="D30" s="261"/>
      <c r="E30" s="261"/>
      <c r="F30" s="261"/>
      <c r="G30" s="261"/>
      <c r="H30" s="261"/>
      <c r="I30" s="261"/>
      <c r="J30" s="261"/>
      <c r="K30" s="261"/>
      <c r="L30" s="261"/>
      <c r="M30" s="261"/>
      <c r="N30" s="261"/>
      <c r="O30" s="261"/>
      <c r="P30" s="261"/>
      <c r="Q30" s="261"/>
      <c r="R30" s="261"/>
      <c r="S30" s="261"/>
      <c r="T30" s="262"/>
      <c r="U30" s="112"/>
    </row>
    <row r="31" spans="1:45" ht="92.25" customHeight="1" x14ac:dyDescent="0.2">
      <c r="A31" s="253" t="s">
        <v>656</v>
      </c>
      <c r="B31" s="254"/>
      <c r="C31" s="254"/>
      <c r="D31" s="254"/>
      <c r="E31" s="254"/>
      <c r="F31" s="254"/>
      <c r="G31" s="254"/>
      <c r="H31" s="254"/>
      <c r="I31" s="254"/>
      <c r="J31" s="254"/>
      <c r="K31" s="254"/>
      <c r="L31" s="254"/>
      <c r="M31" s="254"/>
      <c r="N31" s="254"/>
      <c r="O31" s="254"/>
      <c r="P31" s="254"/>
      <c r="Q31" s="254"/>
      <c r="R31" s="254"/>
      <c r="S31" s="254"/>
      <c r="T31" s="255"/>
      <c r="U31" s="63"/>
    </row>
    <row r="32" spans="1:45" ht="12.75" customHeight="1" x14ac:dyDescent="0.2">
      <c r="A32" s="80"/>
      <c r="B32" s="63"/>
      <c r="C32" s="63"/>
      <c r="D32" s="63"/>
      <c r="E32" s="63"/>
      <c r="F32" s="63"/>
      <c r="G32" s="63"/>
      <c r="H32" s="63"/>
      <c r="I32" s="63"/>
      <c r="J32" s="63"/>
      <c r="K32" s="63"/>
      <c r="L32" s="63"/>
      <c r="M32" s="63"/>
      <c r="N32" s="63"/>
      <c r="O32" s="63"/>
      <c r="P32" s="90"/>
      <c r="Q32" s="113" t="s">
        <v>47</v>
      </c>
      <c r="R32" s="63"/>
      <c r="S32" s="63"/>
      <c r="T32" s="64"/>
      <c r="U32" s="109"/>
    </row>
    <row r="33" spans="1:45" ht="12.75" customHeight="1" x14ac:dyDescent="0.2">
      <c r="A33" s="80"/>
      <c r="B33" s="63"/>
      <c r="C33" s="63"/>
      <c r="D33" s="63"/>
      <c r="E33" s="283" t="s">
        <v>652</v>
      </c>
      <c r="F33" s="284"/>
      <c r="G33" s="284"/>
      <c r="H33" s="285">
        <f>'Revenue and Costs'!I72</f>
        <v>0</v>
      </c>
      <c r="I33" s="286"/>
      <c r="J33" s="286"/>
      <c r="K33" s="286"/>
      <c r="L33" s="286"/>
      <c r="M33" s="286"/>
      <c r="N33" s="287"/>
      <c r="O33" s="63"/>
      <c r="P33" s="90"/>
      <c r="Q33" s="113" t="s">
        <v>49</v>
      </c>
      <c r="R33" s="63"/>
      <c r="S33" s="63"/>
      <c r="T33" s="64"/>
      <c r="U33" s="109"/>
    </row>
    <row r="34" spans="1:45" ht="12.75" customHeight="1" x14ac:dyDescent="0.2">
      <c r="A34" s="26"/>
      <c r="B34" s="8"/>
      <c r="C34" s="10"/>
      <c r="D34" s="30"/>
      <c r="E34" s="30"/>
      <c r="F34" s="30"/>
      <c r="G34" s="30"/>
      <c r="H34" s="30"/>
      <c r="I34" s="30"/>
      <c r="J34" s="30"/>
      <c r="K34" s="30"/>
      <c r="L34" s="30"/>
      <c r="M34" s="30"/>
      <c r="N34" s="30"/>
      <c r="O34" s="30"/>
      <c r="P34" s="91"/>
      <c r="Q34" s="113" t="s">
        <v>50</v>
      </c>
      <c r="R34" s="30"/>
      <c r="S34" s="30"/>
      <c r="T34" s="31"/>
      <c r="U34" s="110"/>
    </row>
    <row r="35" spans="1:45" ht="14.25" customHeight="1" x14ac:dyDescent="0.2">
      <c r="A35" s="293" t="s">
        <v>623</v>
      </c>
      <c r="B35" s="288"/>
      <c r="C35" s="288"/>
      <c r="D35" s="288"/>
      <c r="E35" s="288"/>
      <c r="F35" s="288"/>
      <c r="G35" s="288"/>
      <c r="H35" s="294" t="s">
        <v>49</v>
      </c>
      <c r="I35" s="295"/>
      <c r="J35" s="295"/>
      <c r="K35" s="295"/>
      <c r="L35" s="295"/>
      <c r="M35" s="295"/>
      <c r="N35" s="296"/>
      <c r="O35" s="68"/>
      <c r="P35" s="68"/>
      <c r="Q35" s="68"/>
      <c r="R35" s="68"/>
      <c r="S35" s="68"/>
      <c r="T35" s="69"/>
      <c r="U35" s="111"/>
    </row>
    <row r="36" spans="1:45" ht="12.75" customHeight="1" x14ac:dyDescent="0.2">
      <c r="A36" s="26"/>
      <c r="B36" s="8"/>
      <c r="C36" s="8"/>
      <c r="D36" s="8"/>
      <c r="E36" s="8"/>
      <c r="F36" s="8"/>
      <c r="G36" s="68"/>
      <c r="H36" s="278" t="s">
        <v>48</v>
      </c>
      <c r="I36" s="278"/>
      <c r="J36" s="278"/>
      <c r="K36" s="278"/>
      <c r="L36" s="278"/>
      <c r="M36" s="278"/>
      <c r="N36" s="278"/>
      <c r="O36" s="278"/>
      <c r="P36" s="278"/>
      <c r="Q36" s="278"/>
      <c r="R36" s="278"/>
      <c r="S36" s="278"/>
      <c r="T36" s="279"/>
      <c r="U36" s="68"/>
    </row>
    <row r="37" spans="1:45" x14ac:dyDescent="0.2">
      <c r="A37" s="275" t="s">
        <v>51</v>
      </c>
      <c r="B37" s="276"/>
      <c r="C37" s="276"/>
      <c r="D37" s="276"/>
      <c r="E37" s="276"/>
      <c r="F37" s="276"/>
      <c r="G37" s="277"/>
      <c r="H37" s="290"/>
      <c r="I37" s="291"/>
      <c r="J37" s="291"/>
      <c r="K37" s="291"/>
      <c r="L37" s="291"/>
      <c r="M37" s="291"/>
      <c r="N37" s="292"/>
      <c r="O37" s="288"/>
      <c r="P37" s="289"/>
      <c r="Q37" s="289"/>
      <c r="R37" s="289"/>
      <c r="S37" s="289"/>
      <c r="T37" s="64"/>
      <c r="U37" s="77"/>
    </row>
    <row r="38" spans="1:45" x14ac:dyDescent="0.2">
      <c r="A38" s="275" t="s">
        <v>621</v>
      </c>
      <c r="B38" s="276"/>
      <c r="C38" s="276"/>
      <c r="D38" s="276"/>
      <c r="E38" s="276"/>
      <c r="F38" s="276"/>
      <c r="G38" s="277"/>
      <c r="H38" s="274"/>
      <c r="I38" s="274"/>
      <c r="J38" s="274"/>
      <c r="K38" s="274"/>
      <c r="L38" s="274"/>
      <c r="M38" s="274"/>
      <c r="N38" s="274"/>
      <c r="O38" s="97"/>
      <c r="P38" s="109"/>
      <c r="Q38" s="109"/>
      <c r="R38" s="109"/>
      <c r="S38" s="109"/>
      <c r="T38" s="64"/>
      <c r="U38" s="77"/>
    </row>
    <row r="39" spans="1:45" s="7" customFormat="1" x14ac:dyDescent="0.2">
      <c r="A39" s="28"/>
      <c r="C39" s="96"/>
      <c r="O39" s="114"/>
      <c r="P39" s="115"/>
      <c r="Q39" s="115"/>
      <c r="R39" s="115"/>
      <c r="S39" s="115"/>
      <c r="T39" s="116"/>
      <c r="U39" s="77"/>
      <c r="W39" s="22"/>
      <c r="X39" s="22"/>
      <c r="Y39" s="23"/>
      <c r="Z39" s="23"/>
      <c r="AA39" s="22"/>
      <c r="AB39" s="93"/>
      <c r="AC39" s="93"/>
      <c r="AD39" s="93"/>
      <c r="AE39" s="93"/>
      <c r="AF39" s="93"/>
      <c r="AG39" s="93"/>
      <c r="AH39" s="93"/>
      <c r="AI39" s="93"/>
      <c r="AJ39" s="93"/>
      <c r="AK39" s="93"/>
      <c r="AL39" s="93"/>
      <c r="AM39" s="93"/>
      <c r="AN39" s="93"/>
      <c r="AO39" s="93"/>
      <c r="AP39" s="93"/>
      <c r="AQ39" s="93"/>
      <c r="AR39" s="93"/>
      <c r="AS39" s="22"/>
    </row>
    <row r="40" spans="1:45" s="11" customFormat="1" hidden="1" x14ac:dyDescent="0.2">
      <c r="A40" s="28"/>
      <c r="B40" s="7"/>
      <c r="C40" s="14"/>
      <c r="D40" s="7"/>
      <c r="E40" s="7"/>
      <c r="F40" s="7"/>
      <c r="G40" s="7"/>
      <c r="H40" s="7"/>
      <c r="I40" s="7"/>
      <c r="J40" s="7"/>
      <c r="K40" s="7"/>
      <c r="L40" s="7"/>
      <c r="M40" s="7"/>
      <c r="N40" s="7"/>
      <c r="O40" s="29"/>
      <c r="P40" s="7"/>
      <c r="Q40" s="7"/>
      <c r="R40" s="7"/>
      <c r="S40" s="7"/>
      <c r="T40" s="7"/>
      <c r="U40" s="77"/>
      <c r="Y40" s="19"/>
      <c r="Z40" s="19"/>
      <c r="AB40" s="16"/>
      <c r="AC40" s="16"/>
      <c r="AD40" s="16"/>
      <c r="AE40" s="16"/>
      <c r="AF40" s="16"/>
      <c r="AG40" s="16"/>
      <c r="AH40" s="16"/>
      <c r="AI40" s="16"/>
      <c r="AJ40" s="16"/>
      <c r="AK40" s="16"/>
      <c r="AL40" s="16"/>
      <c r="AM40" s="16"/>
      <c r="AN40" s="16"/>
      <c r="AO40" s="16"/>
      <c r="AP40" s="16"/>
      <c r="AQ40" s="16"/>
      <c r="AR40" s="16"/>
    </row>
    <row r="41" spans="1:45" s="11" customFormat="1" hidden="1" x14ac:dyDescent="0.2">
      <c r="A41" s="27" t="s">
        <v>76</v>
      </c>
      <c r="B41" s="9"/>
      <c r="C41" s="15"/>
      <c r="D41" s="9"/>
      <c r="E41" s="9"/>
      <c r="F41" s="9"/>
      <c r="G41" s="9"/>
      <c r="H41" s="9"/>
      <c r="I41" s="9"/>
      <c r="J41" s="9"/>
      <c r="K41" s="9"/>
      <c r="L41" s="9"/>
      <c r="M41" s="9"/>
      <c r="N41" s="9"/>
      <c r="O41" s="12"/>
      <c r="P41" s="9"/>
      <c r="Q41" s="9"/>
      <c r="R41" s="9"/>
      <c r="S41" s="9"/>
      <c r="T41" s="9"/>
      <c r="U41" s="77"/>
      <c r="Y41" s="19"/>
      <c r="Z41" s="19"/>
      <c r="AB41" s="16"/>
      <c r="AC41" s="16"/>
      <c r="AD41" s="16"/>
      <c r="AE41" s="16"/>
      <c r="AF41" s="16"/>
      <c r="AG41" s="16"/>
      <c r="AH41" s="16"/>
      <c r="AI41" s="16"/>
      <c r="AJ41" s="16"/>
      <c r="AK41" s="16"/>
      <c r="AL41" s="16"/>
      <c r="AM41" s="16"/>
      <c r="AN41" s="16"/>
      <c r="AO41" s="16"/>
      <c r="AP41" s="16"/>
      <c r="AQ41" s="16"/>
      <c r="AR41" s="16"/>
    </row>
    <row r="42" spans="1:45" s="11" customFormat="1" hidden="1" x14ac:dyDescent="0.2">
      <c r="A42" s="27"/>
      <c r="B42" s="9"/>
      <c r="C42" s="15"/>
      <c r="D42" s="9"/>
      <c r="E42" s="9"/>
      <c r="F42" s="9"/>
      <c r="G42" s="9"/>
      <c r="H42" s="9"/>
      <c r="I42" s="9"/>
      <c r="J42" s="9"/>
      <c r="K42" s="9"/>
      <c r="L42" s="9"/>
      <c r="M42" s="9"/>
      <c r="N42" s="9"/>
      <c r="O42" s="12"/>
      <c r="P42" s="9"/>
      <c r="Q42" s="9"/>
      <c r="R42" s="9"/>
      <c r="S42" s="9"/>
      <c r="T42" s="9"/>
      <c r="U42" s="77"/>
      <c r="Y42" s="19"/>
      <c r="Z42" s="19"/>
      <c r="AB42" s="16"/>
      <c r="AC42" s="16"/>
      <c r="AD42" s="16"/>
      <c r="AE42" s="16"/>
      <c r="AF42" s="16"/>
      <c r="AG42" s="16"/>
      <c r="AH42" s="16"/>
      <c r="AI42" s="16"/>
      <c r="AJ42" s="16"/>
      <c r="AK42" s="16"/>
      <c r="AL42" s="16"/>
      <c r="AM42" s="16"/>
      <c r="AN42" s="16"/>
      <c r="AO42" s="16"/>
      <c r="AP42" s="16"/>
      <c r="AQ42" s="16"/>
      <c r="AR42" s="16"/>
    </row>
    <row r="43" spans="1:45" s="11" customFormat="1" hidden="1" x14ac:dyDescent="0.2">
      <c r="A43" s="27"/>
      <c r="B43" s="9"/>
      <c r="C43" s="9"/>
      <c r="D43" s="9"/>
      <c r="E43" s="9"/>
      <c r="F43" s="9"/>
      <c r="G43" s="9"/>
      <c r="H43" s="9"/>
      <c r="I43" s="9"/>
      <c r="J43" s="9"/>
      <c r="K43" s="9"/>
      <c r="L43" s="9"/>
      <c r="M43" s="9"/>
      <c r="N43" s="9"/>
      <c r="O43" s="9"/>
      <c r="P43" s="9"/>
      <c r="Q43" s="9"/>
      <c r="R43" s="9"/>
      <c r="S43" s="9"/>
      <c r="T43" s="9"/>
      <c r="U43" s="77"/>
      <c r="Y43" s="19"/>
      <c r="Z43" s="19"/>
      <c r="AB43" s="16"/>
      <c r="AC43" s="16"/>
      <c r="AD43" s="16"/>
      <c r="AE43" s="16"/>
      <c r="AF43" s="16"/>
      <c r="AG43" s="16"/>
      <c r="AH43" s="16"/>
      <c r="AI43" s="16"/>
      <c r="AJ43" s="16"/>
      <c r="AK43" s="16"/>
      <c r="AL43" s="16"/>
      <c r="AM43" s="16"/>
      <c r="AN43" s="16"/>
      <c r="AO43" s="16"/>
      <c r="AP43" s="16"/>
      <c r="AQ43" s="16"/>
      <c r="AR43" s="16"/>
    </row>
    <row r="44" spans="1:45" s="11" customFormat="1" ht="2.25" customHeight="1" x14ac:dyDescent="0.2">
      <c r="A44" s="142"/>
      <c r="B44" s="140"/>
      <c r="C44" s="140"/>
      <c r="D44" s="140"/>
      <c r="E44" s="140"/>
      <c r="F44" s="140"/>
      <c r="G44" s="140"/>
      <c r="H44" s="140"/>
      <c r="I44" s="140"/>
      <c r="J44" s="140"/>
      <c r="K44" s="140"/>
      <c r="L44" s="140"/>
      <c r="M44" s="140"/>
      <c r="N44" s="140"/>
      <c r="O44" s="140"/>
      <c r="P44" s="140"/>
      <c r="Q44" s="140"/>
      <c r="R44" s="140"/>
      <c r="S44" s="140"/>
      <c r="T44" s="140"/>
      <c r="U44" s="103"/>
      <c r="Y44" s="19"/>
      <c r="Z44" s="19"/>
      <c r="AB44" s="16"/>
      <c r="AC44" s="16"/>
      <c r="AD44" s="16"/>
      <c r="AE44" s="16"/>
      <c r="AF44" s="16"/>
      <c r="AG44" s="16"/>
      <c r="AH44" s="16"/>
      <c r="AI44" s="16"/>
      <c r="AJ44" s="16"/>
      <c r="AK44" s="16"/>
      <c r="AL44" s="16"/>
      <c r="AM44" s="16"/>
      <c r="AN44" s="16"/>
      <c r="AO44" s="16"/>
      <c r="AP44" s="16"/>
      <c r="AQ44" s="16"/>
      <c r="AR44" s="16"/>
    </row>
    <row r="45" spans="1:45" s="240" customFormat="1" ht="40.9" customHeight="1" x14ac:dyDescent="0.2">
      <c r="A45" s="272" t="s">
        <v>744</v>
      </c>
      <c r="B45" s="273"/>
      <c r="C45" s="273"/>
      <c r="D45" s="273"/>
      <c r="E45" s="273"/>
      <c r="F45" s="273"/>
      <c r="G45" s="273"/>
      <c r="H45" s="273"/>
      <c r="I45" s="273"/>
      <c r="J45" s="273"/>
      <c r="K45" s="273"/>
      <c r="L45" s="273"/>
      <c r="M45" s="273"/>
      <c r="N45" s="273"/>
      <c r="O45" s="273"/>
      <c r="P45" s="273"/>
      <c r="Q45" s="273"/>
      <c r="R45" s="273"/>
      <c r="S45" s="273"/>
      <c r="T45" s="273"/>
    </row>
    <row r="46" spans="1:45" s="240" customFormat="1" ht="4.7" customHeight="1" x14ac:dyDescent="0.2">
      <c r="A46" s="239"/>
    </row>
    <row r="47" spans="1:45" s="11" customFormat="1" ht="9.9499999999999993" customHeight="1" x14ac:dyDescent="0.2">
      <c r="A47" s="237" t="s">
        <v>738</v>
      </c>
      <c r="B47" s="238"/>
      <c r="C47" s="238"/>
      <c r="D47" s="238"/>
      <c r="E47" s="238"/>
      <c r="F47" s="238"/>
      <c r="G47" s="238"/>
      <c r="H47" s="238"/>
      <c r="I47" s="238"/>
      <c r="J47" s="238"/>
      <c r="K47" s="238"/>
      <c r="L47" s="238"/>
      <c r="M47" s="238"/>
      <c r="N47" s="238"/>
      <c r="O47" s="238"/>
      <c r="P47" s="238"/>
      <c r="Q47" s="238"/>
      <c r="R47" s="238"/>
      <c r="S47" s="238"/>
      <c r="T47" s="238"/>
      <c r="U47" s="103"/>
      <c r="Y47" s="19"/>
      <c r="Z47" s="19"/>
      <c r="AB47" s="16"/>
      <c r="AC47" s="16"/>
      <c r="AD47" s="16"/>
      <c r="AE47" s="16"/>
      <c r="AF47" s="16"/>
      <c r="AG47" s="16"/>
      <c r="AH47" s="16"/>
      <c r="AI47" s="16"/>
      <c r="AJ47" s="16"/>
      <c r="AK47" s="16"/>
      <c r="AL47" s="16"/>
      <c r="AM47" s="16"/>
      <c r="AN47" s="16"/>
      <c r="AO47" s="16"/>
      <c r="AP47" s="16"/>
      <c r="AQ47" s="16"/>
      <c r="AR47" s="16"/>
    </row>
    <row r="48" spans="1:45" s="11" customFormat="1" ht="14.25" hidden="1" customHeight="1" x14ac:dyDescent="0.2">
      <c r="A48" s="25"/>
      <c r="N48" s="88"/>
      <c r="O48" s="88"/>
      <c r="P48" s="89"/>
      <c r="Q48" s="89"/>
      <c r="R48" s="89"/>
      <c r="S48" s="89"/>
      <c r="T48" s="89"/>
      <c r="U48" s="89"/>
      <c r="V48" s="65"/>
      <c r="W48" s="65"/>
      <c r="X48" s="65"/>
      <c r="Y48" s="66"/>
      <c r="Z48" s="66"/>
      <c r="AA48" s="65"/>
      <c r="AB48" s="67"/>
      <c r="AC48" s="16"/>
      <c r="AD48" s="16"/>
      <c r="AE48" s="16"/>
      <c r="AF48" s="16"/>
      <c r="AG48" s="16"/>
      <c r="AH48" s="16"/>
      <c r="AI48" s="16"/>
      <c r="AJ48" s="16"/>
      <c r="AK48" s="16"/>
      <c r="AL48" s="16"/>
      <c r="AM48" s="16"/>
      <c r="AN48" s="16"/>
      <c r="AO48" s="16"/>
      <c r="AP48" s="16"/>
      <c r="AQ48" s="16"/>
      <c r="AR48" s="16"/>
    </row>
    <row r="49" spans="1:44" s="11" customFormat="1" hidden="1" x14ac:dyDescent="0.2">
      <c r="A49" s="25"/>
      <c r="N49" s="88"/>
      <c r="O49" s="88"/>
      <c r="P49" s="88"/>
      <c r="Q49" s="88"/>
      <c r="R49" s="88"/>
      <c r="S49" s="88"/>
      <c r="T49" s="88"/>
      <c r="U49" s="88"/>
      <c r="V49" s="65"/>
      <c r="W49" s="65"/>
      <c r="X49" s="65"/>
      <c r="Y49" s="66"/>
      <c r="Z49" s="66"/>
      <c r="AA49" s="65"/>
      <c r="AB49" s="67"/>
      <c r="AC49" s="16"/>
      <c r="AD49" s="16"/>
      <c r="AE49" s="16"/>
      <c r="AF49" s="16"/>
      <c r="AG49" s="16"/>
      <c r="AH49" s="16"/>
      <c r="AI49" s="16"/>
      <c r="AJ49" s="16"/>
      <c r="AK49" s="16"/>
      <c r="AL49" s="16"/>
      <c r="AM49" s="16"/>
      <c r="AN49" s="16"/>
      <c r="AO49" s="16"/>
      <c r="AP49" s="16"/>
      <c r="AQ49" s="16"/>
      <c r="AR49" s="16"/>
    </row>
    <row r="50" spans="1:44" s="11" customFormat="1" hidden="1" x14ac:dyDescent="0.2">
      <c r="A50" s="25"/>
      <c r="N50" s="88"/>
      <c r="O50" s="88"/>
      <c r="P50" s="88"/>
      <c r="Q50" s="88"/>
      <c r="R50" s="88"/>
      <c r="S50" s="88"/>
      <c r="T50" s="88"/>
      <c r="U50" s="88"/>
      <c r="V50" s="65"/>
      <c r="W50" s="65"/>
      <c r="X50" s="65"/>
      <c r="Y50" s="66"/>
      <c r="Z50" s="66"/>
      <c r="AA50" s="65"/>
      <c r="AB50" s="67"/>
      <c r="AC50" s="16"/>
      <c r="AD50" s="16"/>
      <c r="AE50" s="16"/>
      <c r="AF50" s="16"/>
      <c r="AG50" s="16"/>
      <c r="AH50" s="16"/>
      <c r="AI50" s="16"/>
      <c r="AJ50" s="16"/>
      <c r="AK50" s="16"/>
      <c r="AL50" s="16"/>
      <c r="AM50" s="16"/>
      <c r="AN50" s="16"/>
      <c r="AO50" s="16"/>
      <c r="AP50" s="16"/>
      <c r="AQ50" s="16"/>
      <c r="AR50" s="16"/>
    </row>
    <row r="51" spans="1:44" s="11" customFormat="1" hidden="1" x14ac:dyDescent="0.2">
      <c r="A51" s="25"/>
      <c r="N51" s="88"/>
      <c r="O51" s="88"/>
      <c r="P51" s="88"/>
      <c r="Q51" s="88"/>
      <c r="R51" s="88"/>
      <c r="S51" s="88"/>
      <c r="T51" s="88"/>
      <c r="U51" s="88"/>
      <c r="Y51" s="19"/>
      <c r="Z51" s="19"/>
      <c r="AB51" s="16"/>
      <c r="AC51" s="16"/>
      <c r="AD51" s="16"/>
      <c r="AE51" s="16"/>
      <c r="AF51" s="16"/>
      <c r="AG51" s="16"/>
      <c r="AH51" s="16"/>
      <c r="AI51" s="16"/>
      <c r="AJ51" s="16"/>
      <c r="AK51" s="16"/>
      <c r="AL51" s="16"/>
      <c r="AM51" s="16"/>
      <c r="AN51" s="16"/>
      <c r="AO51" s="16"/>
      <c r="AP51" s="16"/>
      <c r="AQ51" s="16"/>
      <c r="AR51" s="16"/>
    </row>
    <row r="52" spans="1:44" s="11" customFormat="1" hidden="1" x14ac:dyDescent="0.2">
      <c r="A52" s="18"/>
      <c r="B52" s="16"/>
      <c r="C52" s="16"/>
      <c r="D52" s="16"/>
      <c r="E52" s="16"/>
      <c r="F52" s="16"/>
      <c r="G52" s="16"/>
      <c r="H52" s="16"/>
      <c r="I52" s="16"/>
      <c r="J52" s="16"/>
      <c r="K52" s="16"/>
      <c r="L52" s="16"/>
      <c r="M52" s="16"/>
      <c r="N52" s="16"/>
      <c r="O52" s="16"/>
      <c r="P52" s="16"/>
      <c r="Q52" s="16"/>
      <c r="R52" s="16"/>
      <c r="S52" s="16"/>
      <c r="T52" s="16"/>
      <c r="Y52" s="19"/>
      <c r="Z52" s="19"/>
      <c r="AB52" s="16"/>
      <c r="AC52" s="16"/>
      <c r="AD52" s="16"/>
      <c r="AE52" s="16"/>
      <c r="AF52" s="16"/>
      <c r="AG52" s="16"/>
      <c r="AH52" s="16"/>
      <c r="AI52" s="16"/>
      <c r="AJ52" s="16"/>
      <c r="AK52" s="16"/>
      <c r="AL52" s="16"/>
      <c r="AM52" s="16"/>
      <c r="AN52" s="16"/>
      <c r="AO52" s="16"/>
      <c r="AP52" s="16"/>
      <c r="AQ52" s="16"/>
      <c r="AR52" s="16"/>
    </row>
    <row r="53" spans="1:44" s="11" customFormat="1" hidden="1" x14ac:dyDescent="0.2">
      <c r="A53" s="18"/>
      <c r="B53" s="16"/>
      <c r="C53" s="16"/>
      <c r="D53" s="16"/>
      <c r="E53" s="16"/>
      <c r="F53" s="16"/>
      <c r="G53" s="16"/>
      <c r="H53" s="16"/>
      <c r="I53" s="16"/>
      <c r="J53" s="16"/>
      <c r="K53" s="16"/>
      <c r="L53" s="16"/>
      <c r="M53" s="16"/>
      <c r="N53" s="16"/>
      <c r="O53" s="16"/>
      <c r="P53" s="16"/>
      <c r="Q53" s="16"/>
      <c r="R53" s="16"/>
      <c r="S53" s="16"/>
      <c r="T53" s="16"/>
      <c r="Y53" s="19"/>
      <c r="Z53" s="19"/>
      <c r="AB53" s="16"/>
      <c r="AC53" s="16"/>
      <c r="AD53" s="16"/>
      <c r="AE53" s="16"/>
      <c r="AF53" s="16"/>
      <c r="AG53" s="16"/>
      <c r="AH53" s="16"/>
      <c r="AI53" s="16"/>
      <c r="AJ53" s="16"/>
      <c r="AK53" s="16"/>
      <c r="AL53" s="16"/>
      <c r="AM53" s="16"/>
      <c r="AN53" s="16"/>
      <c r="AO53" s="16"/>
      <c r="AP53" s="16"/>
      <c r="AQ53" s="16"/>
      <c r="AR53" s="16"/>
    </row>
    <row r="54" spans="1:44" s="11" customFormat="1" hidden="1" x14ac:dyDescent="0.2">
      <c r="A54" s="18"/>
      <c r="B54" s="16"/>
      <c r="C54" s="16"/>
      <c r="D54" s="16"/>
      <c r="E54" s="16"/>
      <c r="F54" s="16"/>
      <c r="G54" s="16"/>
      <c r="H54" s="16"/>
      <c r="I54" s="16"/>
      <c r="J54" s="16"/>
      <c r="K54" s="16"/>
      <c r="L54" s="16"/>
      <c r="M54" s="16"/>
      <c r="N54" s="16"/>
      <c r="O54" s="16"/>
      <c r="P54" s="16"/>
      <c r="Q54" s="16"/>
      <c r="R54" s="16"/>
      <c r="S54" s="16"/>
      <c r="T54" s="16"/>
      <c r="Y54" s="19"/>
      <c r="Z54" s="19"/>
      <c r="AB54" s="16"/>
      <c r="AC54" s="16"/>
      <c r="AD54" s="16"/>
      <c r="AE54" s="16"/>
      <c r="AF54" s="16"/>
      <c r="AG54" s="16"/>
      <c r="AH54" s="16"/>
      <c r="AI54" s="16"/>
      <c r="AJ54" s="16"/>
      <c r="AK54" s="16"/>
      <c r="AL54" s="16"/>
      <c r="AM54" s="16"/>
      <c r="AN54" s="16"/>
      <c r="AO54" s="16"/>
      <c r="AP54" s="16"/>
      <c r="AQ54" s="16"/>
      <c r="AR54" s="16"/>
    </row>
    <row r="55" spans="1:44" s="11" customFormat="1" hidden="1" x14ac:dyDescent="0.2">
      <c r="A55" s="18"/>
      <c r="B55" s="16"/>
      <c r="C55" s="16"/>
      <c r="D55" s="16"/>
      <c r="E55" s="16"/>
      <c r="F55" s="16"/>
      <c r="G55" s="16"/>
      <c r="H55" s="16"/>
      <c r="I55" s="16"/>
      <c r="J55" s="16"/>
      <c r="K55" s="16"/>
      <c r="L55" s="16"/>
      <c r="M55" s="16"/>
      <c r="N55" s="16"/>
      <c r="O55" s="16"/>
      <c r="P55" s="16"/>
      <c r="Q55" s="16"/>
      <c r="R55" s="16"/>
      <c r="S55" s="16"/>
      <c r="T55" s="16"/>
      <c r="Y55" s="19"/>
      <c r="Z55" s="19"/>
      <c r="AB55" s="16"/>
      <c r="AC55" s="16"/>
      <c r="AD55" s="16"/>
      <c r="AE55" s="16"/>
      <c r="AF55" s="16"/>
      <c r="AG55" s="16"/>
      <c r="AH55" s="16"/>
      <c r="AI55" s="16"/>
      <c r="AJ55" s="16"/>
      <c r="AK55" s="16"/>
      <c r="AL55" s="16"/>
      <c r="AM55" s="16"/>
      <c r="AN55" s="16"/>
      <c r="AO55" s="16"/>
      <c r="AP55" s="16"/>
      <c r="AQ55" s="16"/>
      <c r="AR55" s="16"/>
    </row>
    <row r="56" spans="1:44" s="11" customFormat="1" hidden="1" x14ac:dyDescent="0.2">
      <c r="A56" s="18"/>
      <c r="B56" s="16"/>
      <c r="C56" s="16"/>
      <c r="D56" s="16"/>
      <c r="E56" s="16"/>
      <c r="F56" s="16"/>
      <c r="G56" s="16"/>
      <c r="H56" s="16"/>
      <c r="I56" s="16"/>
      <c r="J56" s="16"/>
      <c r="K56" s="16"/>
      <c r="L56" s="16"/>
      <c r="M56" s="16"/>
      <c r="N56" s="16"/>
      <c r="O56" s="16"/>
      <c r="P56" s="16"/>
      <c r="Q56" s="16"/>
      <c r="R56" s="16"/>
      <c r="S56" s="16"/>
      <c r="T56" s="16"/>
      <c r="Y56" s="19"/>
      <c r="Z56" s="19"/>
      <c r="AB56" s="16"/>
      <c r="AC56" s="16"/>
      <c r="AD56" s="16"/>
      <c r="AE56" s="16"/>
      <c r="AF56" s="16"/>
      <c r="AG56" s="16"/>
      <c r="AH56" s="16"/>
      <c r="AI56" s="16"/>
      <c r="AJ56" s="16"/>
      <c r="AK56" s="16"/>
      <c r="AL56" s="16"/>
      <c r="AM56" s="16"/>
      <c r="AN56" s="16"/>
      <c r="AO56" s="16"/>
      <c r="AP56" s="16"/>
      <c r="AQ56" s="16"/>
      <c r="AR56" s="16"/>
    </row>
    <row r="57" spans="1:44" s="11" customFormat="1" hidden="1" x14ac:dyDescent="0.2">
      <c r="A57" s="18"/>
      <c r="B57" s="16"/>
      <c r="C57" s="16"/>
      <c r="D57" s="16"/>
      <c r="E57" s="16"/>
      <c r="F57" s="16"/>
      <c r="G57" s="16"/>
      <c r="H57" s="16"/>
      <c r="I57" s="16"/>
      <c r="J57" s="16"/>
      <c r="K57" s="16"/>
      <c r="L57" s="16"/>
      <c r="M57" s="16"/>
      <c r="N57" s="16"/>
      <c r="O57" s="16"/>
      <c r="P57" s="16"/>
      <c r="Q57" s="16"/>
      <c r="R57" s="16"/>
      <c r="S57" s="16"/>
      <c r="T57" s="16"/>
      <c r="Y57" s="19"/>
      <c r="Z57" s="19"/>
      <c r="AB57" s="16"/>
      <c r="AC57" s="16"/>
      <c r="AD57" s="16"/>
      <c r="AE57" s="16"/>
      <c r="AF57" s="16"/>
      <c r="AG57" s="16"/>
      <c r="AH57" s="16"/>
      <c r="AI57" s="16"/>
      <c r="AJ57" s="16"/>
      <c r="AK57" s="16"/>
      <c r="AL57" s="16"/>
      <c r="AM57" s="16"/>
      <c r="AN57" s="16"/>
      <c r="AO57" s="16"/>
      <c r="AP57" s="16"/>
      <c r="AQ57" s="16"/>
      <c r="AR57" s="16"/>
    </row>
    <row r="58" spans="1:44" s="11" customFormat="1" hidden="1" x14ac:dyDescent="0.2">
      <c r="A58" s="18"/>
      <c r="B58" s="16"/>
      <c r="C58" s="16"/>
      <c r="D58" s="16"/>
      <c r="E58" s="16"/>
      <c r="F58" s="16"/>
      <c r="G58" s="16"/>
      <c r="H58" s="16"/>
      <c r="I58" s="16"/>
      <c r="J58" s="16"/>
      <c r="K58" s="16"/>
      <c r="L58" s="16"/>
      <c r="M58" s="16"/>
      <c r="N58" s="16"/>
      <c r="O58" s="16"/>
      <c r="P58" s="16"/>
      <c r="Q58" s="16"/>
      <c r="R58" s="16"/>
      <c r="S58" s="16"/>
      <c r="T58" s="16"/>
      <c r="Y58" s="19"/>
      <c r="Z58" s="19"/>
      <c r="AB58" s="16"/>
      <c r="AC58" s="16"/>
      <c r="AD58" s="16"/>
      <c r="AE58" s="16"/>
      <c r="AF58" s="16"/>
      <c r="AG58" s="16"/>
      <c r="AH58" s="16"/>
      <c r="AI58" s="16"/>
      <c r="AJ58" s="16"/>
      <c r="AK58" s="16"/>
      <c r="AL58" s="16"/>
      <c r="AM58" s="16"/>
      <c r="AN58" s="16"/>
      <c r="AO58" s="16"/>
      <c r="AP58" s="16"/>
      <c r="AQ58" s="16"/>
      <c r="AR58" s="16"/>
    </row>
    <row r="59" spans="1:44" s="11" customFormat="1" hidden="1" x14ac:dyDescent="0.2">
      <c r="A59" s="18"/>
      <c r="B59" s="16"/>
      <c r="C59" s="16"/>
      <c r="D59" s="16"/>
      <c r="E59" s="16"/>
      <c r="F59" s="16"/>
      <c r="G59" s="16"/>
      <c r="H59" s="16"/>
      <c r="I59" s="16"/>
      <c r="J59" s="16"/>
      <c r="K59" s="16"/>
      <c r="L59" s="16"/>
      <c r="M59" s="16"/>
      <c r="N59" s="16"/>
      <c r="O59" s="16"/>
      <c r="P59" s="16"/>
      <c r="Q59" s="16"/>
      <c r="R59" s="16"/>
      <c r="S59" s="16"/>
      <c r="T59" s="16"/>
      <c r="Y59" s="19"/>
      <c r="Z59" s="19"/>
      <c r="AB59" s="16"/>
      <c r="AC59" s="16"/>
      <c r="AD59" s="16"/>
      <c r="AE59" s="16"/>
      <c r="AF59" s="16"/>
      <c r="AG59" s="16"/>
      <c r="AH59" s="16"/>
      <c r="AI59" s="16"/>
      <c r="AJ59" s="16"/>
      <c r="AK59" s="16"/>
      <c r="AL59" s="16"/>
      <c r="AM59" s="16"/>
      <c r="AN59" s="16"/>
      <c r="AO59" s="16"/>
      <c r="AP59" s="16"/>
      <c r="AQ59" s="16"/>
      <c r="AR59" s="16"/>
    </row>
    <row r="60" spans="1:44" s="11" customFormat="1" hidden="1" x14ac:dyDescent="0.2">
      <c r="A60" s="18"/>
      <c r="B60" s="16"/>
      <c r="C60" s="16"/>
      <c r="D60" s="16"/>
      <c r="E60" s="16"/>
      <c r="F60" s="16"/>
      <c r="G60" s="16"/>
      <c r="H60" s="16"/>
      <c r="I60" s="16"/>
      <c r="J60" s="16"/>
      <c r="K60" s="16"/>
      <c r="L60" s="16"/>
      <c r="M60" s="16"/>
      <c r="N60" s="16"/>
      <c r="O60" s="16"/>
      <c r="P60" s="16"/>
      <c r="Q60" s="16"/>
      <c r="R60" s="16"/>
      <c r="S60" s="16"/>
      <c r="T60" s="16"/>
      <c r="Y60" s="19"/>
      <c r="Z60" s="19"/>
      <c r="AB60" s="16"/>
      <c r="AC60" s="16"/>
      <c r="AD60" s="16"/>
      <c r="AE60" s="16"/>
      <c r="AF60" s="16"/>
      <c r="AG60" s="16"/>
      <c r="AH60" s="16"/>
      <c r="AI60" s="16"/>
      <c r="AJ60" s="16"/>
      <c r="AK60" s="16"/>
      <c r="AL60" s="16"/>
      <c r="AM60" s="16"/>
      <c r="AN60" s="16"/>
      <c r="AO60" s="16"/>
      <c r="AP60" s="16"/>
      <c r="AQ60" s="16"/>
      <c r="AR60" s="16"/>
    </row>
    <row r="61" spans="1:44" s="11" customFormat="1" hidden="1" x14ac:dyDescent="0.2">
      <c r="A61" s="18"/>
      <c r="B61" s="16"/>
      <c r="C61" s="16"/>
      <c r="D61" s="16"/>
      <c r="E61" s="16"/>
      <c r="F61" s="16"/>
      <c r="G61" s="16"/>
      <c r="H61" s="16"/>
      <c r="I61" s="16"/>
      <c r="J61" s="16"/>
      <c r="K61" s="16"/>
      <c r="L61" s="16"/>
      <c r="M61" s="16"/>
      <c r="N61" s="16"/>
      <c r="O61" s="16"/>
      <c r="P61" s="16"/>
      <c r="Q61" s="16"/>
      <c r="R61" s="16"/>
      <c r="S61" s="16"/>
      <c r="T61" s="16"/>
      <c r="Y61" s="19"/>
      <c r="Z61" s="19"/>
      <c r="AB61" s="16"/>
      <c r="AC61" s="16"/>
      <c r="AD61" s="16"/>
      <c r="AE61" s="16"/>
      <c r="AF61" s="16"/>
      <c r="AG61" s="16"/>
      <c r="AH61" s="16"/>
      <c r="AI61" s="16"/>
      <c r="AJ61" s="16"/>
      <c r="AK61" s="16"/>
      <c r="AL61" s="16"/>
      <c r="AM61" s="16"/>
      <c r="AN61" s="16"/>
      <c r="AO61" s="16"/>
      <c r="AP61" s="16"/>
      <c r="AQ61" s="16"/>
      <c r="AR61" s="16"/>
    </row>
    <row r="62" spans="1:44" s="11" customFormat="1" hidden="1" x14ac:dyDescent="0.2">
      <c r="A62" s="18"/>
      <c r="B62" s="16"/>
      <c r="C62" s="16"/>
      <c r="D62" s="16"/>
      <c r="E62" s="16"/>
      <c r="F62" s="16"/>
      <c r="G62" s="16"/>
      <c r="H62" s="16"/>
      <c r="I62" s="16"/>
      <c r="J62" s="16"/>
      <c r="K62" s="16"/>
      <c r="L62" s="16"/>
      <c r="M62" s="16"/>
      <c r="N62" s="16"/>
      <c r="O62" s="16"/>
      <c r="P62" s="16"/>
      <c r="Q62" s="16"/>
      <c r="R62" s="16"/>
      <c r="S62" s="16"/>
      <c r="T62" s="16"/>
      <c r="Y62" s="19"/>
      <c r="Z62" s="19"/>
      <c r="AB62" s="16"/>
      <c r="AC62" s="16"/>
      <c r="AD62" s="16"/>
      <c r="AE62" s="16"/>
      <c r="AF62" s="16"/>
      <c r="AG62" s="16"/>
      <c r="AH62" s="16"/>
      <c r="AI62" s="16"/>
      <c r="AJ62" s="16"/>
      <c r="AK62" s="16"/>
      <c r="AL62" s="16"/>
      <c r="AM62" s="16"/>
      <c r="AN62" s="16"/>
      <c r="AO62" s="16"/>
      <c r="AP62" s="16"/>
      <c r="AQ62" s="16"/>
      <c r="AR62" s="16"/>
    </row>
    <row r="63" spans="1:44" s="11" customFormat="1" hidden="1" x14ac:dyDescent="0.2">
      <c r="A63" s="18"/>
      <c r="B63" s="16"/>
      <c r="C63" s="16"/>
      <c r="D63" s="16"/>
      <c r="E63" s="16"/>
      <c r="F63" s="16"/>
      <c r="G63" s="16"/>
      <c r="H63" s="16"/>
      <c r="I63" s="16"/>
      <c r="J63" s="16"/>
      <c r="K63" s="16"/>
      <c r="L63" s="16"/>
      <c r="M63" s="16"/>
      <c r="N63" s="16"/>
      <c r="O63" s="16"/>
      <c r="P63" s="16"/>
      <c r="Q63" s="16"/>
      <c r="R63" s="16"/>
      <c r="S63" s="16"/>
      <c r="T63" s="16"/>
      <c r="Y63" s="19"/>
      <c r="Z63" s="19"/>
      <c r="AB63" s="16"/>
      <c r="AC63" s="16"/>
      <c r="AD63" s="16"/>
      <c r="AE63" s="16"/>
      <c r="AF63" s="16"/>
      <c r="AG63" s="16"/>
      <c r="AH63" s="16"/>
      <c r="AI63" s="16"/>
      <c r="AJ63" s="16"/>
      <c r="AK63" s="16"/>
      <c r="AL63" s="16"/>
      <c r="AM63" s="16"/>
      <c r="AN63" s="16"/>
      <c r="AO63" s="16"/>
      <c r="AP63" s="16"/>
      <c r="AQ63" s="16"/>
      <c r="AR63" s="16"/>
    </row>
    <row r="64" spans="1:44" s="11" customFormat="1" hidden="1" x14ac:dyDescent="0.2">
      <c r="A64" s="18"/>
      <c r="B64" s="16"/>
      <c r="C64" s="16"/>
      <c r="D64" s="16"/>
      <c r="E64" s="16"/>
      <c r="F64" s="16"/>
      <c r="G64" s="16"/>
      <c r="H64" s="16"/>
      <c r="I64" s="16"/>
      <c r="J64" s="16"/>
      <c r="K64" s="16"/>
      <c r="L64" s="16"/>
      <c r="M64" s="16"/>
      <c r="N64" s="16"/>
      <c r="O64" s="16"/>
      <c r="P64" s="16"/>
      <c r="Q64" s="16"/>
      <c r="R64" s="16"/>
      <c r="S64" s="16"/>
      <c r="T64" s="16"/>
      <c r="Y64" s="19"/>
      <c r="Z64" s="19"/>
      <c r="AB64" s="16"/>
      <c r="AC64" s="16"/>
      <c r="AD64" s="16"/>
      <c r="AE64" s="16"/>
      <c r="AF64" s="16"/>
      <c r="AG64" s="16"/>
      <c r="AH64" s="16"/>
      <c r="AI64" s="16"/>
      <c r="AJ64" s="16"/>
      <c r="AK64" s="16"/>
      <c r="AL64" s="16"/>
      <c r="AM64" s="16"/>
      <c r="AN64" s="16"/>
      <c r="AO64" s="16"/>
      <c r="AP64" s="16"/>
      <c r="AQ64" s="16"/>
      <c r="AR64" s="16"/>
    </row>
    <row r="65" spans="1:44" s="11" customFormat="1" hidden="1" x14ac:dyDescent="0.2">
      <c r="A65" s="18"/>
      <c r="B65" s="16"/>
      <c r="C65" s="16"/>
      <c r="D65" s="16"/>
      <c r="E65" s="16"/>
      <c r="F65" s="16"/>
      <c r="G65" s="16"/>
      <c r="H65" s="16"/>
      <c r="I65" s="16"/>
      <c r="J65" s="16"/>
      <c r="K65" s="16"/>
      <c r="L65" s="16"/>
      <c r="M65" s="16"/>
      <c r="N65" s="16"/>
      <c r="O65" s="16"/>
      <c r="P65" s="16"/>
      <c r="Q65" s="16"/>
      <c r="R65" s="16"/>
      <c r="S65" s="16"/>
      <c r="T65" s="16"/>
      <c r="Y65" s="19"/>
      <c r="Z65" s="19"/>
      <c r="AB65" s="16"/>
      <c r="AC65" s="16"/>
      <c r="AD65" s="16"/>
      <c r="AE65" s="16"/>
      <c r="AF65" s="16"/>
      <c r="AG65" s="16"/>
      <c r="AH65" s="16"/>
      <c r="AI65" s="16"/>
      <c r="AJ65" s="16"/>
      <c r="AK65" s="16"/>
      <c r="AL65" s="16"/>
      <c r="AM65" s="16"/>
      <c r="AN65" s="16"/>
      <c r="AO65" s="16"/>
      <c r="AP65" s="16"/>
      <c r="AQ65" s="16"/>
      <c r="AR65" s="16"/>
    </row>
    <row r="66" spans="1:44" s="11" customFormat="1" hidden="1" x14ac:dyDescent="0.2">
      <c r="A66" s="18"/>
      <c r="B66" s="16"/>
      <c r="C66" s="16"/>
      <c r="D66" s="16"/>
      <c r="E66" s="16"/>
      <c r="F66" s="16"/>
      <c r="G66" s="16"/>
      <c r="H66" s="16"/>
      <c r="I66" s="16"/>
      <c r="J66" s="16"/>
      <c r="K66" s="16"/>
      <c r="L66" s="16"/>
      <c r="M66" s="16"/>
      <c r="N66" s="16"/>
      <c r="O66" s="16"/>
      <c r="P66" s="16"/>
      <c r="Q66" s="16"/>
      <c r="R66" s="16"/>
      <c r="S66" s="16"/>
      <c r="T66" s="16"/>
      <c r="Y66" s="19"/>
      <c r="Z66" s="19"/>
      <c r="AB66" s="16"/>
      <c r="AC66" s="16"/>
      <c r="AD66" s="16"/>
      <c r="AE66" s="16"/>
      <c r="AF66" s="16"/>
      <c r="AG66" s="16"/>
      <c r="AH66" s="16"/>
      <c r="AI66" s="16"/>
      <c r="AJ66" s="16"/>
      <c r="AK66" s="16"/>
      <c r="AL66" s="16"/>
      <c r="AM66" s="16"/>
      <c r="AN66" s="16"/>
      <c r="AO66" s="16"/>
      <c r="AP66" s="16"/>
      <c r="AQ66" s="16"/>
      <c r="AR66" s="16"/>
    </row>
    <row r="67" spans="1:44" s="11" customFormat="1" hidden="1" x14ac:dyDescent="0.2">
      <c r="A67" s="18"/>
      <c r="B67" s="16"/>
      <c r="C67" s="16"/>
      <c r="D67" s="16"/>
      <c r="E67" s="16"/>
      <c r="F67" s="16"/>
      <c r="G67" s="16"/>
      <c r="H67" s="16"/>
      <c r="I67" s="16"/>
      <c r="J67" s="16"/>
      <c r="K67" s="16"/>
      <c r="L67" s="16"/>
      <c r="M67" s="16"/>
      <c r="N67" s="16"/>
      <c r="O67" s="16"/>
      <c r="P67" s="16"/>
      <c r="Q67" s="16"/>
      <c r="R67" s="16"/>
      <c r="S67" s="16"/>
      <c r="T67" s="16"/>
      <c r="Y67" s="19"/>
      <c r="Z67" s="19"/>
      <c r="AB67" s="16"/>
      <c r="AC67" s="16"/>
      <c r="AD67" s="16"/>
      <c r="AE67" s="16"/>
      <c r="AF67" s="16"/>
      <c r="AG67" s="16"/>
      <c r="AH67" s="16"/>
      <c r="AI67" s="16"/>
      <c r="AJ67" s="16"/>
      <c r="AK67" s="16"/>
      <c r="AL67" s="16"/>
      <c r="AM67" s="16"/>
      <c r="AN67" s="16"/>
      <c r="AO67" s="16"/>
      <c r="AP67" s="16"/>
      <c r="AQ67" s="16"/>
      <c r="AR67" s="16"/>
    </row>
    <row r="68" spans="1:44" s="11" customFormat="1" hidden="1" x14ac:dyDescent="0.2">
      <c r="A68" s="18"/>
      <c r="B68" s="16"/>
      <c r="C68" s="16"/>
      <c r="D68" s="16"/>
      <c r="E68" s="16"/>
      <c r="F68" s="16"/>
      <c r="G68" s="16"/>
      <c r="H68" s="16"/>
      <c r="I68" s="16"/>
      <c r="J68" s="16"/>
      <c r="K68" s="16"/>
      <c r="L68" s="16"/>
      <c r="M68" s="16"/>
      <c r="N68" s="16"/>
      <c r="O68" s="16"/>
      <c r="P68" s="16"/>
      <c r="Q68" s="16"/>
      <c r="R68" s="16"/>
      <c r="S68" s="16"/>
      <c r="T68" s="16"/>
      <c r="Y68" s="19"/>
      <c r="Z68" s="19"/>
      <c r="AB68" s="16"/>
      <c r="AC68" s="16"/>
      <c r="AD68" s="16"/>
      <c r="AE68" s="16"/>
      <c r="AF68" s="16"/>
      <c r="AG68" s="16"/>
      <c r="AH68" s="16"/>
      <c r="AI68" s="16"/>
      <c r="AJ68" s="16"/>
      <c r="AK68" s="16"/>
      <c r="AL68" s="16"/>
      <c r="AM68" s="16"/>
      <c r="AN68" s="16"/>
      <c r="AO68" s="16"/>
      <c r="AP68" s="16"/>
      <c r="AQ68" s="16"/>
      <c r="AR68" s="16"/>
    </row>
    <row r="69" spans="1:44" s="11" customFormat="1" hidden="1" x14ac:dyDescent="0.2">
      <c r="A69" s="18"/>
      <c r="B69" s="16"/>
      <c r="C69" s="16"/>
      <c r="D69" s="16"/>
      <c r="E69" s="16"/>
      <c r="F69" s="16"/>
      <c r="G69" s="16"/>
      <c r="H69" s="16"/>
      <c r="I69" s="16"/>
      <c r="J69" s="16"/>
      <c r="K69" s="16"/>
      <c r="L69" s="16"/>
      <c r="M69" s="16"/>
      <c r="N69" s="16"/>
      <c r="O69" s="16"/>
      <c r="P69" s="16"/>
      <c r="Q69" s="16"/>
      <c r="R69" s="16"/>
      <c r="S69" s="16"/>
      <c r="T69" s="16"/>
      <c r="Y69" s="19"/>
      <c r="Z69" s="19"/>
      <c r="AB69" s="16"/>
      <c r="AC69" s="16"/>
      <c r="AD69" s="16"/>
      <c r="AE69" s="16"/>
      <c r="AF69" s="16"/>
      <c r="AG69" s="16"/>
      <c r="AH69" s="16"/>
      <c r="AI69" s="16"/>
      <c r="AJ69" s="16"/>
      <c r="AK69" s="16"/>
      <c r="AL69" s="16"/>
      <c r="AM69" s="16"/>
      <c r="AN69" s="16"/>
      <c r="AO69" s="16"/>
      <c r="AP69" s="16"/>
      <c r="AQ69" s="16"/>
      <c r="AR69" s="16"/>
    </row>
    <row r="70" spans="1:44" s="11" customFormat="1" hidden="1" x14ac:dyDescent="0.2">
      <c r="A70" s="18"/>
      <c r="B70" s="16"/>
      <c r="C70" s="16"/>
      <c r="D70" s="16"/>
      <c r="E70" s="16"/>
      <c r="F70" s="16"/>
      <c r="G70" s="16"/>
      <c r="H70" s="16"/>
      <c r="I70" s="16"/>
      <c r="J70" s="16"/>
      <c r="K70" s="16"/>
      <c r="L70" s="16"/>
      <c r="M70" s="16"/>
      <c r="N70" s="16"/>
      <c r="O70" s="16"/>
      <c r="P70" s="16"/>
      <c r="Q70" s="16"/>
      <c r="R70" s="16"/>
      <c r="S70" s="16"/>
      <c r="T70" s="16"/>
      <c r="Y70" s="19"/>
      <c r="Z70" s="19"/>
      <c r="AB70" s="16"/>
      <c r="AC70" s="16"/>
      <c r="AD70" s="16"/>
      <c r="AE70" s="16"/>
      <c r="AF70" s="16"/>
      <c r="AG70" s="16"/>
      <c r="AH70" s="16"/>
      <c r="AI70" s="16"/>
      <c r="AJ70" s="16"/>
      <c r="AK70" s="16"/>
      <c r="AL70" s="16"/>
      <c r="AM70" s="16"/>
      <c r="AN70" s="16"/>
      <c r="AO70" s="16"/>
      <c r="AP70" s="16"/>
      <c r="AQ70" s="16"/>
      <c r="AR70" s="16"/>
    </row>
    <row r="71" spans="1:44" s="11" customFormat="1" hidden="1" x14ac:dyDescent="0.2">
      <c r="A71" s="18"/>
      <c r="B71" s="16"/>
      <c r="C71" s="16"/>
      <c r="D71" s="16"/>
      <c r="E71" s="16"/>
      <c r="F71" s="16"/>
      <c r="G71" s="16"/>
      <c r="H71" s="16"/>
      <c r="I71" s="16"/>
      <c r="J71" s="16"/>
      <c r="K71" s="16"/>
      <c r="L71" s="16"/>
      <c r="M71" s="16"/>
      <c r="N71" s="16"/>
      <c r="O71" s="16"/>
      <c r="P71" s="16"/>
      <c r="Q71" s="16"/>
      <c r="R71" s="16"/>
      <c r="S71" s="16"/>
      <c r="T71" s="16"/>
      <c r="Y71" s="19"/>
      <c r="Z71" s="19"/>
      <c r="AB71" s="16"/>
      <c r="AC71" s="16"/>
      <c r="AD71" s="16"/>
      <c r="AE71" s="16"/>
      <c r="AF71" s="16"/>
      <c r="AG71" s="16"/>
      <c r="AH71" s="16"/>
      <c r="AI71" s="16"/>
      <c r="AJ71" s="16"/>
      <c r="AK71" s="16"/>
      <c r="AL71" s="16"/>
      <c r="AM71" s="16"/>
      <c r="AN71" s="16"/>
      <c r="AO71" s="16"/>
      <c r="AP71" s="16"/>
      <c r="AQ71" s="16"/>
      <c r="AR71" s="16"/>
    </row>
    <row r="72" spans="1:44" s="11" customFormat="1" hidden="1" x14ac:dyDescent="0.2">
      <c r="A72" s="18"/>
      <c r="B72" s="16"/>
      <c r="C72" s="16"/>
      <c r="D72" s="16"/>
      <c r="E72" s="16"/>
      <c r="F72" s="16"/>
      <c r="G72" s="16"/>
      <c r="H72" s="16"/>
      <c r="I72" s="16"/>
      <c r="J72" s="16"/>
      <c r="K72" s="16"/>
      <c r="L72" s="16"/>
      <c r="M72" s="16"/>
      <c r="N72" s="16"/>
      <c r="O72" s="16"/>
      <c r="P72" s="16"/>
      <c r="Q72" s="16"/>
      <c r="R72" s="16"/>
      <c r="S72" s="16"/>
      <c r="T72" s="16"/>
      <c r="Y72" s="19"/>
      <c r="Z72" s="19"/>
      <c r="AB72" s="16"/>
      <c r="AC72" s="16"/>
      <c r="AD72" s="16"/>
      <c r="AE72" s="16"/>
      <c r="AF72" s="16"/>
      <c r="AG72" s="16"/>
      <c r="AH72" s="16"/>
      <c r="AI72" s="16"/>
      <c r="AJ72" s="16"/>
      <c r="AK72" s="16"/>
      <c r="AL72" s="16"/>
      <c r="AM72" s="16"/>
      <c r="AN72" s="16"/>
      <c r="AO72" s="16"/>
      <c r="AP72" s="16"/>
      <c r="AQ72" s="16"/>
      <c r="AR72" s="16"/>
    </row>
    <row r="73" spans="1:44" s="11" customFormat="1" hidden="1" x14ac:dyDescent="0.2">
      <c r="A73" s="18"/>
      <c r="B73" s="16"/>
      <c r="C73" s="16"/>
      <c r="D73" s="16"/>
      <c r="E73" s="16"/>
      <c r="F73" s="16"/>
      <c r="G73" s="16"/>
      <c r="H73" s="16"/>
      <c r="I73" s="16"/>
      <c r="J73" s="16"/>
      <c r="K73" s="16"/>
      <c r="L73" s="16"/>
      <c r="M73" s="16"/>
      <c r="N73" s="16"/>
      <c r="O73" s="16"/>
      <c r="P73" s="16"/>
      <c r="Q73" s="16"/>
      <c r="R73" s="16"/>
      <c r="S73" s="16"/>
      <c r="T73" s="16"/>
      <c r="Y73" s="19"/>
      <c r="Z73" s="19"/>
      <c r="AB73" s="16"/>
      <c r="AC73" s="16"/>
      <c r="AD73" s="16"/>
      <c r="AE73" s="16"/>
      <c r="AF73" s="16"/>
      <c r="AG73" s="16"/>
      <c r="AH73" s="16"/>
      <c r="AI73" s="16"/>
      <c r="AJ73" s="16"/>
      <c r="AK73" s="16"/>
      <c r="AL73" s="16"/>
      <c r="AM73" s="16"/>
      <c r="AN73" s="16"/>
      <c r="AO73" s="16"/>
      <c r="AP73" s="16"/>
      <c r="AQ73" s="16"/>
      <c r="AR73" s="16"/>
    </row>
    <row r="74" spans="1:44" s="11" customFormat="1" hidden="1" x14ac:dyDescent="0.2">
      <c r="A74" s="18"/>
      <c r="B74" s="16"/>
      <c r="C74" s="16"/>
      <c r="D74" s="16"/>
      <c r="E74" s="16"/>
      <c r="F74" s="16"/>
      <c r="G74" s="16"/>
      <c r="H74" s="16"/>
      <c r="I74" s="16"/>
      <c r="J74" s="16"/>
      <c r="K74" s="16"/>
      <c r="L74" s="16"/>
      <c r="M74" s="16"/>
      <c r="N74" s="16"/>
      <c r="O74" s="16"/>
      <c r="P74" s="16"/>
      <c r="Q74" s="16"/>
      <c r="R74" s="16"/>
      <c r="S74" s="16"/>
      <c r="T74" s="16"/>
      <c r="Y74" s="19"/>
      <c r="Z74" s="19"/>
      <c r="AB74" s="16"/>
      <c r="AC74" s="16"/>
      <c r="AD74" s="16"/>
      <c r="AE74" s="16"/>
      <c r="AF74" s="16"/>
      <c r="AG74" s="16"/>
      <c r="AH74" s="16"/>
      <c r="AI74" s="16"/>
      <c r="AJ74" s="16"/>
      <c r="AK74" s="16"/>
      <c r="AL74" s="16"/>
      <c r="AM74" s="16"/>
      <c r="AN74" s="16"/>
      <c r="AO74" s="16"/>
      <c r="AP74" s="16"/>
      <c r="AQ74" s="16"/>
      <c r="AR74" s="16"/>
    </row>
    <row r="75" spans="1:44" s="11" customFormat="1" hidden="1" x14ac:dyDescent="0.2">
      <c r="A75" s="18"/>
      <c r="B75" s="16"/>
      <c r="C75" s="16"/>
      <c r="D75" s="16"/>
      <c r="E75" s="16"/>
      <c r="F75" s="16"/>
      <c r="G75" s="16"/>
      <c r="H75" s="16"/>
      <c r="I75" s="16"/>
      <c r="J75" s="16"/>
      <c r="K75" s="16"/>
      <c r="L75" s="16"/>
      <c r="M75" s="16"/>
      <c r="N75" s="16"/>
      <c r="O75" s="16"/>
      <c r="P75" s="16"/>
      <c r="Q75" s="16"/>
      <c r="R75" s="16"/>
      <c r="S75" s="16"/>
      <c r="T75" s="16"/>
      <c r="Y75" s="19"/>
      <c r="Z75" s="19"/>
      <c r="AB75" s="16"/>
      <c r="AC75" s="16"/>
      <c r="AD75" s="16"/>
      <c r="AE75" s="16"/>
      <c r="AF75" s="16"/>
      <c r="AG75" s="16"/>
      <c r="AH75" s="16"/>
      <c r="AI75" s="16"/>
      <c r="AJ75" s="16"/>
      <c r="AK75" s="16"/>
      <c r="AL75" s="16"/>
      <c r="AM75" s="16"/>
      <c r="AN75" s="16"/>
      <c r="AO75" s="16"/>
      <c r="AP75" s="16"/>
      <c r="AQ75" s="16"/>
      <c r="AR75" s="16"/>
    </row>
    <row r="76" spans="1:44" s="11" customFormat="1" hidden="1" x14ac:dyDescent="0.2">
      <c r="A76" s="18"/>
      <c r="B76" s="16"/>
      <c r="C76" s="16"/>
      <c r="D76" s="16"/>
      <c r="E76" s="16"/>
      <c r="F76" s="16"/>
      <c r="G76" s="16"/>
      <c r="H76" s="16"/>
      <c r="I76" s="16"/>
      <c r="J76" s="16"/>
      <c r="K76" s="16"/>
      <c r="L76" s="16"/>
      <c r="M76" s="16"/>
      <c r="N76" s="16"/>
      <c r="O76" s="16"/>
      <c r="P76" s="16"/>
      <c r="Q76" s="16"/>
      <c r="R76" s="16"/>
      <c r="S76" s="16"/>
      <c r="T76" s="16"/>
      <c r="Y76" s="19"/>
      <c r="Z76" s="19"/>
      <c r="AB76" s="16"/>
      <c r="AC76" s="16"/>
      <c r="AD76" s="16"/>
      <c r="AE76" s="16"/>
      <c r="AF76" s="16"/>
      <c r="AG76" s="16"/>
      <c r="AH76" s="16"/>
      <c r="AI76" s="16"/>
      <c r="AJ76" s="16"/>
      <c r="AK76" s="16"/>
      <c r="AL76" s="16"/>
      <c r="AM76" s="16"/>
      <c r="AN76" s="16"/>
      <c r="AO76" s="16"/>
      <c r="AP76" s="16"/>
      <c r="AQ76" s="16"/>
      <c r="AR76" s="16"/>
    </row>
    <row r="77" spans="1:44" s="11" customFormat="1" hidden="1" x14ac:dyDescent="0.2">
      <c r="A77" s="18"/>
      <c r="B77" s="16"/>
      <c r="C77" s="16"/>
      <c r="D77" s="16"/>
      <c r="E77" s="16"/>
      <c r="F77" s="16"/>
      <c r="G77" s="16"/>
      <c r="H77" s="16"/>
      <c r="I77" s="16"/>
      <c r="J77" s="16"/>
      <c r="K77" s="16"/>
      <c r="L77" s="16"/>
      <c r="M77" s="16"/>
      <c r="N77" s="16"/>
      <c r="O77" s="16"/>
      <c r="P77" s="16"/>
      <c r="Q77" s="16"/>
      <c r="R77" s="16"/>
      <c r="S77" s="16"/>
      <c r="T77" s="16"/>
      <c r="Y77" s="19"/>
      <c r="Z77" s="19"/>
      <c r="AB77" s="16"/>
      <c r="AC77" s="16"/>
      <c r="AD77" s="16"/>
      <c r="AE77" s="16"/>
      <c r="AF77" s="16"/>
      <c r="AG77" s="16"/>
      <c r="AH77" s="16"/>
      <c r="AI77" s="16"/>
      <c r="AJ77" s="16"/>
      <c r="AK77" s="16"/>
      <c r="AL77" s="16"/>
      <c r="AM77" s="16"/>
      <c r="AN77" s="16"/>
      <c r="AO77" s="16"/>
      <c r="AP77" s="16"/>
      <c r="AQ77" s="16"/>
      <c r="AR77" s="16"/>
    </row>
    <row r="78" spans="1:44" s="11" customFormat="1" hidden="1" x14ac:dyDescent="0.2">
      <c r="A78" s="18"/>
      <c r="B78" s="16"/>
      <c r="C78" s="16"/>
      <c r="D78" s="16"/>
      <c r="E78" s="16"/>
      <c r="F78" s="16"/>
      <c r="G78" s="16"/>
      <c r="H78" s="16"/>
      <c r="I78" s="16"/>
      <c r="J78" s="16"/>
      <c r="K78" s="16"/>
      <c r="L78" s="16"/>
      <c r="M78" s="16"/>
      <c r="N78" s="16"/>
      <c r="O78" s="16"/>
      <c r="P78" s="16"/>
      <c r="Q78" s="16"/>
      <c r="R78" s="16"/>
      <c r="S78" s="16"/>
      <c r="T78" s="16"/>
      <c r="Y78" s="19"/>
      <c r="Z78" s="19"/>
      <c r="AB78" s="16"/>
      <c r="AC78" s="16"/>
      <c r="AD78" s="16"/>
      <c r="AE78" s="16"/>
      <c r="AF78" s="16"/>
      <c r="AG78" s="16"/>
      <c r="AH78" s="16"/>
      <c r="AI78" s="16"/>
      <c r="AJ78" s="16"/>
      <c r="AK78" s="16"/>
      <c r="AL78" s="16"/>
      <c r="AM78" s="16"/>
      <c r="AN78" s="16"/>
      <c r="AO78" s="16"/>
      <c r="AP78" s="16"/>
      <c r="AQ78" s="16"/>
      <c r="AR78" s="16"/>
    </row>
    <row r="79" spans="1:44" s="11" customFormat="1" hidden="1" x14ac:dyDescent="0.2">
      <c r="A79" s="18"/>
      <c r="B79" s="16"/>
      <c r="C79" s="16"/>
      <c r="D79" s="16"/>
      <c r="E79" s="16"/>
      <c r="F79" s="16"/>
      <c r="G79" s="16"/>
      <c r="H79" s="16"/>
      <c r="I79" s="16"/>
      <c r="J79" s="16"/>
      <c r="K79" s="16"/>
      <c r="L79" s="16"/>
      <c r="M79" s="16"/>
      <c r="N79" s="16"/>
      <c r="O79" s="16"/>
      <c r="P79" s="16"/>
      <c r="Q79" s="16"/>
      <c r="R79" s="16"/>
      <c r="S79" s="16"/>
      <c r="T79" s="16"/>
      <c r="Y79" s="19"/>
      <c r="Z79" s="19"/>
      <c r="AB79" s="16"/>
      <c r="AC79" s="16"/>
      <c r="AD79" s="16"/>
      <c r="AE79" s="16"/>
      <c r="AF79" s="16"/>
      <c r="AG79" s="16"/>
      <c r="AH79" s="16"/>
      <c r="AI79" s="16"/>
      <c r="AJ79" s="16"/>
      <c r="AK79" s="16"/>
      <c r="AL79" s="16"/>
      <c r="AM79" s="16"/>
      <c r="AN79" s="16"/>
      <c r="AO79" s="16"/>
      <c r="AP79" s="16"/>
      <c r="AQ79" s="16"/>
      <c r="AR79" s="16"/>
    </row>
    <row r="80" spans="1:44" s="11" customFormat="1" hidden="1" x14ac:dyDescent="0.2">
      <c r="A80" s="18"/>
      <c r="B80" s="16"/>
      <c r="C80" s="16"/>
      <c r="D80" s="16"/>
      <c r="E80" s="16"/>
      <c r="F80" s="16"/>
      <c r="G80" s="16"/>
      <c r="H80" s="16"/>
      <c r="I80" s="16"/>
      <c r="J80" s="16"/>
      <c r="K80" s="16"/>
      <c r="L80" s="16"/>
      <c r="M80" s="16"/>
      <c r="N80" s="16"/>
      <c r="O80" s="16"/>
      <c r="P80" s="16"/>
      <c r="Q80" s="16"/>
      <c r="R80" s="16"/>
      <c r="S80" s="16"/>
      <c r="T80" s="16"/>
      <c r="Y80" s="19"/>
      <c r="Z80" s="19"/>
      <c r="AB80" s="16"/>
      <c r="AC80" s="16"/>
      <c r="AD80" s="16"/>
      <c r="AE80" s="16"/>
      <c r="AF80" s="16"/>
      <c r="AG80" s="16"/>
      <c r="AH80" s="16"/>
      <c r="AI80" s="16"/>
      <c r="AJ80" s="16"/>
      <c r="AK80" s="16"/>
      <c r="AL80" s="16"/>
      <c r="AM80" s="16"/>
      <c r="AN80" s="16"/>
      <c r="AO80" s="16"/>
      <c r="AP80" s="16"/>
      <c r="AQ80" s="16"/>
      <c r="AR80" s="16"/>
    </row>
    <row r="81" spans="1:44" s="11" customFormat="1" hidden="1" x14ac:dyDescent="0.2">
      <c r="A81" s="18"/>
      <c r="B81" s="16"/>
      <c r="C81" s="16"/>
      <c r="D81" s="16"/>
      <c r="E81" s="16"/>
      <c r="F81" s="16"/>
      <c r="G81" s="16"/>
      <c r="H81" s="16"/>
      <c r="I81" s="16"/>
      <c r="J81" s="16"/>
      <c r="K81" s="16"/>
      <c r="L81" s="16"/>
      <c r="M81" s="16"/>
      <c r="N81" s="16"/>
      <c r="O81" s="16"/>
      <c r="P81" s="16"/>
      <c r="Q81" s="16"/>
      <c r="R81" s="16"/>
      <c r="S81" s="16"/>
      <c r="T81" s="16"/>
      <c r="Y81" s="19"/>
      <c r="Z81" s="19"/>
      <c r="AB81" s="16"/>
      <c r="AC81" s="16"/>
      <c r="AD81" s="16"/>
      <c r="AE81" s="16"/>
      <c r="AF81" s="16"/>
      <c r="AG81" s="16"/>
      <c r="AH81" s="16"/>
      <c r="AI81" s="16"/>
      <c r="AJ81" s="16"/>
      <c r="AK81" s="16"/>
      <c r="AL81" s="16"/>
      <c r="AM81" s="16"/>
      <c r="AN81" s="16"/>
      <c r="AO81" s="16"/>
      <c r="AP81" s="16"/>
      <c r="AQ81" s="16"/>
      <c r="AR81" s="16"/>
    </row>
    <row r="82" spans="1:44" s="11" customFormat="1" hidden="1" x14ac:dyDescent="0.2">
      <c r="A82" s="18"/>
      <c r="B82" s="16"/>
      <c r="C82" s="16"/>
      <c r="D82" s="16"/>
      <c r="E82" s="16"/>
      <c r="F82" s="16"/>
      <c r="G82" s="16"/>
      <c r="H82" s="16"/>
      <c r="I82" s="16"/>
      <c r="J82" s="16"/>
      <c r="K82" s="16"/>
      <c r="L82" s="16"/>
      <c r="M82" s="16"/>
      <c r="N82" s="16"/>
      <c r="O82" s="16"/>
      <c r="P82" s="16"/>
      <c r="Q82" s="16"/>
      <c r="R82" s="16"/>
      <c r="S82" s="16"/>
      <c r="T82" s="16"/>
      <c r="Y82" s="19"/>
      <c r="Z82" s="19"/>
      <c r="AB82" s="16"/>
      <c r="AC82" s="16"/>
      <c r="AD82" s="16"/>
      <c r="AE82" s="16"/>
      <c r="AF82" s="16"/>
      <c r="AG82" s="16"/>
      <c r="AH82" s="16"/>
      <c r="AI82" s="16"/>
      <c r="AJ82" s="16"/>
      <c r="AK82" s="16"/>
      <c r="AL82" s="16"/>
      <c r="AM82" s="16"/>
      <c r="AN82" s="16"/>
      <c r="AO82" s="16"/>
      <c r="AP82" s="16"/>
      <c r="AQ82" s="16"/>
      <c r="AR82" s="16"/>
    </row>
    <row r="83" spans="1:44" s="11" customFormat="1" hidden="1" x14ac:dyDescent="0.2">
      <c r="A83" s="18"/>
      <c r="B83" s="16"/>
      <c r="C83" s="16"/>
      <c r="D83" s="16"/>
      <c r="E83" s="16"/>
      <c r="F83" s="16"/>
      <c r="G83" s="16"/>
      <c r="H83" s="16"/>
      <c r="I83" s="16"/>
      <c r="J83" s="16"/>
      <c r="K83" s="16"/>
      <c r="L83" s="16"/>
      <c r="M83" s="16"/>
      <c r="N83" s="16"/>
      <c r="O83" s="16"/>
      <c r="P83" s="16"/>
      <c r="Q83" s="16"/>
      <c r="R83" s="16"/>
      <c r="S83" s="16"/>
      <c r="T83" s="16"/>
      <c r="Y83" s="19"/>
      <c r="Z83" s="19"/>
      <c r="AB83" s="16"/>
      <c r="AC83" s="16"/>
      <c r="AD83" s="16"/>
      <c r="AE83" s="16"/>
      <c r="AF83" s="16"/>
      <c r="AG83" s="16"/>
      <c r="AH83" s="16"/>
      <c r="AI83" s="16"/>
      <c r="AJ83" s="16"/>
      <c r="AK83" s="16"/>
      <c r="AL83" s="16"/>
      <c r="AM83" s="16"/>
      <c r="AN83" s="16"/>
      <c r="AO83" s="16"/>
      <c r="AP83" s="16"/>
      <c r="AQ83" s="16"/>
      <c r="AR83" s="16"/>
    </row>
    <row r="84" spans="1:44" s="11" customFormat="1" hidden="1" x14ac:dyDescent="0.2">
      <c r="A84" s="18"/>
      <c r="B84" s="16"/>
      <c r="C84" s="16"/>
      <c r="D84" s="16"/>
      <c r="E84" s="16"/>
      <c r="F84" s="16"/>
      <c r="G84" s="16"/>
      <c r="H84" s="16"/>
      <c r="I84" s="16"/>
      <c r="J84" s="16"/>
      <c r="K84" s="16"/>
      <c r="L84" s="16"/>
      <c r="M84" s="16"/>
      <c r="N84" s="16"/>
      <c r="O84" s="16"/>
      <c r="P84" s="16"/>
      <c r="Q84" s="16"/>
      <c r="R84" s="16"/>
      <c r="S84" s="16"/>
      <c r="T84" s="16"/>
      <c r="Y84" s="19"/>
      <c r="Z84" s="19"/>
      <c r="AB84" s="16"/>
      <c r="AC84" s="16"/>
      <c r="AD84" s="16"/>
      <c r="AE84" s="16"/>
      <c r="AF84" s="16"/>
      <c r="AG84" s="16"/>
      <c r="AH84" s="16"/>
      <c r="AI84" s="16"/>
      <c r="AJ84" s="16"/>
      <c r="AK84" s="16"/>
      <c r="AL84" s="16"/>
      <c r="AM84" s="16"/>
      <c r="AN84" s="16"/>
      <c r="AO84" s="16"/>
      <c r="AP84" s="16"/>
      <c r="AQ84" s="16"/>
      <c r="AR84" s="16"/>
    </row>
    <row r="85" spans="1:44" s="11" customFormat="1" hidden="1" x14ac:dyDescent="0.2">
      <c r="A85" s="18"/>
      <c r="B85" s="16"/>
      <c r="C85" s="16"/>
      <c r="D85" s="16"/>
      <c r="E85" s="16"/>
      <c r="F85" s="16"/>
      <c r="G85" s="16"/>
      <c r="H85" s="16"/>
      <c r="I85" s="16"/>
      <c r="J85" s="16"/>
      <c r="K85" s="16"/>
      <c r="L85" s="16"/>
      <c r="M85" s="16"/>
      <c r="N85" s="16"/>
      <c r="O85" s="16"/>
      <c r="P85" s="16"/>
      <c r="Q85" s="16"/>
      <c r="R85" s="16"/>
      <c r="S85" s="16"/>
      <c r="T85" s="16"/>
      <c r="Y85" s="19"/>
      <c r="Z85" s="19"/>
      <c r="AB85" s="16"/>
      <c r="AC85" s="16"/>
      <c r="AD85" s="16"/>
      <c r="AE85" s="16"/>
      <c r="AF85" s="16"/>
      <c r="AG85" s="16"/>
      <c r="AH85" s="16"/>
      <c r="AI85" s="16"/>
      <c r="AJ85" s="16"/>
      <c r="AK85" s="16"/>
      <c r="AL85" s="16"/>
      <c r="AM85" s="16"/>
      <c r="AN85" s="16"/>
      <c r="AO85" s="16"/>
      <c r="AP85" s="16"/>
      <c r="AQ85" s="16"/>
      <c r="AR85" s="16"/>
    </row>
    <row r="86" spans="1:44" s="11" customFormat="1" hidden="1" x14ac:dyDescent="0.2">
      <c r="A86" s="18"/>
      <c r="B86" s="16"/>
      <c r="C86" s="16"/>
      <c r="D86" s="16"/>
      <c r="E86" s="16"/>
      <c r="F86" s="16"/>
      <c r="G86" s="16"/>
      <c r="H86" s="16"/>
      <c r="I86" s="16"/>
      <c r="J86" s="16"/>
      <c r="K86" s="16"/>
      <c r="L86" s="16"/>
      <c r="M86" s="16"/>
      <c r="N86" s="16"/>
      <c r="O86" s="16"/>
      <c r="P86" s="16"/>
      <c r="Q86" s="16"/>
      <c r="R86" s="16"/>
      <c r="S86" s="16"/>
      <c r="T86" s="16"/>
      <c r="Y86" s="19"/>
      <c r="Z86" s="19"/>
      <c r="AB86" s="16"/>
      <c r="AC86" s="16"/>
      <c r="AD86" s="16"/>
      <c r="AE86" s="16"/>
      <c r="AF86" s="16"/>
      <c r="AG86" s="16"/>
      <c r="AH86" s="16"/>
      <c r="AI86" s="16"/>
      <c r="AJ86" s="16"/>
      <c r="AK86" s="16"/>
      <c r="AL86" s="16"/>
      <c r="AM86" s="16"/>
      <c r="AN86" s="16"/>
      <c r="AO86" s="16"/>
      <c r="AP86" s="16"/>
      <c r="AQ86" s="16"/>
      <c r="AR86" s="16"/>
    </row>
    <row r="87" spans="1:44" s="11" customFormat="1" hidden="1" x14ac:dyDescent="0.2">
      <c r="A87" s="18"/>
      <c r="B87" s="16"/>
      <c r="C87" s="16"/>
      <c r="D87" s="16"/>
      <c r="E87" s="16"/>
      <c r="F87" s="16"/>
      <c r="G87" s="16"/>
      <c r="H87" s="16"/>
      <c r="I87" s="16"/>
      <c r="J87" s="16"/>
      <c r="K87" s="16"/>
      <c r="L87" s="16"/>
      <c r="M87" s="16"/>
      <c r="N87" s="16"/>
      <c r="O87" s="16"/>
      <c r="P87" s="16"/>
      <c r="Q87" s="16"/>
      <c r="R87" s="16"/>
      <c r="S87" s="16"/>
      <c r="T87" s="16"/>
      <c r="Y87" s="19"/>
      <c r="Z87" s="19"/>
      <c r="AB87" s="16"/>
      <c r="AC87" s="16"/>
      <c r="AD87" s="16"/>
      <c r="AE87" s="16"/>
      <c r="AF87" s="16"/>
      <c r="AG87" s="16"/>
      <c r="AH87" s="16"/>
      <c r="AI87" s="16"/>
      <c r="AJ87" s="16"/>
      <c r="AK87" s="16"/>
      <c r="AL87" s="16"/>
      <c r="AM87" s="16"/>
      <c r="AN87" s="16"/>
      <c r="AO87" s="16"/>
      <c r="AP87" s="16"/>
      <c r="AQ87" s="16"/>
      <c r="AR87" s="16"/>
    </row>
    <row r="88" spans="1:44" s="11" customFormat="1" hidden="1" x14ac:dyDescent="0.2">
      <c r="A88" s="18"/>
      <c r="B88" s="16"/>
      <c r="C88" s="16"/>
      <c r="D88" s="16"/>
      <c r="E88" s="16"/>
      <c r="F88" s="16"/>
      <c r="G88" s="16"/>
      <c r="H88" s="16"/>
      <c r="I88" s="16"/>
      <c r="J88" s="16"/>
      <c r="K88" s="16"/>
      <c r="L88" s="16"/>
      <c r="M88" s="16"/>
      <c r="N88" s="16"/>
      <c r="O88" s="16"/>
      <c r="P88" s="16"/>
      <c r="Q88" s="16"/>
      <c r="R88" s="16"/>
      <c r="S88" s="16"/>
      <c r="T88" s="16"/>
      <c r="Y88" s="19"/>
      <c r="Z88" s="19"/>
      <c r="AB88" s="16"/>
      <c r="AC88" s="16"/>
      <c r="AD88" s="16"/>
      <c r="AE88" s="16"/>
      <c r="AF88" s="16"/>
      <c r="AG88" s="16"/>
      <c r="AH88" s="16"/>
      <c r="AI88" s="16"/>
      <c r="AJ88" s="16"/>
      <c r="AK88" s="16"/>
      <c r="AL88" s="16"/>
      <c r="AM88" s="16"/>
      <c r="AN88" s="16"/>
      <c r="AO88" s="16"/>
      <c r="AP88" s="16"/>
      <c r="AQ88" s="16"/>
      <c r="AR88" s="16"/>
    </row>
    <row r="89" spans="1:44" s="11" customFormat="1" hidden="1" x14ac:dyDescent="0.2">
      <c r="A89" s="18"/>
      <c r="B89" s="16"/>
      <c r="C89" s="16"/>
      <c r="D89" s="16"/>
      <c r="E89" s="16"/>
      <c r="F89" s="16"/>
      <c r="G89" s="16"/>
      <c r="H89" s="16"/>
      <c r="I89" s="16"/>
      <c r="J89" s="16"/>
      <c r="K89" s="16"/>
      <c r="L89" s="16"/>
      <c r="M89" s="16"/>
      <c r="N89" s="16"/>
      <c r="O89" s="16"/>
      <c r="P89" s="16"/>
      <c r="Q89" s="16"/>
      <c r="R89" s="16"/>
      <c r="S89" s="16"/>
      <c r="T89" s="16"/>
      <c r="Y89" s="19"/>
      <c r="Z89" s="19"/>
      <c r="AB89" s="16"/>
      <c r="AC89" s="16"/>
      <c r="AD89" s="16"/>
      <c r="AE89" s="16"/>
      <c r="AF89" s="16"/>
      <c r="AG89" s="16"/>
      <c r="AH89" s="16"/>
      <c r="AI89" s="16"/>
      <c r="AJ89" s="16"/>
      <c r="AK89" s="16"/>
      <c r="AL89" s="16"/>
      <c r="AM89" s="16"/>
      <c r="AN89" s="16"/>
      <c r="AO89" s="16"/>
      <c r="AP89" s="16"/>
      <c r="AQ89" s="16"/>
      <c r="AR89" s="16"/>
    </row>
    <row r="90" spans="1:44" s="11" customFormat="1" hidden="1" x14ac:dyDescent="0.2">
      <c r="A90" s="18"/>
      <c r="B90" s="16"/>
      <c r="C90" s="16"/>
      <c r="D90" s="16"/>
      <c r="E90" s="16"/>
      <c r="F90" s="16"/>
      <c r="G90" s="16"/>
      <c r="H90" s="16"/>
      <c r="I90" s="16"/>
      <c r="J90" s="16"/>
      <c r="K90" s="16"/>
      <c r="L90" s="16"/>
      <c r="M90" s="16"/>
      <c r="N90" s="16"/>
      <c r="O90" s="16"/>
      <c r="P90" s="16"/>
      <c r="Q90" s="16"/>
      <c r="R90" s="16"/>
      <c r="S90" s="16"/>
      <c r="T90" s="16"/>
      <c r="Y90" s="19"/>
      <c r="Z90" s="19"/>
      <c r="AB90" s="16"/>
      <c r="AC90" s="16"/>
      <c r="AD90" s="16"/>
      <c r="AE90" s="16"/>
      <c r="AF90" s="16"/>
      <c r="AG90" s="16"/>
      <c r="AH90" s="16"/>
      <c r="AI90" s="16"/>
      <c r="AJ90" s="16"/>
      <c r="AK90" s="16"/>
      <c r="AL90" s="16"/>
      <c r="AM90" s="16"/>
      <c r="AN90" s="16"/>
      <c r="AO90" s="16"/>
      <c r="AP90" s="16"/>
      <c r="AQ90" s="16"/>
      <c r="AR90" s="16"/>
    </row>
    <row r="91" spans="1:44" s="11" customFormat="1" hidden="1" x14ac:dyDescent="0.2">
      <c r="A91" s="18"/>
      <c r="B91" s="16"/>
      <c r="C91" s="16"/>
      <c r="D91" s="16"/>
      <c r="E91" s="16"/>
      <c r="F91" s="16"/>
      <c r="G91" s="16"/>
      <c r="H91" s="16"/>
      <c r="I91" s="16"/>
      <c r="J91" s="16"/>
      <c r="K91" s="16"/>
      <c r="L91" s="16"/>
      <c r="M91" s="16"/>
      <c r="N91" s="16"/>
      <c r="O91" s="16"/>
      <c r="P91" s="16"/>
      <c r="Q91" s="16"/>
      <c r="R91" s="16"/>
      <c r="S91" s="16"/>
      <c r="T91" s="16"/>
      <c r="Y91" s="19"/>
      <c r="Z91" s="19"/>
      <c r="AB91" s="16"/>
      <c r="AC91" s="16"/>
      <c r="AD91" s="16"/>
      <c r="AE91" s="16"/>
      <c r="AF91" s="16"/>
      <c r="AG91" s="16"/>
      <c r="AH91" s="16"/>
      <c r="AI91" s="16"/>
      <c r="AJ91" s="16"/>
      <c r="AK91" s="16"/>
      <c r="AL91" s="16"/>
      <c r="AM91" s="16"/>
      <c r="AN91" s="16"/>
      <c r="AO91" s="16"/>
      <c r="AP91" s="16"/>
      <c r="AQ91" s="16"/>
      <c r="AR91" s="16"/>
    </row>
    <row r="92" spans="1:44" s="11" customFormat="1" hidden="1" x14ac:dyDescent="0.2">
      <c r="A92" s="18"/>
      <c r="B92" s="16"/>
      <c r="C92" s="16"/>
      <c r="D92" s="16"/>
      <c r="E92" s="16"/>
      <c r="F92" s="16"/>
      <c r="G92" s="16"/>
      <c r="H92" s="16"/>
      <c r="I92" s="16"/>
      <c r="J92" s="16"/>
      <c r="K92" s="16"/>
      <c r="L92" s="16"/>
      <c r="M92" s="16"/>
      <c r="N92" s="16"/>
      <c r="O92" s="16"/>
      <c r="P92" s="16"/>
      <c r="Q92" s="16"/>
      <c r="R92" s="16"/>
      <c r="S92" s="16"/>
      <c r="T92" s="16"/>
      <c r="Y92" s="19"/>
      <c r="Z92" s="19"/>
      <c r="AB92" s="16"/>
      <c r="AC92" s="16"/>
      <c r="AD92" s="16"/>
      <c r="AE92" s="16"/>
      <c r="AF92" s="16"/>
      <c r="AG92" s="16"/>
      <c r="AH92" s="16"/>
      <c r="AI92" s="16"/>
      <c r="AJ92" s="16"/>
      <c r="AK92" s="16"/>
      <c r="AL92" s="16"/>
      <c r="AM92" s="16"/>
      <c r="AN92" s="16"/>
      <c r="AO92" s="16"/>
      <c r="AP92" s="16"/>
      <c r="AQ92" s="16"/>
      <c r="AR92" s="16"/>
    </row>
    <row r="93" spans="1:44" s="11" customFormat="1" hidden="1" x14ac:dyDescent="0.2">
      <c r="A93" s="18"/>
      <c r="B93" s="16"/>
      <c r="C93" s="16"/>
      <c r="D93" s="16"/>
      <c r="E93" s="16"/>
      <c r="F93" s="16"/>
      <c r="G93" s="16"/>
      <c r="H93" s="16"/>
      <c r="I93" s="16"/>
      <c r="J93" s="16"/>
      <c r="K93" s="16"/>
      <c r="L93" s="16"/>
      <c r="M93" s="16"/>
      <c r="N93" s="16"/>
      <c r="O93" s="16"/>
      <c r="P93" s="16"/>
      <c r="Q93" s="16"/>
      <c r="R93" s="16"/>
      <c r="S93" s="16"/>
      <c r="T93" s="16"/>
      <c r="Y93" s="19"/>
      <c r="Z93" s="19"/>
      <c r="AB93" s="16"/>
      <c r="AC93" s="16"/>
      <c r="AD93" s="16"/>
      <c r="AE93" s="16"/>
      <c r="AF93" s="16"/>
      <c r="AG93" s="16"/>
      <c r="AH93" s="16"/>
      <c r="AI93" s="16"/>
      <c r="AJ93" s="16"/>
      <c r="AK93" s="16"/>
      <c r="AL93" s="16"/>
      <c r="AM93" s="16"/>
      <c r="AN93" s="16"/>
      <c r="AO93" s="16"/>
      <c r="AP93" s="16"/>
      <c r="AQ93" s="16"/>
      <c r="AR93" s="16"/>
    </row>
    <row r="94" spans="1:44" s="11" customFormat="1" hidden="1" x14ac:dyDescent="0.2">
      <c r="A94" s="18"/>
      <c r="B94" s="16"/>
      <c r="C94" s="16"/>
      <c r="D94" s="16"/>
      <c r="E94" s="16"/>
      <c r="F94" s="16"/>
      <c r="G94" s="16"/>
      <c r="H94" s="16"/>
      <c r="I94" s="16"/>
      <c r="J94" s="16"/>
      <c r="K94" s="16"/>
      <c r="L94" s="16"/>
      <c r="M94" s="16"/>
      <c r="N94" s="16"/>
      <c r="O94" s="16"/>
      <c r="P94" s="16"/>
      <c r="Q94" s="16"/>
      <c r="R94" s="16"/>
      <c r="S94" s="16"/>
      <c r="T94" s="16"/>
      <c r="Y94" s="19"/>
      <c r="Z94" s="19"/>
      <c r="AB94" s="16"/>
      <c r="AC94" s="16"/>
      <c r="AD94" s="16"/>
      <c r="AE94" s="16"/>
      <c r="AF94" s="16"/>
      <c r="AG94" s="16"/>
      <c r="AH94" s="16"/>
      <c r="AI94" s="16"/>
      <c r="AJ94" s="16"/>
      <c r="AK94" s="16"/>
      <c r="AL94" s="16"/>
      <c r="AM94" s="16"/>
      <c r="AN94" s="16"/>
      <c r="AO94" s="16"/>
      <c r="AP94" s="16"/>
      <c r="AQ94" s="16"/>
      <c r="AR94" s="16"/>
    </row>
    <row r="95" spans="1:44" s="11" customFormat="1" hidden="1" x14ac:dyDescent="0.2">
      <c r="A95" s="18"/>
      <c r="B95" s="16"/>
      <c r="C95" s="16"/>
      <c r="D95" s="16"/>
      <c r="E95" s="16"/>
      <c r="F95" s="16"/>
      <c r="G95" s="16"/>
      <c r="H95" s="16"/>
      <c r="I95" s="16"/>
      <c r="J95" s="16"/>
      <c r="K95" s="16"/>
      <c r="L95" s="16"/>
      <c r="M95" s="16"/>
      <c r="N95" s="16"/>
      <c r="O95" s="16"/>
      <c r="P95" s="16"/>
      <c r="Q95" s="16"/>
      <c r="R95" s="16"/>
      <c r="S95" s="16"/>
      <c r="T95" s="16"/>
      <c r="Y95" s="19"/>
      <c r="Z95" s="19"/>
      <c r="AB95" s="16"/>
      <c r="AC95" s="16"/>
      <c r="AD95" s="16"/>
      <c r="AE95" s="16"/>
      <c r="AF95" s="16"/>
      <c r="AG95" s="16"/>
      <c r="AH95" s="16"/>
      <c r="AI95" s="16"/>
      <c r="AJ95" s="16"/>
      <c r="AK95" s="16"/>
      <c r="AL95" s="16"/>
      <c r="AM95" s="16"/>
      <c r="AN95" s="16"/>
      <c r="AO95" s="16"/>
      <c r="AP95" s="16"/>
      <c r="AQ95" s="16"/>
      <c r="AR95" s="16"/>
    </row>
    <row r="96" spans="1:44" s="11" customFormat="1" hidden="1" x14ac:dyDescent="0.2">
      <c r="A96" s="18"/>
      <c r="B96" s="16"/>
      <c r="C96" s="16"/>
      <c r="D96" s="16"/>
      <c r="E96" s="16"/>
      <c r="F96" s="16"/>
      <c r="G96" s="16"/>
      <c r="H96" s="16"/>
      <c r="I96" s="16"/>
      <c r="J96" s="16"/>
      <c r="K96" s="16"/>
      <c r="L96" s="16"/>
      <c r="M96" s="16"/>
      <c r="N96" s="16"/>
      <c r="O96" s="16"/>
      <c r="P96" s="16"/>
      <c r="Q96" s="16"/>
      <c r="R96" s="16"/>
      <c r="S96" s="16"/>
      <c r="T96" s="16"/>
      <c r="Y96" s="19"/>
      <c r="Z96" s="19"/>
      <c r="AB96" s="16"/>
      <c r="AC96" s="16"/>
      <c r="AD96" s="16"/>
      <c r="AE96" s="16"/>
      <c r="AF96" s="16"/>
      <c r="AG96" s="16"/>
      <c r="AH96" s="16"/>
      <c r="AI96" s="16"/>
      <c r="AJ96" s="16"/>
      <c r="AK96" s="16"/>
      <c r="AL96" s="16"/>
      <c r="AM96" s="16"/>
      <c r="AN96" s="16"/>
      <c r="AO96" s="16"/>
      <c r="AP96" s="16"/>
      <c r="AQ96" s="16"/>
      <c r="AR96" s="16"/>
    </row>
    <row r="97" spans="1:44" s="11" customFormat="1" hidden="1" x14ac:dyDescent="0.2">
      <c r="A97" s="18"/>
      <c r="B97" s="16"/>
      <c r="C97" s="16"/>
      <c r="D97" s="16"/>
      <c r="E97" s="16"/>
      <c r="F97" s="16"/>
      <c r="G97" s="16"/>
      <c r="H97" s="16"/>
      <c r="I97" s="16"/>
      <c r="J97" s="16"/>
      <c r="K97" s="16"/>
      <c r="L97" s="16"/>
      <c r="M97" s="16"/>
      <c r="N97" s="16"/>
      <c r="O97" s="16"/>
      <c r="P97" s="16"/>
      <c r="Q97" s="16"/>
      <c r="R97" s="16"/>
      <c r="S97" s="16"/>
      <c r="T97" s="16"/>
      <c r="Y97" s="19"/>
      <c r="Z97" s="19"/>
      <c r="AB97" s="16"/>
      <c r="AC97" s="16"/>
      <c r="AD97" s="16"/>
      <c r="AE97" s="16"/>
      <c r="AF97" s="16"/>
      <c r="AG97" s="16"/>
      <c r="AH97" s="16"/>
      <c r="AI97" s="16"/>
      <c r="AJ97" s="16"/>
      <c r="AK97" s="16"/>
      <c r="AL97" s="16"/>
      <c r="AM97" s="16"/>
      <c r="AN97" s="16"/>
      <c r="AO97" s="16"/>
      <c r="AP97" s="16"/>
      <c r="AQ97" s="16"/>
      <c r="AR97" s="16"/>
    </row>
    <row r="98" spans="1:44" s="11" customFormat="1" hidden="1" x14ac:dyDescent="0.2">
      <c r="A98" s="18"/>
      <c r="B98" s="16"/>
      <c r="C98" s="16"/>
      <c r="D98" s="16"/>
      <c r="E98" s="16"/>
      <c r="F98" s="16"/>
      <c r="G98" s="16"/>
      <c r="H98" s="16"/>
      <c r="I98" s="16"/>
      <c r="J98" s="16"/>
      <c r="K98" s="16"/>
      <c r="L98" s="16"/>
      <c r="M98" s="16"/>
      <c r="N98" s="16"/>
      <c r="O98" s="16"/>
      <c r="P98" s="16"/>
      <c r="Q98" s="16"/>
      <c r="R98" s="16"/>
      <c r="S98" s="16"/>
      <c r="T98" s="16"/>
      <c r="Y98" s="19"/>
      <c r="Z98" s="19"/>
      <c r="AB98" s="16"/>
      <c r="AC98" s="16"/>
      <c r="AD98" s="16"/>
      <c r="AE98" s="16"/>
      <c r="AF98" s="16"/>
      <c r="AG98" s="16"/>
      <c r="AH98" s="16"/>
      <c r="AI98" s="16"/>
      <c r="AJ98" s="16"/>
      <c r="AK98" s="16"/>
      <c r="AL98" s="16"/>
      <c r="AM98" s="16"/>
      <c r="AN98" s="16"/>
      <c r="AO98" s="16"/>
      <c r="AP98" s="16"/>
      <c r="AQ98" s="16"/>
      <c r="AR98" s="16"/>
    </row>
    <row r="99" spans="1:44" s="11" customFormat="1" hidden="1" x14ac:dyDescent="0.2">
      <c r="A99" s="18"/>
      <c r="B99" s="16"/>
      <c r="C99" s="16"/>
      <c r="D99" s="16"/>
      <c r="E99" s="16"/>
      <c r="F99" s="16"/>
      <c r="G99" s="16"/>
      <c r="H99" s="16"/>
      <c r="I99" s="16"/>
      <c r="J99" s="16"/>
      <c r="K99" s="16"/>
      <c r="L99" s="16"/>
      <c r="M99" s="16"/>
      <c r="N99" s="16"/>
      <c r="O99" s="16"/>
      <c r="P99" s="16"/>
      <c r="Q99" s="16"/>
      <c r="R99" s="16"/>
      <c r="S99" s="16"/>
      <c r="T99" s="16"/>
      <c r="Y99" s="19"/>
      <c r="Z99" s="19"/>
      <c r="AB99" s="16"/>
      <c r="AC99" s="16"/>
      <c r="AD99" s="16"/>
      <c r="AE99" s="16"/>
      <c r="AF99" s="16"/>
      <c r="AG99" s="16"/>
      <c r="AH99" s="16"/>
      <c r="AI99" s="16"/>
      <c r="AJ99" s="16"/>
      <c r="AK99" s="16"/>
      <c r="AL99" s="16"/>
      <c r="AM99" s="16"/>
      <c r="AN99" s="16"/>
      <c r="AO99" s="16"/>
      <c r="AP99" s="16"/>
      <c r="AQ99" s="16"/>
      <c r="AR99" s="16"/>
    </row>
    <row r="100" spans="1:44" s="11" customFormat="1" hidden="1" x14ac:dyDescent="0.2">
      <c r="A100" s="18"/>
      <c r="B100" s="16"/>
      <c r="C100" s="16"/>
      <c r="D100" s="16"/>
      <c r="E100" s="16"/>
      <c r="F100" s="16"/>
      <c r="G100" s="16"/>
      <c r="H100" s="16"/>
      <c r="I100" s="16"/>
      <c r="J100" s="16"/>
      <c r="K100" s="16"/>
      <c r="L100" s="16"/>
      <c r="M100" s="16"/>
      <c r="N100" s="16"/>
      <c r="O100" s="16"/>
      <c r="P100" s="16"/>
      <c r="Q100" s="16"/>
      <c r="R100" s="16"/>
      <c r="S100" s="16"/>
      <c r="T100" s="16"/>
      <c r="Y100" s="19"/>
      <c r="Z100" s="19"/>
      <c r="AB100" s="16"/>
      <c r="AC100" s="16"/>
      <c r="AD100" s="16"/>
      <c r="AE100" s="16"/>
      <c r="AF100" s="16"/>
      <c r="AG100" s="16"/>
      <c r="AH100" s="16"/>
      <c r="AI100" s="16"/>
      <c r="AJ100" s="16"/>
      <c r="AK100" s="16"/>
      <c r="AL100" s="16"/>
      <c r="AM100" s="16"/>
      <c r="AN100" s="16"/>
      <c r="AO100" s="16"/>
      <c r="AP100" s="16"/>
      <c r="AQ100" s="16"/>
      <c r="AR100" s="16"/>
    </row>
    <row r="101" spans="1:44" s="11" customFormat="1" hidden="1" x14ac:dyDescent="0.2">
      <c r="A101" s="18"/>
      <c r="B101" s="16"/>
      <c r="C101" s="16"/>
      <c r="D101" s="16"/>
      <c r="E101" s="16"/>
      <c r="F101" s="16"/>
      <c r="G101" s="16"/>
      <c r="H101" s="16"/>
      <c r="I101" s="16"/>
      <c r="J101" s="16"/>
      <c r="K101" s="16"/>
      <c r="L101" s="16"/>
      <c r="M101" s="16"/>
      <c r="N101" s="16"/>
      <c r="O101" s="16"/>
      <c r="P101" s="16"/>
      <c r="Q101" s="16"/>
      <c r="R101" s="16"/>
      <c r="S101" s="16"/>
      <c r="T101" s="16"/>
      <c r="Y101" s="19"/>
      <c r="Z101" s="19"/>
      <c r="AB101" s="16"/>
      <c r="AC101" s="16"/>
      <c r="AD101" s="16"/>
      <c r="AE101" s="16"/>
      <c r="AF101" s="16"/>
      <c r="AG101" s="16"/>
      <c r="AH101" s="16"/>
      <c r="AI101" s="16"/>
      <c r="AJ101" s="16"/>
      <c r="AK101" s="16"/>
      <c r="AL101" s="16"/>
      <c r="AM101" s="16"/>
      <c r="AN101" s="16"/>
      <c r="AO101" s="16"/>
      <c r="AP101" s="16"/>
      <c r="AQ101" s="16"/>
      <c r="AR101" s="16"/>
    </row>
    <row r="102" spans="1:44" s="11" customFormat="1" hidden="1" x14ac:dyDescent="0.2">
      <c r="A102" s="18"/>
      <c r="B102" s="16"/>
      <c r="C102" s="16"/>
      <c r="D102" s="16"/>
      <c r="E102" s="16"/>
      <c r="F102" s="16"/>
      <c r="G102" s="16"/>
      <c r="H102" s="16"/>
      <c r="I102" s="16"/>
      <c r="J102" s="16"/>
      <c r="K102" s="16"/>
      <c r="L102" s="16"/>
      <c r="M102" s="16"/>
      <c r="N102" s="16"/>
      <c r="O102" s="16"/>
      <c r="P102" s="16"/>
      <c r="Q102" s="16"/>
      <c r="R102" s="16"/>
      <c r="S102" s="16"/>
      <c r="T102" s="16"/>
      <c r="Y102" s="19"/>
      <c r="Z102" s="19"/>
      <c r="AB102" s="16"/>
      <c r="AC102" s="16"/>
      <c r="AD102" s="16"/>
      <c r="AE102" s="16"/>
      <c r="AF102" s="16"/>
      <c r="AG102" s="16"/>
      <c r="AH102" s="16"/>
      <c r="AI102" s="16"/>
      <c r="AJ102" s="16"/>
      <c r="AK102" s="16"/>
      <c r="AL102" s="16"/>
      <c r="AM102" s="16"/>
      <c r="AN102" s="16"/>
      <c r="AO102" s="16"/>
      <c r="AP102" s="16"/>
      <c r="AQ102" s="16"/>
      <c r="AR102" s="16"/>
    </row>
    <row r="103" spans="1:44" s="11" customFormat="1" hidden="1" x14ac:dyDescent="0.2">
      <c r="A103" s="18"/>
      <c r="B103" s="16"/>
      <c r="C103" s="16"/>
      <c r="D103" s="16"/>
      <c r="E103" s="16"/>
      <c r="F103" s="16"/>
      <c r="G103" s="16"/>
      <c r="H103" s="16"/>
      <c r="I103" s="16"/>
      <c r="J103" s="16"/>
      <c r="K103" s="16"/>
      <c r="L103" s="16"/>
      <c r="M103" s="16"/>
      <c r="N103" s="16"/>
      <c r="O103" s="16"/>
      <c r="P103" s="16"/>
      <c r="Q103" s="16"/>
      <c r="R103" s="16"/>
      <c r="S103" s="16"/>
      <c r="T103" s="16"/>
      <c r="Y103" s="19"/>
      <c r="Z103" s="19"/>
      <c r="AB103" s="16"/>
      <c r="AC103" s="16"/>
      <c r="AD103" s="16"/>
      <c r="AE103" s="16"/>
      <c r="AF103" s="16"/>
      <c r="AG103" s="16"/>
      <c r="AH103" s="16"/>
      <c r="AI103" s="16"/>
      <c r="AJ103" s="16"/>
      <c r="AK103" s="16"/>
      <c r="AL103" s="16"/>
      <c r="AM103" s="16"/>
      <c r="AN103" s="16"/>
      <c r="AO103" s="16"/>
      <c r="AP103" s="16"/>
      <c r="AQ103" s="16"/>
      <c r="AR103" s="16"/>
    </row>
    <row r="104" spans="1:44" s="11" customFormat="1" hidden="1" x14ac:dyDescent="0.2">
      <c r="A104" s="18"/>
      <c r="B104" s="16"/>
      <c r="C104" s="16"/>
      <c r="D104" s="16"/>
      <c r="E104" s="16"/>
      <c r="F104" s="16"/>
      <c r="G104" s="16"/>
      <c r="H104" s="16"/>
      <c r="I104" s="16"/>
      <c r="J104" s="16"/>
      <c r="K104" s="16"/>
      <c r="L104" s="16"/>
      <c r="M104" s="16"/>
      <c r="N104" s="16"/>
      <c r="O104" s="16"/>
      <c r="P104" s="16"/>
      <c r="Q104" s="16"/>
      <c r="R104" s="16"/>
      <c r="S104" s="16"/>
      <c r="T104" s="16"/>
      <c r="Y104" s="19"/>
      <c r="Z104" s="19"/>
      <c r="AB104" s="16"/>
      <c r="AC104" s="16"/>
      <c r="AD104" s="16"/>
      <c r="AE104" s="16"/>
      <c r="AF104" s="16"/>
      <c r="AG104" s="16"/>
      <c r="AH104" s="16"/>
      <c r="AI104" s="16"/>
      <c r="AJ104" s="16"/>
      <c r="AK104" s="16"/>
      <c r="AL104" s="16"/>
      <c r="AM104" s="16"/>
      <c r="AN104" s="16"/>
      <c r="AO104" s="16"/>
      <c r="AP104" s="16"/>
      <c r="AQ104" s="16"/>
      <c r="AR104" s="16"/>
    </row>
    <row r="105" spans="1:44" s="11" customFormat="1" hidden="1" x14ac:dyDescent="0.2">
      <c r="A105" s="18"/>
      <c r="B105" s="16"/>
      <c r="C105" s="16"/>
      <c r="D105" s="16"/>
      <c r="E105" s="16"/>
      <c r="F105" s="16"/>
      <c r="G105" s="16"/>
      <c r="H105" s="16"/>
      <c r="I105" s="16"/>
      <c r="J105" s="16"/>
      <c r="K105" s="16"/>
      <c r="L105" s="16"/>
      <c r="M105" s="16"/>
      <c r="N105" s="16"/>
      <c r="O105" s="16"/>
      <c r="P105" s="16"/>
      <c r="Q105" s="16"/>
      <c r="R105" s="16"/>
      <c r="S105" s="16"/>
      <c r="T105" s="16"/>
      <c r="Y105" s="19"/>
      <c r="Z105" s="19"/>
      <c r="AB105" s="16"/>
      <c r="AC105" s="16"/>
      <c r="AD105" s="16"/>
      <c r="AE105" s="16"/>
      <c r="AF105" s="16"/>
      <c r="AG105" s="16"/>
      <c r="AH105" s="16"/>
      <c r="AI105" s="16"/>
      <c r="AJ105" s="16"/>
      <c r="AK105" s="16"/>
      <c r="AL105" s="16"/>
      <c r="AM105" s="16"/>
      <c r="AN105" s="16"/>
      <c r="AO105" s="16"/>
      <c r="AP105" s="16"/>
      <c r="AQ105" s="16"/>
      <c r="AR105" s="16"/>
    </row>
    <row r="106" spans="1:44" s="11" customFormat="1" hidden="1" x14ac:dyDescent="0.2">
      <c r="A106" s="18"/>
      <c r="B106" s="16"/>
      <c r="C106" s="16"/>
      <c r="D106" s="16"/>
      <c r="E106" s="16"/>
      <c r="F106" s="16"/>
      <c r="G106" s="16"/>
      <c r="H106" s="16"/>
      <c r="I106" s="16"/>
      <c r="J106" s="16"/>
      <c r="K106" s="16"/>
      <c r="L106" s="16"/>
      <c r="M106" s="16"/>
      <c r="N106" s="16"/>
      <c r="O106" s="16"/>
      <c r="P106" s="16"/>
      <c r="Q106" s="16"/>
      <c r="R106" s="16"/>
      <c r="S106" s="16"/>
      <c r="T106" s="16"/>
      <c r="Y106" s="19"/>
      <c r="Z106" s="19"/>
      <c r="AB106" s="16"/>
      <c r="AC106" s="16"/>
      <c r="AD106" s="16"/>
      <c r="AE106" s="16"/>
      <c r="AF106" s="16"/>
      <c r="AG106" s="16"/>
      <c r="AH106" s="16"/>
      <c r="AI106" s="16"/>
      <c r="AJ106" s="16"/>
      <c r="AK106" s="16"/>
      <c r="AL106" s="16"/>
      <c r="AM106" s="16"/>
      <c r="AN106" s="16"/>
      <c r="AO106" s="16"/>
      <c r="AP106" s="16"/>
      <c r="AQ106" s="16"/>
      <c r="AR106" s="16"/>
    </row>
    <row r="107" spans="1:44" s="11" customFormat="1" hidden="1" x14ac:dyDescent="0.2">
      <c r="A107" s="18"/>
      <c r="B107" s="16"/>
      <c r="C107" s="16"/>
      <c r="D107" s="16"/>
      <c r="E107" s="16"/>
      <c r="F107" s="16"/>
      <c r="G107" s="16"/>
      <c r="H107" s="16"/>
      <c r="I107" s="16"/>
      <c r="J107" s="16"/>
      <c r="K107" s="16"/>
      <c r="L107" s="16"/>
      <c r="M107" s="16"/>
      <c r="N107" s="16"/>
      <c r="O107" s="16"/>
      <c r="P107" s="16"/>
      <c r="Q107" s="16"/>
      <c r="R107" s="16"/>
      <c r="S107" s="16"/>
      <c r="T107" s="16"/>
      <c r="Y107" s="19"/>
      <c r="Z107" s="19"/>
      <c r="AB107" s="16"/>
      <c r="AC107" s="16"/>
      <c r="AD107" s="16"/>
      <c r="AE107" s="16"/>
      <c r="AF107" s="16"/>
      <c r="AG107" s="16"/>
      <c r="AH107" s="16"/>
      <c r="AI107" s="16"/>
      <c r="AJ107" s="16"/>
      <c r="AK107" s="16"/>
      <c r="AL107" s="16"/>
      <c r="AM107" s="16"/>
      <c r="AN107" s="16"/>
      <c r="AO107" s="16"/>
      <c r="AP107" s="16"/>
      <c r="AQ107" s="16"/>
      <c r="AR107" s="16"/>
    </row>
    <row r="108" spans="1:44" s="11" customFormat="1" hidden="1" x14ac:dyDescent="0.2">
      <c r="A108" s="18"/>
      <c r="B108" s="16"/>
      <c r="C108" s="16"/>
      <c r="D108" s="16"/>
      <c r="E108" s="16"/>
      <c r="F108" s="16"/>
      <c r="G108" s="16"/>
      <c r="H108" s="16"/>
      <c r="I108" s="16"/>
      <c r="J108" s="16"/>
      <c r="K108" s="16"/>
      <c r="L108" s="16"/>
      <c r="M108" s="16"/>
      <c r="N108" s="16"/>
      <c r="O108" s="16"/>
      <c r="P108" s="16"/>
      <c r="Q108" s="16"/>
      <c r="R108" s="16"/>
      <c r="S108" s="16"/>
      <c r="T108" s="16"/>
      <c r="Y108" s="19"/>
      <c r="Z108" s="19"/>
      <c r="AB108" s="16"/>
      <c r="AC108" s="16"/>
      <c r="AD108" s="16"/>
      <c r="AE108" s="16"/>
      <c r="AF108" s="16"/>
      <c r="AG108" s="16"/>
      <c r="AH108" s="16"/>
      <c r="AI108" s="16"/>
      <c r="AJ108" s="16"/>
      <c r="AK108" s="16"/>
      <c r="AL108" s="16"/>
      <c r="AM108" s="16"/>
      <c r="AN108" s="16"/>
      <c r="AO108" s="16"/>
      <c r="AP108" s="16"/>
      <c r="AQ108" s="16"/>
      <c r="AR108" s="16"/>
    </row>
    <row r="109" spans="1:44" s="11" customFormat="1" hidden="1" x14ac:dyDescent="0.2">
      <c r="A109" s="18"/>
      <c r="B109" s="16"/>
      <c r="C109" s="16"/>
      <c r="D109" s="16"/>
      <c r="E109" s="16"/>
      <c r="F109" s="16"/>
      <c r="G109" s="16"/>
      <c r="H109" s="16"/>
      <c r="I109" s="16"/>
      <c r="J109" s="16"/>
      <c r="K109" s="16"/>
      <c r="L109" s="16"/>
      <c r="M109" s="16"/>
      <c r="N109" s="16"/>
      <c r="O109" s="16"/>
      <c r="P109" s="16"/>
      <c r="Q109" s="16"/>
      <c r="R109" s="16"/>
      <c r="S109" s="16"/>
      <c r="T109" s="16"/>
      <c r="Y109" s="19"/>
      <c r="Z109" s="19"/>
      <c r="AB109" s="16"/>
      <c r="AC109" s="16"/>
      <c r="AD109" s="16"/>
      <c r="AE109" s="16"/>
      <c r="AF109" s="16"/>
      <c r="AG109" s="16"/>
      <c r="AH109" s="16"/>
      <c r="AI109" s="16"/>
      <c r="AJ109" s="16"/>
      <c r="AK109" s="16"/>
      <c r="AL109" s="16"/>
      <c r="AM109" s="16"/>
      <c r="AN109" s="16"/>
      <c r="AO109" s="16"/>
      <c r="AP109" s="16"/>
      <c r="AQ109" s="16"/>
      <c r="AR109" s="16"/>
    </row>
    <row r="110" spans="1:44" s="11" customFormat="1" hidden="1" x14ac:dyDescent="0.2">
      <c r="A110" s="18"/>
      <c r="B110" s="16"/>
      <c r="C110" s="16"/>
      <c r="D110" s="16"/>
      <c r="E110" s="16"/>
      <c r="F110" s="16"/>
      <c r="G110" s="16"/>
      <c r="H110" s="16"/>
      <c r="I110" s="16"/>
      <c r="J110" s="16"/>
      <c r="K110" s="16"/>
      <c r="L110" s="16"/>
      <c r="M110" s="16"/>
      <c r="N110" s="16"/>
      <c r="O110" s="16"/>
      <c r="P110" s="16"/>
      <c r="Q110" s="16"/>
      <c r="R110" s="16"/>
      <c r="S110" s="16"/>
      <c r="T110" s="16"/>
      <c r="Y110" s="19"/>
      <c r="Z110" s="19"/>
      <c r="AB110" s="16"/>
      <c r="AC110" s="16"/>
      <c r="AD110" s="16"/>
      <c r="AE110" s="16"/>
      <c r="AF110" s="16"/>
      <c r="AG110" s="16"/>
      <c r="AH110" s="16"/>
      <c r="AI110" s="16"/>
      <c r="AJ110" s="16"/>
      <c r="AK110" s="16"/>
      <c r="AL110" s="16"/>
      <c r="AM110" s="16"/>
      <c r="AN110" s="16"/>
      <c r="AO110" s="16"/>
      <c r="AP110" s="16"/>
      <c r="AQ110" s="16"/>
      <c r="AR110" s="16"/>
    </row>
    <row r="111" spans="1:44" s="11" customFormat="1" hidden="1" x14ac:dyDescent="0.2">
      <c r="A111" s="18"/>
      <c r="B111" s="16"/>
      <c r="C111" s="16"/>
      <c r="D111" s="16"/>
      <c r="E111" s="16"/>
      <c r="F111" s="16"/>
      <c r="G111" s="16"/>
      <c r="H111" s="16"/>
      <c r="I111" s="16"/>
      <c r="J111" s="16"/>
      <c r="K111" s="16"/>
      <c r="L111" s="16"/>
      <c r="M111" s="16"/>
      <c r="N111" s="16"/>
      <c r="O111" s="16"/>
      <c r="P111" s="16"/>
      <c r="Q111" s="16"/>
      <c r="R111" s="16"/>
      <c r="S111" s="16"/>
      <c r="T111" s="16"/>
      <c r="Y111" s="19"/>
      <c r="Z111" s="19"/>
      <c r="AB111" s="16"/>
      <c r="AC111" s="16"/>
      <c r="AD111" s="16"/>
      <c r="AE111" s="16"/>
      <c r="AF111" s="16"/>
      <c r="AG111" s="16"/>
      <c r="AH111" s="16"/>
      <c r="AI111" s="16"/>
      <c r="AJ111" s="16"/>
      <c r="AK111" s="16"/>
      <c r="AL111" s="16"/>
      <c r="AM111" s="16"/>
      <c r="AN111" s="16"/>
      <c r="AO111" s="16"/>
      <c r="AP111" s="16"/>
      <c r="AQ111" s="16"/>
      <c r="AR111" s="16"/>
    </row>
    <row r="112" spans="1:44" s="11" customFormat="1" hidden="1" x14ac:dyDescent="0.2">
      <c r="A112" s="18"/>
      <c r="B112" s="16"/>
      <c r="C112" s="16"/>
      <c r="D112" s="16"/>
      <c r="E112" s="16"/>
      <c r="F112" s="16"/>
      <c r="G112" s="16"/>
      <c r="H112" s="16"/>
      <c r="I112" s="16"/>
      <c r="J112" s="16"/>
      <c r="K112" s="16"/>
      <c r="L112" s="16"/>
      <c r="M112" s="16"/>
      <c r="N112" s="16"/>
      <c r="O112" s="16"/>
      <c r="P112" s="16"/>
      <c r="Q112" s="16"/>
      <c r="R112" s="16"/>
      <c r="S112" s="16"/>
      <c r="T112" s="16"/>
      <c r="Y112" s="19"/>
      <c r="Z112" s="19"/>
      <c r="AB112" s="16"/>
      <c r="AC112" s="16"/>
      <c r="AD112" s="16"/>
      <c r="AE112" s="16"/>
      <c r="AF112" s="16"/>
      <c r="AG112" s="16"/>
      <c r="AH112" s="16"/>
      <c r="AI112" s="16"/>
      <c r="AJ112" s="16"/>
      <c r="AK112" s="16"/>
      <c r="AL112" s="16"/>
      <c r="AM112" s="16"/>
      <c r="AN112" s="16"/>
      <c r="AO112" s="16"/>
      <c r="AP112" s="16"/>
      <c r="AQ112" s="16"/>
      <c r="AR112" s="16"/>
    </row>
    <row r="113" spans="1:44" s="11" customFormat="1" hidden="1" x14ac:dyDescent="0.2">
      <c r="A113" s="18"/>
      <c r="B113" s="16"/>
      <c r="C113" s="16"/>
      <c r="D113" s="16"/>
      <c r="E113" s="16"/>
      <c r="F113" s="16"/>
      <c r="G113" s="16"/>
      <c r="H113" s="16"/>
      <c r="I113" s="16"/>
      <c r="J113" s="16"/>
      <c r="K113" s="16"/>
      <c r="L113" s="16"/>
      <c r="M113" s="16"/>
      <c r="N113" s="16"/>
      <c r="O113" s="16"/>
      <c r="P113" s="16"/>
      <c r="Q113" s="16"/>
      <c r="R113" s="16"/>
      <c r="S113" s="16"/>
      <c r="T113" s="16"/>
      <c r="Y113" s="19"/>
      <c r="Z113" s="19"/>
      <c r="AB113" s="16"/>
      <c r="AC113" s="16"/>
      <c r="AD113" s="16"/>
      <c r="AE113" s="16"/>
      <c r="AF113" s="16"/>
      <c r="AG113" s="16"/>
      <c r="AH113" s="16"/>
      <c r="AI113" s="16"/>
      <c r="AJ113" s="16"/>
      <c r="AK113" s="16"/>
      <c r="AL113" s="16"/>
      <c r="AM113" s="16"/>
      <c r="AN113" s="16"/>
      <c r="AO113" s="16"/>
      <c r="AP113" s="16"/>
      <c r="AQ113" s="16"/>
      <c r="AR113" s="16"/>
    </row>
    <row r="114" spans="1:44" s="11" customFormat="1" hidden="1" x14ac:dyDescent="0.2">
      <c r="A114" s="18"/>
      <c r="B114" s="16"/>
      <c r="C114" s="16"/>
      <c r="D114" s="16"/>
      <c r="E114" s="16"/>
      <c r="F114" s="16"/>
      <c r="G114" s="16"/>
      <c r="H114" s="16"/>
      <c r="I114" s="16"/>
      <c r="J114" s="16"/>
      <c r="K114" s="16"/>
      <c r="L114" s="16"/>
      <c r="M114" s="16"/>
      <c r="N114" s="16"/>
      <c r="O114" s="16"/>
      <c r="P114" s="16"/>
      <c r="Q114" s="16"/>
      <c r="R114" s="16"/>
      <c r="S114" s="16"/>
      <c r="T114" s="16"/>
      <c r="Y114" s="19"/>
      <c r="Z114" s="19"/>
      <c r="AB114" s="16"/>
      <c r="AC114" s="16"/>
      <c r="AD114" s="16"/>
      <c r="AE114" s="16"/>
      <c r="AF114" s="16"/>
      <c r="AG114" s="16"/>
      <c r="AH114" s="16"/>
      <c r="AI114" s="16"/>
      <c r="AJ114" s="16"/>
      <c r="AK114" s="16"/>
      <c r="AL114" s="16"/>
      <c r="AM114" s="16"/>
      <c r="AN114" s="16"/>
      <c r="AO114" s="16"/>
      <c r="AP114" s="16"/>
      <c r="AQ114" s="16"/>
      <c r="AR114" s="16"/>
    </row>
    <row r="115" spans="1:44" s="11" customFormat="1" hidden="1" x14ac:dyDescent="0.2">
      <c r="A115" s="18"/>
      <c r="B115" s="16"/>
      <c r="C115" s="16"/>
      <c r="D115" s="16"/>
      <c r="E115" s="16"/>
      <c r="F115" s="16"/>
      <c r="G115" s="16"/>
      <c r="H115" s="16"/>
      <c r="I115" s="16"/>
      <c r="J115" s="16"/>
      <c r="K115" s="16"/>
      <c r="L115" s="16"/>
      <c r="M115" s="16"/>
      <c r="N115" s="16"/>
      <c r="O115" s="16"/>
      <c r="P115" s="16"/>
      <c r="Q115" s="16"/>
      <c r="R115" s="16"/>
      <c r="S115" s="16"/>
      <c r="T115" s="16"/>
      <c r="Y115" s="19"/>
      <c r="Z115" s="19"/>
      <c r="AB115" s="16"/>
      <c r="AC115" s="16"/>
      <c r="AD115" s="16"/>
      <c r="AE115" s="16"/>
      <c r="AF115" s="16"/>
      <c r="AG115" s="16"/>
      <c r="AH115" s="16"/>
      <c r="AI115" s="16"/>
      <c r="AJ115" s="16"/>
      <c r="AK115" s="16"/>
      <c r="AL115" s="16"/>
      <c r="AM115" s="16"/>
      <c r="AN115" s="16"/>
      <c r="AO115" s="16"/>
      <c r="AP115" s="16"/>
      <c r="AQ115" s="16"/>
      <c r="AR115" s="16"/>
    </row>
    <row r="116" spans="1:44" s="11" customFormat="1" hidden="1" x14ac:dyDescent="0.2">
      <c r="A116" s="18"/>
      <c r="B116" s="16"/>
      <c r="C116" s="16"/>
      <c r="D116" s="16"/>
      <c r="E116" s="16"/>
      <c r="F116" s="16"/>
      <c r="G116" s="16"/>
      <c r="H116" s="16"/>
      <c r="I116" s="16"/>
      <c r="J116" s="16"/>
      <c r="K116" s="16"/>
      <c r="L116" s="16"/>
      <c r="M116" s="16"/>
      <c r="N116" s="16"/>
      <c r="O116" s="16"/>
      <c r="P116" s="16"/>
      <c r="Q116" s="16"/>
      <c r="R116" s="16"/>
      <c r="S116" s="16"/>
      <c r="T116" s="16"/>
      <c r="Y116" s="19"/>
      <c r="Z116" s="19"/>
      <c r="AB116" s="16"/>
      <c r="AC116" s="16"/>
      <c r="AD116" s="16"/>
      <c r="AE116" s="16"/>
      <c r="AF116" s="16"/>
      <c r="AG116" s="16"/>
      <c r="AH116" s="16"/>
      <c r="AI116" s="16"/>
      <c r="AJ116" s="16"/>
      <c r="AK116" s="16"/>
      <c r="AL116" s="16"/>
      <c r="AM116" s="16"/>
      <c r="AN116" s="16"/>
      <c r="AO116" s="16"/>
      <c r="AP116" s="16"/>
      <c r="AQ116" s="16"/>
      <c r="AR116" s="16"/>
    </row>
    <row r="117" spans="1:44" s="11" customFormat="1" hidden="1" x14ac:dyDescent="0.2">
      <c r="A117" s="18"/>
      <c r="B117" s="16"/>
      <c r="C117" s="16"/>
      <c r="D117" s="16"/>
      <c r="E117" s="16"/>
      <c r="F117" s="16"/>
      <c r="G117" s="16"/>
      <c r="H117" s="16"/>
      <c r="I117" s="16"/>
      <c r="J117" s="16"/>
      <c r="K117" s="16"/>
      <c r="L117" s="16"/>
      <c r="M117" s="16"/>
      <c r="N117" s="16"/>
      <c r="O117" s="16"/>
      <c r="P117" s="16"/>
      <c r="Q117" s="16"/>
      <c r="R117" s="16"/>
      <c r="S117" s="16"/>
      <c r="T117" s="16"/>
      <c r="Y117" s="19"/>
      <c r="Z117" s="19"/>
      <c r="AB117" s="16"/>
      <c r="AC117" s="16"/>
      <c r="AD117" s="16"/>
      <c r="AE117" s="16"/>
      <c r="AF117" s="16"/>
      <c r="AG117" s="16"/>
      <c r="AH117" s="16"/>
      <c r="AI117" s="16"/>
      <c r="AJ117" s="16"/>
      <c r="AK117" s="16"/>
      <c r="AL117" s="16"/>
      <c r="AM117" s="16"/>
      <c r="AN117" s="16"/>
      <c r="AO117" s="16"/>
      <c r="AP117" s="16"/>
      <c r="AQ117" s="16"/>
      <c r="AR117" s="16"/>
    </row>
    <row r="118" spans="1:44" s="11" customFormat="1" hidden="1" x14ac:dyDescent="0.2">
      <c r="A118" s="18"/>
      <c r="B118" s="16"/>
      <c r="C118" s="16"/>
      <c r="D118" s="16"/>
      <c r="E118" s="16"/>
      <c r="F118" s="16"/>
      <c r="G118" s="16"/>
      <c r="H118" s="16"/>
      <c r="I118" s="16"/>
      <c r="J118" s="16"/>
      <c r="K118" s="16"/>
      <c r="L118" s="16"/>
      <c r="M118" s="16"/>
      <c r="N118" s="16"/>
      <c r="O118" s="16"/>
      <c r="P118" s="16"/>
      <c r="Q118" s="16"/>
      <c r="R118" s="16"/>
      <c r="S118" s="16"/>
      <c r="T118" s="16"/>
      <c r="Y118" s="19"/>
      <c r="Z118" s="19"/>
      <c r="AB118" s="16"/>
      <c r="AC118" s="16"/>
      <c r="AD118" s="16"/>
      <c r="AE118" s="16"/>
      <c r="AF118" s="16"/>
      <c r="AG118" s="16"/>
      <c r="AH118" s="16"/>
      <c r="AI118" s="16"/>
      <c r="AJ118" s="16"/>
      <c r="AK118" s="16"/>
      <c r="AL118" s="16"/>
      <c r="AM118" s="16"/>
      <c r="AN118" s="16"/>
      <c r="AO118" s="16"/>
      <c r="AP118" s="16"/>
      <c r="AQ118" s="16"/>
      <c r="AR118" s="16"/>
    </row>
    <row r="119" spans="1:44" s="11" customFormat="1" hidden="1" x14ac:dyDescent="0.2">
      <c r="A119" s="18"/>
      <c r="B119" s="16"/>
      <c r="C119" s="16"/>
      <c r="D119" s="16"/>
      <c r="E119" s="16"/>
      <c r="F119" s="16"/>
      <c r="G119" s="16"/>
      <c r="H119" s="16"/>
      <c r="I119" s="16"/>
      <c r="J119" s="16"/>
      <c r="K119" s="16"/>
      <c r="L119" s="16"/>
      <c r="M119" s="16"/>
      <c r="N119" s="16"/>
      <c r="O119" s="16"/>
      <c r="P119" s="16"/>
      <c r="Q119" s="16"/>
      <c r="R119" s="16"/>
      <c r="S119" s="16"/>
      <c r="T119" s="16"/>
      <c r="Y119" s="19"/>
      <c r="Z119" s="19"/>
      <c r="AB119" s="16"/>
      <c r="AC119" s="16"/>
      <c r="AD119" s="16"/>
      <c r="AE119" s="16"/>
      <c r="AF119" s="16"/>
      <c r="AG119" s="16"/>
      <c r="AH119" s="16"/>
      <c r="AI119" s="16"/>
      <c r="AJ119" s="16"/>
      <c r="AK119" s="16"/>
      <c r="AL119" s="16"/>
      <c r="AM119" s="16"/>
      <c r="AN119" s="16"/>
      <c r="AO119" s="16"/>
      <c r="AP119" s="16"/>
      <c r="AQ119" s="16"/>
      <c r="AR119" s="16"/>
    </row>
    <row r="120" spans="1:44" s="11" customFormat="1" hidden="1" x14ac:dyDescent="0.2">
      <c r="A120" s="18"/>
      <c r="B120" s="16"/>
      <c r="C120" s="16"/>
      <c r="D120" s="16"/>
      <c r="E120" s="16"/>
      <c r="F120" s="16"/>
      <c r="G120" s="16"/>
      <c r="H120" s="16"/>
      <c r="I120" s="16"/>
      <c r="J120" s="16"/>
      <c r="K120" s="16"/>
      <c r="L120" s="16"/>
      <c r="M120" s="16"/>
      <c r="N120" s="16"/>
      <c r="O120" s="16"/>
      <c r="P120" s="16"/>
      <c r="Q120" s="16"/>
      <c r="R120" s="16"/>
      <c r="S120" s="16"/>
      <c r="T120" s="16"/>
      <c r="Y120" s="19"/>
      <c r="Z120" s="19"/>
      <c r="AB120" s="16"/>
      <c r="AC120" s="16"/>
      <c r="AD120" s="16"/>
      <c r="AE120" s="16"/>
      <c r="AF120" s="16"/>
      <c r="AG120" s="16"/>
      <c r="AH120" s="16"/>
      <c r="AI120" s="16"/>
      <c r="AJ120" s="16"/>
      <c r="AK120" s="16"/>
      <c r="AL120" s="16"/>
      <c r="AM120" s="16"/>
      <c r="AN120" s="16"/>
      <c r="AO120" s="16"/>
      <c r="AP120" s="16"/>
      <c r="AQ120" s="16"/>
      <c r="AR120" s="16"/>
    </row>
    <row r="121" spans="1:44" s="11" customFormat="1" hidden="1" x14ac:dyDescent="0.2">
      <c r="A121" s="18"/>
      <c r="B121" s="16"/>
      <c r="C121" s="16"/>
      <c r="D121" s="16"/>
      <c r="E121" s="16"/>
      <c r="F121" s="16"/>
      <c r="G121" s="16"/>
      <c r="H121" s="16"/>
      <c r="I121" s="16"/>
      <c r="J121" s="16"/>
      <c r="K121" s="16"/>
      <c r="L121" s="16"/>
      <c r="M121" s="16"/>
      <c r="N121" s="16"/>
      <c r="O121" s="16"/>
      <c r="P121" s="16"/>
      <c r="Q121" s="16"/>
      <c r="R121" s="16"/>
      <c r="S121" s="16"/>
      <c r="T121" s="16"/>
      <c r="Y121" s="19"/>
      <c r="Z121" s="19"/>
      <c r="AB121" s="16"/>
      <c r="AC121" s="16"/>
      <c r="AD121" s="16"/>
      <c r="AE121" s="16"/>
      <c r="AF121" s="16"/>
      <c r="AG121" s="16"/>
      <c r="AH121" s="16"/>
      <c r="AI121" s="16"/>
      <c r="AJ121" s="16"/>
      <c r="AK121" s="16"/>
      <c r="AL121" s="16"/>
      <c r="AM121" s="16"/>
      <c r="AN121" s="16"/>
      <c r="AO121" s="16"/>
      <c r="AP121" s="16"/>
      <c r="AQ121" s="16"/>
      <c r="AR121" s="16"/>
    </row>
    <row r="122" spans="1:44" s="11" customFormat="1" hidden="1" x14ac:dyDescent="0.2">
      <c r="A122" s="18"/>
      <c r="B122" s="16"/>
      <c r="C122" s="16"/>
      <c r="D122" s="16"/>
      <c r="E122" s="16"/>
      <c r="F122" s="16"/>
      <c r="G122" s="16"/>
      <c r="H122" s="16"/>
      <c r="I122" s="16"/>
      <c r="J122" s="16"/>
      <c r="K122" s="16"/>
      <c r="L122" s="16"/>
      <c r="M122" s="16"/>
      <c r="N122" s="16"/>
      <c r="O122" s="16"/>
      <c r="P122" s="16"/>
      <c r="Q122" s="16"/>
      <c r="R122" s="16"/>
      <c r="S122" s="16"/>
      <c r="T122" s="16"/>
      <c r="Y122" s="19"/>
      <c r="Z122" s="19"/>
      <c r="AB122" s="16"/>
      <c r="AC122" s="16"/>
      <c r="AD122" s="16"/>
      <c r="AE122" s="16"/>
      <c r="AF122" s="16"/>
      <c r="AG122" s="16"/>
      <c r="AH122" s="16"/>
      <c r="AI122" s="16"/>
      <c r="AJ122" s="16"/>
      <c r="AK122" s="16"/>
      <c r="AL122" s="16"/>
      <c r="AM122" s="16"/>
      <c r="AN122" s="16"/>
      <c r="AO122" s="16"/>
      <c r="AP122" s="16"/>
      <c r="AQ122" s="16"/>
      <c r="AR122" s="16"/>
    </row>
    <row r="123" spans="1:44" s="11" customFormat="1" hidden="1" x14ac:dyDescent="0.2">
      <c r="A123" s="18"/>
      <c r="B123" s="16"/>
      <c r="C123" s="16"/>
      <c r="D123" s="16"/>
      <c r="E123" s="16"/>
      <c r="F123" s="16"/>
      <c r="G123" s="16"/>
      <c r="H123" s="16"/>
      <c r="I123" s="16"/>
      <c r="J123" s="16"/>
      <c r="K123" s="16"/>
      <c r="L123" s="16"/>
      <c r="M123" s="16"/>
      <c r="N123" s="16"/>
      <c r="O123" s="16"/>
      <c r="P123" s="16"/>
      <c r="Q123" s="16"/>
      <c r="R123" s="16"/>
      <c r="S123" s="16"/>
      <c r="T123" s="16"/>
      <c r="Y123" s="19"/>
      <c r="Z123" s="19"/>
      <c r="AB123" s="16"/>
      <c r="AC123" s="16"/>
      <c r="AD123" s="16"/>
      <c r="AE123" s="16"/>
      <c r="AF123" s="16"/>
      <c r="AG123" s="16"/>
      <c r="AH123" s="16"/>
      <c r="AI123" s="16"/>
      <c r="AJ123" s="16"/>
      <c r="AK123" s="16"/>
      <c r="AL123" s="16"/>
      <c r="AM123" s="16"/>
      <c r="AN123" s="16"/>
      <c r="AO123" s="16"/>
      <c r="AP123" s="16"/>
      <c r="AQ123" s="16"/>
      <c r="AR123" s="16"/>
    </row>
    <row r="124" spans="1:44" s="11" customFormat="1" hidden="1" x14ac:dyDescent="0.2">
      <c r="A124" s="18"/>
      <c r="B124" s="16"/>
      <c r="C124" s="16"/>
      <c r="D124" s="16"/>
      <c r="E124" s="16"/>
      <c r="F124" s="16"/>
      <c r="G124" s="16"/>
      <c r="H124" s="16"/>
      <c r="I124" s="16"/>
      <c r="J124" s="16"/>
      <c r="K124" s="16"/>
      <c r="L124" s="16"/>
      <c r="M124" s="16"/>
      <c r="N124" s="16"/>
      <c r="O124" s="16"/>
      <c r="P124" s="16"/>
      <c r="Q124" s="16"/>
      <c r="R124" s="16"/>
      <c r="S124" s="16"/>
      <c r="T124" s="16"/>
      <c r="Y124" s="19"/>
      <c r="Z124" s="19"/>
      <c r="AB124" s="16"/>
      <c r="AC124" s="16"/>
      <c r="AD124" s="16"/>
      <c r="AE124" s="16"/>
      <c r="AF124" s="16"/>
      <c r="AG124" s="16"/>
      <c r="AH124" s="16"/>
      <c r="AI124" s="16"/>
      <c r="AJ124" s="16"/>
      <c r="AK124" s="16"/>
      <c r="AL124" s="16"/>
      <c r="AM124" s="16"/>
      <c r="AN124" s="16"/>
      <c r="AO124" s="16"/>
      <c r="AP124" s="16"/>
      <c r="AQ124" s="16"/>
      <c r="AR124" s="16"/>
    </row>
    <row r="125" spans="1:44" s="11" customFormat="1" hidden="1" x14ac:dyDescent="0.2">
      <c r="A125" s="18"/>
      <c r="B125" s="16"/>
      <c r="C125" s="16"/>
      <c r="D125" s="16"/>
      <c r="E125" s="16"/>
      <c r="F125" s="16"/>
      <c r="G125" s="16"/>
      <c r="H125" s="16"/>
      <c r="I125" s="16"/>
      <c r="J125" s="16"/>
      <c r="K125" s="16"/>
      <c r="L125" s="16"/>
      <c r="M125" s="16"/>
      <c r="N125" s="16"/>
      <c r="O125" s="16"/>
      <c r="P125" s="16"/>
      <c r="Q125" s="16"/>
      <c r="R125" s="16"/>
      <c r="S125" s="16"/>
      <c r="T125" s="16"/>
      <c r="Y125" s="19"/>
      <c r="Z125" s="19"/>
      <c r="AB125" s="16"/>
      <c r="AC125" s="16"/>
      <c r="AD125" s="16"/>
      <c r="AE125" s="16"/>
      <c r="AF125" s="16"/>
      <c r="AG125" s="16"/>
      <c r="AH125" s="16"/>
      <c r="AI125" s="16"/>
      <c r="AJ125" s="16"/>
      <c r="AK125" s="16"/>
      <c r="AL125" s="16"/>
      <c r="AM125" s="16"/>
      <c r="AN125" s="16"/>
      <c r="AO125" s="16"/>
      <c r="AP125" s="16"/>
      <c r="AQ125" s="16"/>
      <c r="AR125" s="16"/>
    </row>
    <row r="126" spans="1:44" s="11" customFormat="1" hidden="1" x14ac:dyDescent="0.2">
      <c r="A126" s="18"/>
      <c r="B126" s="16"/>
      <c r="C126" s="16"/>
      <c r="D126" s="16"/>
      <c r="E126" s="16"/>
      <c r="F126" s="16"/>
      <c r="G126" s="16"/>
      <c r="H126" s="16"/>
      <c r="I126" s="16"/>
      <c r="J126" s="16"/>
      <c r="K126" s="16"/>
      <c r="L126" s="16"/>
      <c r="M126" s="16"/>
      <c r="N126" s="16"/>
      <c r="O126" s="16"/>
      <c r="P126" s="16"/>
      <c r="Q126" s="16"/>
      <c r="R126" s="16"/>
      <c r="S126" s="16"/>
      <c r="T126" s="16"/>
      <c r="Y126" s="19"/>
      <c r="Z126" s="19"/>
      <c r="AB126" s="16"/>
      <c r="AC126" s="16"/>
      <c r="AD126" s="16"/>
      <c r="AE126" s="16"/>
      <c r="AF126" s="16"/>
      <c r="AG126" s="16"/>
      <c r="AH126" s="16"/>
      <c r="AI126" s="16"/>
      <c r="AJ126" s="16"/>
      <c r="AK126" s="16"/>
      <c r="AL126" s="16"/>
      <c r="AM126" s="16"/>
      <c r="AN126" s="16"/>
      <c r="AO126" s="16"/>
      <c r="AP126" s="16"/>
      <c r="AQ126" s="16"/>
      <c r="AR126" s="16"/>
    </row>
    <row r="127" spans="1:44" s="11" customFormat="1" hidden="1" x14ac:dyDescent="0.2">
      <c r="A127" s="18"/>
      <c r="B127" s="16"/>
      <c r="C127" s="16"/>
      <c r="D127" s="16"/>
      <c r="E127" s="16"/>
      <c r="F127" s="16"/>
      <c r="G127" s="16"/>
      <c r="H127" s="16"/>
      <c r="I127" s="16"/>
      <c r="J127" s="16"/>
      <c r="K127" s="16"/>
      <c r="L127" s="16"/>
      <c r="M127" s="16"/>
      <c r="N127" s="16"/>
      <c r="O127" s="16"/>
      <c r="P127" s="16"/>
      <c r="Q127" s="16"/>
      <c r="R127" s="16"/>
      <c r="S127" s="16"/>
      <c r="T127" s="16"/>
      <c r="Y127" s="19"/>
      <c r="Z127" s="19"/>
      <c r="AB127" s="16"/>
      <c r="AC127" s="16"/>
      <c r="AD127" s="16"/>
      <c r="AE127" s="16"/>
      <c r="AF127" s="16"/>
      <c r="AG127" s="16"/>
      <c r="AH127" s="16"/>
      <c r="AI127" s="16"/>
      <c r="AJ127" s="16"/>
      <c r="AK127" s="16"/>
      <c r="AL127" s="16"/>
      <c r="AM127" s="16"/>
      <c r="AN127" s="16"/>
      <c r="AO127" s="16"/>
      <c r="AP127" s="16"/>
      <c r="AQ127" s="16"/>
      <c r="AR127" s="16"/>
    </row>
    <row r="128" spans="1:44" s="11" customFormat="1" hidden="1" x14ac:dyDescent="0.2">
      <c r="A128" s="18"/>
      <c r="B128" s="16"/>
      <c r="C128" s="16"/>
      <c r="D128" s="16"/>
      <c r="E128" s="16"/>
      <c r="F128" s="16"/>
      <c r="G128" s="16"/>
      <c r="H128" s="16"/>
      <c r="I128" s="16"/>
      <c r="J128" s="16"/>
      <c r="K128" s="16"/>
      <c r="L128" s="16"/>
      <c r="M128" s="16"/>
      <c r="N128" s="16"/>
      <c r="O128" s="16"/>
      <c r="P128" s="16"/>
      <c r="Q128" s="16"/>
      <c r="R128" s="16"/>
      <c r="S128" s="16"/>
      <c r="T128" s="16"/>
      <c r="Y128" s="19"/>
      <c r="Z128" s="19"/>
      <c r="AB128" s="16"/>
      <c r="AC128" s="16"/>
      <c r="AD128" s="16"/>
      <c r="AE128" s="16"/>
      <c r="AF128" s="16"/>
      <c r="AG128" s="16"/>
      <c r="AH128" s="16"/>
      <c r="AI128" s="16"/>
      <c r="AJ128" s="16"/>
      <c r="AK128" s="16"/>
      <c r="AL128" s="16"/>
      <c r="AM128" s="16"/>
      <c r="AN128" s="16"/>
      <c r="AO128" s="16"/>
      <c r="AP128" s="16"/>
      <c r="AQ128" s="16"/>
      <c r="AR128" s="16"/>
    </row>
    <row r="129" spans="1:44" s="11" customFormat="1" hidden="1" x14ac:dyDescent="0.2">
      <c r="A129" s="18"/>
      <c r="B129" s="16"/>
      <c r="C129" s="16"/>
      <c r="D129" s="16"/>
      <c r="E129" s="16"/>
      <c r="F129" s="16"/>
      <c r="G129" s="16"/>
      <c r="H129" s="16"/>
      <c r="I129" s="16"/>
      <c r="J129" s="16"/>
      <c r="K129" s="16"/>
      <c r="L129" s="16"/>
      <c r="M129" s="16"/>
      <c r="N129" s="16"/>
      <c r="O129" s="16"/>
      <c r="P129" s="16"/>
      <c r="Q129" s="16"/>
      <c r="R129" s="16"/>
      <c r="S129" s="16"/>
      <c r="T129" s="16"/>
      <c r="Y129" s="19"/>
      <c r="Z129" s="19"/>
      <c r="AB129" s="16"/>
      <c r="AC129" s="16"/>
      <c r="AD129" s="16"/>
      <c r="AE129" s="16"/>
      <c r="AF129" s="16"/>
      <c r="AG129" s="16"/>
      <c r="AH129" s="16"/>
      <c r="AI129" s="16"/>
      <c r="AJ129" s="16"/>
      <c r="AK129" s="16"/>
      <c r="AL129" s="16"/>
      <c r="AM129" s="16"/>
      <c r="AN129" s="16"/>
      <c r="AO129" s="16"/>
      <c r="AP129" s="16"/>
      <c r="AQ129" s="16"/>
      <c r="AR129" s="16"/>
    </row>
    <row r="130" spans="1:44" s="11" customFormat="1" hidden="1" x14ac:dyDescent="0.2">
      <c r="A130" s="18"/>
      <c r="B130" s="16"/>
      <c r="C130" s="16"/>
      <c r="D130" s="16"/>
      <c r="E130" s="16"/>
      <c r="F130" s="16"/>
      <c r="G130" s="16"/>
      <c r="H130" s="16"/>
      <c r="I130" s="16"/>
      <c r="J130" s="16"/>
      <c r="K130" s="16"/>
      <c r="L130" s="16"/>
      <c r="M130" s="16"/>
      <c r="N130" s="16"/>
      <c r="O130" s="16"/>
      <c r="P130" s="16"/>
      <c r="Q130" s="16"/>
      <c r="R130" s="16"/>
      <c r="S130" s="16"/>
      <c r="T130" s="16"/>
      <c r="Y130" s="19"/>
      <c r="Z130" s="19"/>
      <c r="AB130" s="16"/>
      <c r="AC130" s="16"/>
      <c r="AD130" s="16"/>
      <c r="AE130" s="16"/>
      <c r="AF130" s="16"/>
      <c r="AG130" s="16"/>
      <c r="AH130" s="16"/>
      <c r="AI130" s="16"/>
      <c r="AJ130" s="16"/>
      <c r="AK130" s="16"/>
      <c r="AL130" s="16"/>
      <c r="AM130" s="16"/>
      <c r="AN130" s="16"/>
      <c r="AO130" s="16"/>
      <c r="AP130" s="16"/>
      <c r="AQ130" s="16"/>
      <c r="AR130" s="16"/>
    </row>
    <row r="131" spans="1:44" s="11" customFormat="1" hidden="1" x14ac:dyDescent="0.2">
      <c r="A131" s="18"/>
      <c r="B131" s="16"/>
      <c r="C131" s="16"/>
      <c r="D131" s="16"/>
      <c r="E131" s="16"/>
      <c r="F131" s="16"/>
      <c r="G131" s="16"/>
      <c r="H131" s="16"/>
      <c r="I131" s="16"/>
      <c r="J131" s="16"/>
      <c r="K131" s="16"/>
      <c r="L131" s="16"/>
      <c r="M131" s="16"/>
      <c r="N131" s="16"/>
      <c r="O131" s="16"/>
      <c r="P131" s="16"/>
      <c r="Q131" s="16"/>
      <c r="R131" s="16"/>
      <c r="S131" s="16"/>
      <c r="T131" s="16"/>
      <c r="Y131" s="19"/>
      <c r="Z131" s="19"/>
      <c r="AB131" s="16"/>
      <c r="AC131" s="16"/>
      <c r="AD131" s="16"/>
      <c r="AE131" s="16"/>
      <c r="AF131" s="16"/>
      <c r="AG131" s="16"/>
      <c r="AH131" s="16"/>
      <c r="AI131" s="16"/>
      <c r="AJ131" s="16"/>
      <c r="AK131" s="16"/>
      <c r="AL131" s="16"/>
      <c r="AM131" s="16"/>
      <c r="AN131" s="16"/>
      <c r="AO131" s="16"/>
      <c r="AP131" s="16"/>
      <c r="AQ131" s="16"/>
      <c r="AR131" s="16"/>
    </row>
    <row r="132" spans="1:44" s="11" customFormat="1" hidden="1" x14ac:dyDescent="0.2">
      <c r="A132" s="18"/>
      <c r="B132" s="16"/>
      <c r="C132" s="16"/>
      <c r="D132" s="16"/>
      <c r="E132" s="16"/>
      <c r="F132" s="16"/>
      <c r="G132" s="16"/>
      <c r="H132" s="16"/>
      <c r="I132" s="16"/>
      <c r="J132" s="16"/>
      <c r="K132" s="16"/>
      <c r="L132" s="16"/>
      <c r="M132" s="16"/>
      <c r="N132" s="16"/>
      <c r="O132" s="16"/>
      <c r="P132" s="16"/>
      <c r="Q132" s="16"/>
      <c r="R132" s="16"/>
      <c r="S132" s="16"/>
      <c r="T132" s="16"/>
      <c r="Y132" s="19"/>
      <c r="Z132" s="19"/>
      <c r="AB132" s="16"/>
      <c r="AC132" s="16"/>
      <c r="AD132" s="16"/>
      <c r="AE132" s="16"/>
      <c r="AF132" s="16"/>
      <c r="AG132" s="16"/>
      <c r="AH132" s="16"/>
      <c r="AI132" s="16"/>
      <c r="AJ132" s="16"/>
      <c r="AK132" s="16"/>
      <c r="AL132" s="16"/>
      <c r="AM132" s="16"/>
      <c r="AN132" s="16"/>
      <c r="AO132" s="16"/>
      <c r="AP132" s="16"/>
      <c r="AQ132" s="16"/>
      <c r="AR132" s="16"/>
    </row>
    <row r="133" spans="1:44" s="11" customFormat="1" hidden="1" x14ac:dyDescent="0.2">
      <c r="A133" s="18"/>
      <c r="B133" s="16"/>
      <c r="C133" s="16"/>
      <c r="D133" s="16"/>
      <c r="E133" s="16"/>
      <c r="F133" s="16"/>
      <c r="G133" s="16"/>
      <c r="H133" s="16"/>
      <c r="I133" s="16"/>
      <c r="J133" s="16"/>
      <c r="K133" s="16"/>
      <c r="L133" s="16"/>
      <c r="M133" s="16"/>
      <c r="N133" s="16"/>
      <c r="O133" s="16"/>
      <c r="P133" s="16"/>
      <c r="Q133" s="16"/>
      <c r="R133" s="16"/>
      <c r="S133" s="16"/>
      <c r="T133" s="16"/>
      <c r="Y133" s="19"/>
      <c r="Z133" s="19"/>
      <c r="AB133" s="16"/>
      <c r="AC133" s="16"/>
      <c r="AD133" s="16"/>
      <c r="AE133" s="16"/>
      <c r="AF133" s="16"/>
      <c r="AG133" s="16"/>
      <c r="AH133" s="16"/>
      <c r="AI133" s="16"/>
      <c r="AJ133" s="16"/>
      <c r="AK133" s="16"/>
      <c r="AL133" s="16"/>
      <c r="AM133" s="16"/>
      <c r="AN133" s="16"/>
      <c r="AO133" s="16"/>
      <c r="AP133" s="16"/>
      <c r="AQ133" s="16"/>
      <c r="AR133" s="16"/>
    </row>
    <row r="134" spans="1:44" s="11" customFormat="1" hidden="1" x14ac:dyDescent="0.2">
      <c r="A134" s="18"/>
      <c r="B134" s="16"/>
      <c r="C134" s="16"/>
      <c r="D134" s="16"/>
      <c r="E134" s="16"/>
      <c r="F134" s="16"/>
      <c r="G134" s="16"/>
      <c r="H134" s="16"/>
      <c r="I134" s="16"/>
      <c r="J134" s="16"/>
      <c r="K134" s="16"/>
      <c r="L134" s="16"/>
      <c r="M134" s="16"/>
      <c r="N134" s="16"/>
      <c r="O134" s="16"/>
      <c r="P134" s="16"/>
      <c r="Q134" s="16"/>
      <c r="R134" s="16"/>
      <c r="S134" s="16"/>
      <c r="T134" s="16"/>
      <c r="Y134" s="19"/>
      <c r="Z134" s="19"/>
      <c r="AB134" s="16"/>
      <c r="AC134" s="16"/>
      <c r="AD134" s="16"/>
      <c r="AE134" s="16"/>
      <c r="AF134" s="16"/>
      <c r="AG134" s="16"/>
      <c r="AH134" s="16"/>
      <c r="AI134" s="16"/>
      <c r="AJ134" s="16"/>
      <c r="AK134" s="16"/>
      <c r="AL134" s="16"/>
      <c r="AM134" s="16"/>
      <c r="AN134" s="16"/>
      <c r="AO134" s="16"/>
      <c r="AP134" s="16"/>
      <c r="AQ134" s="16"/>
      <c r="AR134" s="16"/>
    </row>
    <row r="135" spans="1:44" s="11" customFormat="1" hidden="1" x14ac:dyDescent="0.2">
      <c r="A135" s="18"/>
      <c r="B135" s="16"/>
      <c r="C135" s="16"/>
      <c r="D135" s="16"/>
      <c r="E135" s="16"/>
      <c r="F135" s="16"/>
      <c r="G135" s="16"/>
      <c r="H135" s="16"/>
      <c r="I135" s="16"/>
      <c r="J135" s="16"/>
      <c r="K135" s="16"/>
      <c r="L135" s="16"/>
      <c r="M135" s="16"/>
      <c r="N135" s="16"/>
      <c r="O135" s="16"/>
      <c r="P135" s="16"/>
      <c r="Q135" s="16"/>
      <c r="R135" s="16"/>
      <c r="S135" s="16"/>
      <c r="T135" s="16"/>
      <c r="Y135" s="19"/>
      <c r="Z135" s="19"/>
      <c r="AB135" s="16"/>
      <c r="AC135" s="16"/>
      <c r="AD135" s="16"/>
      <c r="AE135" s="16"/>
      <c r="AF135" s="16"/>
      <c r="AG135" s="16"/>
      <c r="AH135" s="16"/>
      <c r="AI135" s="16"/>
      <c r="AJ135" s="16"/>
      <c r="AK135" s="16"/>
      <c r="AL135" s="16"/>
      <c r="AM135" s="16"/>
      <c r="AN135" s="16"/>
      <c r="AO135" s="16"/>
      <c r="AP135" s="16"/>
      <c r="AQ135" s="16"/>
      <c r="AR135" s="16"/>
    </row>
    <row r="136" spans="1:44" s="11" customFormat="1" hidden="1" x14ac:dyDescent="0.2">
      <c r="A136" s="18"/>
      <c r="B136" s="16"/>
      <c r="C136" s="16"/>
      <c r="D136" s="16"/>
      <c r="E136" s="16"/>
      <c r="F136" s="16"/>
      <c r="G136" s="16"/>
      <c r="H136" s="16"/>
      <c r="I136" s="16"/>
      <c r="J136" s="16"/>
      <c r="K136" s="16"/>
      <c r="L136" s="16"/>
      <c r="M136" s="16"/>
      <c r="N136" s="16"/>
      <c r="O136" s="16"/>
      <c r="P136" s="16"/>
      <c r="Q136" s="16"/>
      <c r="R136" s="16"/>
      <c r="S136" s="16"/>
      <c r="T136" s="16"/>
      <c r="Y136" s="19"/>
      <c r="Z136" s="19"/>
      <c r="AB136" s="16"/>
      <c r="AC136" s="16"/>
      <c r="AD136" s="16"/>
      <c r="AE136" s="16"/>
      <c r="AF136" s="16"/>
      <c r="AG136" s="16"/>
      <c r="AH136" s="16"/>
      <c r="AI136" s="16"/>
      <c r="AJ136" s="16"/>
      <c r="AK136" s="16"/>
      <c r="AL136" s="16"/>
      <c r="AM136" s="16"/>
      <c r="AN136" s="16"/>
      <c r="AO136" s="16"/>
      <c r="AP136" s="16"/>
      <c r="AQ136" s="16"/>
      <c r="AR136" s="16"/>
    </row>
    <row r="137" spans="1:44" s="11" customFormat="1" hidden="1" x14ac:dyDescent="0.2">
      <c r="A137" s="18"/>
      <c r="B137" s="16"/>
      <c r="C137" s="16"/>
      <c r="D137" s="16"/>
      <c r="E137" s="16"/>
      <c r="F137" s="16"/>
      <c r="G137" s="16"/>
      <c r="H137" s="16"/>
      <c r="I137" s="16"/>
      <c r="J137" s="16"/>
      <c r="K137" s="16"/>
      <c r="L137" s="16"/>
      <c r="M137" s="16"/>
      <c r="N137" s="16"/>
      <c r="O137" s="16"/>
      <c r="P137" s="16"/>
      <c r="Q137" s="16"/>
      <c r="R137" s="16"/>
      <c r="S137" s="16"/>
      <c r="T137" s="16"/>
      <c r="Y137" s="19"/>
      <c r="Z137" s="19"/>
      <c r="AB137" s="16"/>
      <c r="AC137" s="16"/>
      <c r="AD137" s="16"/>
      <c r="AE137" s="16"/>
      <c r="AF137" s="16"/>
      <c r="AG137" s="16"/>
      <c r="AH137" s="16"/>
      <c r="AI137" s="16"/>
      <c r="AJ137" s="16"/>
      <c r="AK137" s="16"/>
      <c r="AL137" s="16"/>
      <c r="AM137" s="16"/>
      <c r="AN137" s="16"/>
      <c r="AO137" s="16"/>
      <c r="AP137" s="16"/>
      <c r="AQ137" s="16"/>
      <c r="AR137" s="16"/>
    </row>
    <row r="138" spans="1:44" s="11" customFormat="1" hidden="1" x14ac:dyDescent="0.2">
      <c r="A138" s="18"/>
      <c r="B138" s="16"/>
      <c r="C138" s="16"/>
      <c r="D138" s="16"/>
      <c r="E138" s="16"/>
      <c r="F138" s="16"/>
      <c r="G138" s="16"/>
      <c r="H138" s="16"/>
      <c r="I138" s="16"/>
      <c r="J138" s="16"/>
      <c r="K138" s="16"/>
      <c r="L138" s="16"/>
      <c r="M138" s="16"/>
      <c r="N138" s="16"/>
      <c r="O138" s="16"/>
      <c r="P138" s="16"/>
      <c r="Q138" s="16"/>
      <c r="R138" s="16"/>
      <c r="S138" s="16"/>
      <c r="T138" s="16"/>
      <c r="Y138" s="19"/>
      <c r="Z138" s="19"/>
      <c r="AB138" s="16"/>
      <c r="AC138" s="16"/>
      <c r="AD138" s="16"/>
      <c r="AE138" s="16"/>
      <c r="AF138" s="16"/>
      <c r="AG138" s="16"/>
      <c r="AH138" s="16"/>
      <c r="AI138" s="16"/>
      <c r="AJ138" s="16"/>
      <c r="AK138" s="16"/>
      <c r="AL138" s="16"/>
      <c r="AM138" s="16"/>
      <c r="AN138" s="16"/>
      <c r="AO138" s="16"/>
      <c r="AP138" s="16"/>
      <c r="AQ138" s="16"/>
      <c r="AR138" s="16"/>
    </row>
    <row r="139" spans="1:44" s="11" customFormat="1" hidden="1" x14ac:dyDescent="0.2">
      <c r="A139" s="18"/>
      <c r="B139" s="16"/>
      <c r="C139" s="16"/>
      <c r="D139" s="16"/>
      <c r="E139" s="16"/>
      <c r="F139" s="16"/>
      <c r="G139" s="16"/>
      <c r="H139" s="16"/>
      <c r="I139" s="16"/>
      <c r="J139" s="16"/>
      <c r="K139" s="16"/>
      <c r="L139" s="16"/>
      <c r="M139" s="16"/>
      <c r="N139" s="16"/>
      <c r="O139" s="16"/>
      <c r="P139" s="16"/>
      <c r="Q139" s="16"/>
      <c r="R139" s="16"/>
      <c r="S139" s="16"/>
      <c r="T139" s="16"/>
      <c r="Y139" s="19"/>
      <c r="Z139" s="19"/>
      <c r="AB139" s="16"/>
      <c r="AC139" s="16"/>
      <c r="AD139" s="16"/>
      <c r="AE139" s="16"/>
      <c r="AF139" s="16"/>
      <c r="AG139" s="16"/>
      <c r="AH139" s="16"/>
      <c r="AI139" s="16"/>
      <c r="AJ139" s="16"/>
      <c r="AK139" s="16"/>
      <c r="AL139" s="16"/>
      <c r="AM139" s="16"/>
      <c r="AN139" s="16"/>
      <c r="AO139" s="16"/>
      <c r="AP139" s="16"/>
      <c r="AQ139" s="16"/>
      <c r="AR139" s="16"/>
    </row>
    <row r="140" spans="1:44" s="11" customFormat="1" hidden="1" x14ac:dyDescent="0.2">
      <c r="A140" s="18"/>
      <c r="B140" s="16"/>
      <c r="C140" s="16"/>
      <c r="D140" s="16"/>
      <c r="E140" s="16"/>
      <c r="F140" s="16"/>
      <c r="G140" s="16"/>
      <c r="H140" s="16"/>
      <c r="I140" s="16"/>
      <c r="J140" s="16"/>
      <c r="K140" s="16"/>
      <c r="L140" s="16"/>
      <c r="M140" s="16"/>
      <c r="N140" s="16"/>
      <c r="O140" s="16"/>
      <c r="P140" s="16"/>
      <c r="Q140" s="16"/>
      <c r="R140" s="16"/>
      <c r="S140" s="16"/>
      <c r="T140" s="16"/>
      <c r="Y140" s="19"/>
      <c r="Z140" s="19"/>
      <c r="AB140" s="16"/>
      <c r="AC140" s="16"/>
      <c r="AD140" s="16"/>
      <c r="AE140" s="16"/>
      <c r="AF140" s="16"/>
      <c r="AG140" s="16"/>
      <c r="AH140" s="16"/>
      <c r="AI140" s="16"/>
      <c r="AJ140" s="16"/>
      <c r="AK140" s="16"/>
      <c r="AL140" s="16"/>
      <c r="AM140" s="16"/>
      <c r="AN140" s="16"/>
      <c r="AO140" s="16"/>
      <c r="AP140" s="16"/>
      <c r="AQ140" s="16"/>
      <c r="AR140" s="16"/>
    </row>
    <row r="141" spans="1:44" s="11" customFormat="1" hidden="1" x14ac:dyDescent="0.2">
      <c r="A141" s="18"/>
      <c r="B141" s="16"/>
      <c r="C141" s="16"/>
      <c r="D141" s="16"/>
      <c r="E141" s="16"/>
      <c r="F141" s="16"/>
      <c r="G141" s="16"/>
      <c r="H141" s="16"/>
      <c r="I141" s="16"/>
      <c r="J141" s="16"/>
      <c r="K141" s="16"/>
      <c r="L141" s="16"/>
      <c r="M141" s="16"/>
      <c r="N141" s="16"/>
      <c r="O141" s="16"/>
      <c r="P141" s="16"/>
      <c r="Q141" s="16"/>
      <c r="R141" s="16"/>
      <c r="S141" s="16"/>
      <c r="T141" s="16"/>
      <c r="Y141" s="19"/>
      <c r="Z141" s="19"/>
      <c r="AB141" s="16"/>
      <c r="AC141" s="16"/>
      <c r="AD141" s="16"/>
      <c r="AE141" s="16"/>
      <c r="AF141" s="16"/>
      <c r="AG141" s="16"/>
      <c r="AH141" s="16"/>
      <c r="AI141" s="16"/>
      <c r="AJ141" s="16"/>
      <c r="AK141" s="16"/>
      <c r="AL141" s="16"/>
      <c r="AM141" s="16"/>
      <c r="AN141" s="16"/>
      <c r="AO141" s="16"/>
      <c r="AP141" s="16"/>
      <c r="AQ141" s="16"/>
      <c r="AR141" s="16"/>
    </row>
    <row r="142" spans="1:44" s="11" customFormat="1" hidden="1" x14ac:dyDescent="0.2">
      <c r="A142" s="18"/>
      <c r="B142" s="16"/>
      <c r="C142" s="16"/>
      <c r="D142" s="16"/>
      <c r="E142" s="16"/>
      <c r="F142" s="16"/>
      <c r="G142" s="16"/>
      <c r="H142" s="16"/>
      <c r="I142" s="16"/>
      <c r="J142" s="16"/>
      <c r="K142" s="16"/>
      <c r="L142" s="16"/>
      <c r="M142" s="16"/>
      <c r="N142" s="16"/>
      <c r="O142" s="16"/>
      <c r="P142" s="16"/>
      <c r="Q142" s="16"/>
      <c r="R142" s="16"/>
      <c r="S142" s="16"/>
      <c r="T142" s="16"/>
      <c r="Y142" s="19"/>
      <c r="Z142" s="19"/>
      <c r="AB142" s="16"/>
      <c r="AC142" s="16"/>
      <c r="AD142" s="16"/>
      <c r="AE142" s="16"/>
      <c r="AF142" s="16"/>
      <c r="AG142" s="16"/>
      <c r="AH142" s="16"/>
      <c r="AI142" s="16"/>
      <c r="AJ142" s="16"/>
      <c r="AK142" s="16"/>
      <c r="AL142" s="16"/>
      <c r="AM142" s="16"/>
      <c r="AN142" s="16"/>
      <c r="AO142" s="16"/>
      <c r="AP142" s="16"/>
      <c r="AQ142" s="16"/>
      <c r="AR142" s="16"/>
    </row>
    <row r="143" spans="1:44" s="11" customFormat="1" hidden="1" x14ac:dyDescent="0.2">
      <c r="A143" s="18"/>
      <c r="B143" s="16"/>
      <c r="C143" s="16"/>
      <c r="D143" s="16"/>
      <c r="E143" s="16"/>
      <c r="F143" s="16"/>
      <c r="G143" s="16"/>
      <c r="H143" s="16"/>
      <c r="I143" s="16"/>
      <c r="J143" s="16"/>
      <c r="K143" s="16"/>
      <c r="L143" s="16"/>
      <c r="M143" s="16"/>
      <c r="N143" s="16"/>
      <c r="O143" s="16"/>
      <c r="P143" s="16"/>
      <c r="Q143" s="16"/>
      <c r="R143" s="16"/>
      <c r="S143" s="16"/>
      <c r="T143" s="16"/>
      <c r="Y143" s="19"/>
      <c r="Z143" s="19"/>
      <c r="AB143" s="16"/>
      <c r="AC143" s="16"/>
      <c r="AD143" s="16"/>
      <c r="AE143" s="16"/>
      <c r="AF143" s="16"/>
      <c r="AG143" s="16"/>
      <c r="AH143" s="16"/>
      <c r="AI143" s="16"/>
      <c r="AJ143" s="16"/>
      <c r="AK143" s="16"/>
      <c r="AL143" s="16"/>
      <c r="AM143" s="16"/>
      <c r="AN143" s="16"/>
      <c r="AO143" s="16"/>
      <c r="AP143" s="16"/>
      <c r="AQ143" s="16"/>
      <c r="AR143" s="16"/>
    </row>
    <row r="144" spans="1:44" s="11" customFormat="1" hidden="1" x14ac:dyDescent="0.2">
      <c r="A144" s="18"/>
      <c r="B144" s="16"/>
      <c r="C144" s="16"/>
      <c r="D144" s="16"/>
      <c r="E144" s="16"/>
      <c r="F144" s="16"/>
      <c r="G144" s="16"/>
      <c r="H144" s="16"/>
      <c r="I144" s="16"/>
      <c r="J144" s="16"/>
      <c r="K144" s="16"/>
      <c r="L144" s="16"/>
      <c r="M144" s="16"/>
      <c r="N144" s="16"/>
      <c r="O144" s="16"/>
      <c r="P144" s="16"/>
      <c r="Q144" s="16"/>
      <c r="R144" s="16"/>
      <c r="S144" s="16"/>
      <c r="T144" s="16"/>
      <c r="Y144" s="19"/>
      <c r="Z144" s="19"/>
      <c r="AB144" s="16"/>
      <c r="AC144" s="16"/>
      <c r="AD144" s="16"/>
      <c r="AE144" s="16"/>
      <c r="AF144" s="16"/>
      <c r="AG144" s="16"/>
      <c r="AH144" s="16"/>
      <c r="AI144" s="16"/>
      <c r="AJ144" s="16"/>
      <c r="AK144" s="16"/>
      <c r="AL144" s="16"/>
      <c r="AM144" s="16"/>
      <c r="AN144" s="16"/>
      <c r="AO144" s="16"/>
      <c r="AP144" s="16"/>
      <c r="AQ144" s="16"/>
      <c r="AR144" s="16"/>
    </row>
    <row r="145" spans="1:44" s="11" customFormat="1" hidden="1" x14ac:dyDescent="0.2">
      <c r="A145" s="18"/>
      <c r="B145" s="16"/>
      <c r="C145" s="16"/>
      <c r="D145" s="16"/>
      <c r="E145" s="16"/>
      <c r="F145" s="16"/>
      <c r="G145" s="16"/>
      <c r="H145" s="16"/>
      <c r="I145" s="16"/>
      <c r="J145" s="16"/>
      <c r="K145" s="16"/>
      <c r="L145" s="16"/>
      <c r="M145" s="16"/>
      <c r="N145" s="16"/>
      <c r="O145" s="16"/>
      <c r="P145" s="16"/>
      <c r="Q145" s="16"/>
      <c r="R145" s="16"/>
      <c r="S145" s="16"/>
      <c r="T145" s="16"/>
      <c r="Y145" s="19"/>
      <c r="Z145" s="19"/>
      <c r="AB145" s="16"/>
      <c r="AC145" s="16"/>
      <c r="AD145" s="16"/>
      <c r="AE145" s="16"/>
      <c r="AF145" s="16"/>
      <c r="AG145" s="16"/>
      <c r="AH145" s="16"/>
      <c r="AI145" s="16"/>
      <c r="AJ145" s="16"/>
      <c r="AK145" s="16"/>
      <c r="AL145" s="16"/>
      <c r="AM145" s="16"/>
      <c r="AN145" s="16"/>
      <c r="AO145" s="16"/>
      <c r="AP145" s="16"/>
      <c r="AQ145" s="16"/>
      <c r="AR145" s="16"/>
    </row>
    <row r="146" spans="1:44" s="11" customFormat="1" hidden="1" x14ac:dyDescent="0.2">
      <c r="A146" s="18"/>
      <c r="B146" s="16"/>
      <c r="C146" s="16"/>
      <c r="D146" s="16"/>
      <c r="E146" s="16"/>
      <c r="F146" s="16"/>
      <c r="G146" s="16"/>
      <c r="H146" s="16"/>
      <c r="I146" s="16"/>
      <c r="J146" s="16"/>
      <c r="K146" s="16"/>
      <c r="L146" s="16"/>
      <c r="M146" s="16"/>
      <c r="N146" s="16"/>
      <c r="O146" s="16"/>
      <c r="P146" s="16"/>
      <c r="Q146" s="16"/>
      <c r="R146" s="16"/>
      <c r="S146" s="16"/>
      <c r="T146" s="16"/>
      <c r="Y146" s="19"/>
      <c r="Z146" s="19"/>
      <c r="AB146" s="16"/>
      <c r="AC146" s="16"/>
      <c r="AD146" s="16"/>
      <c r="AE146" s="16"/>
      <c r="AF146" s="16"/>
      <c r="AG146" s="16"/>
      <c r="AH146" s="16"/>
      <c r="AI146" s="16"/>
      <c r="AJ146" s="16"/>
      <c r="AK146" s="16"/>
      <c r="AL146" s="16"/>
      <c r="AM146" s="16"/>
      <c r="AN146" s="16"/>
      <c r="AO146" s="16"/>
      <c r="AP146" s="16"/>
      <c r="AQ146" s="16"/>
      <c r="AR146" s="16"/>
    </row>
    <row r="147" spans="1:44" s="11" customFormat="1" hidden="1" x14ac:dyDescent="0.2">
      <c r="A147" s="18"/>
      <c r="B147" s="16"/>
      <c r="C147" s="16"/>
      <c r="D147" s="16"/>
      <c r="E147" s="16"/>
      <c r="F147" s="16"/>
      <c r="G147" s="16"/>
      <c r="H147" s="16"/>
      <c r="I147" s="16"/>
      <c r="J147" s="16"/>
      <c r="K147" s="16"/>
      <c r="L147" s="16"/>
      <c r="M147" s="16"/>
      <c r="N147" s="16"/>
      <c r="O147" s="16"/>
      <c r="P147" s="16"/>
      <c r="Q147" s="16"/>
      <c r="R147" s="16"/>
      <c r="S147" s="16"/>
      <c r="T147" s="16"/>
      <c r="Y147" s="19"/>
      <c r="Z147" s="19"/>
      <c r="AB147" s="16"/>
      <c r="AC147" s="16"/>
      <c r="AD147" s="16"/>
      <c r="AE147" s="16"/>
      <c r="AF147" s="16"/>
      <c r="AG147" s="16"/>
      <c r="AH147" s="16"/>
      <c r="AI147" s="16"/>
      <c r="AJ147" s="16"/>
      <c r="AK147" s="16"/>
      <c r="AL147" s="16"/>
      <c r="AM147" s="16"/>
      <c r="AN147" s="16"/>
      <c r="AO147" s="16"/>
      <c r="AP147" s="16"/>
      <c r="AQ147" s="16"/>
      <c r="AR147" s="16"/>
    </row>
    <row r="148" spans="1:44" s="11" customFormat="1" hidden="1" x14ac:dyDescent="0.2">
      <c r="A148" s="18"/>
      <c r="B148" s="16"/>
      <c r="C148" s="16"/>
      <c r="D148" s="16"/>
      <c r="E148" s="16"/>
      <c r="F148" s="16"/>
      <c r="G148" s="16"/>
      <c r="H148" s="16"/>
      <c r="I148" s="16"/>
      <c r="J148" s="16"/>
      <c r="K148" s="16"/>
      <c r="L148" s="16"/>
      <c r="M148" s="16"/>
      <c r="N148" s="16"/>
      <c r="O148" s="16"/>
      <c r="P148" s="16"/>
      <c r="Q148" s="16"/>
      <c r="R148" s="16"/>
      <c r="S148" s="16"/>
      <c r="T148" s="16"/>
      <c r="Y148" s="19"/>
      <c r="Z148" s="19"/>
      <c r="AB148" s="16"/>
      <c r="AC148" s="16"/>
      <c r="AD148" s="16"/>
      <c r="AE148" s="16"/>
      <c r="AF148" s="16"/>
      <c r="AG148" s="16"/>
      <c r="AH148" s="16"/>
      <c r="AI148" s="16"/>
      <c r="AJ148" s="16"/>
      <c r="AK148" s="16"/>
      <c r="AL148" s="16"/>
      <c r="AM148" s="16"/>
      <c r="AN148" s="16"/>
      <c r="AO148" s="16"/>
      <c r="AP148" s="16"/>
      <c r="AQ148" s="16"/>
      <c r="AR148" s="16"/>
    </row>
    <row r="149" spans="1:44" s="11" customFormat="1" hidden="1" x14ac:dyDescent="0.2">
      <c r="A149" s="18"/>
      <c r="B149" s="16"/>
      <c r="C149" s="16"/>
      <c r="D149" s="16"/>
      <c r="E149" s="16"/>
      <c r="F149" s="16"/>
      <c r="G149" s="16"/>
      <c r="H149" s="16"/>
      <c r="I149" s="16"/>
      <c r="J149" s="16"/>
      <c r="K149" s="16"/>
      <c r="L149" s="16"/>
      <c r="M149" s="16"/>
      <c r="N149" s="16"/>
      <c r="O149" s="16"/>
      <c r="P149" s="16"/>
      <c r="Q149" s="16"/>
      <c r="R149" s="16"/>
      <c r="S149" s="16"/>
      <c r="T149" s="16"/>
      <c r="Y149" s="19"/>
      <c r="Z149" s="19"/>
      <c r="AB149" s="16"/>
      <c r="AC149" s="16"/>
      <c r="AD149" s="16"/>
      <c r="AE149" s="16"/>
      <c r="AF149" s="16"/>
      <c r="AG149" s="16"/>
      <c r="AH149" s="16"/>
      <c r="AI149" s="16"/>
      <c r="AJ149" s="16"/>
      <c r="AK149" s="16"/>
      <c r="AL149" s="16"/>
      <c r="AM149" s="16"/>
      <c r="AN149" s="16"/>
      <c r="AO149" s="16"/>
      <c r="AP149" s="16"/>
      <c r="AQ149" s="16"/>
      <c r="AR149" s="16"/>
    </row>
    <row r="150" spans="1:44" s="11" customFormat="1" hidden="1" x14ac:dyDescent="0.2">
      <c r="A150" s="18"/>
      <c r="B150" s="16"/>
      <c r="C150" s="16"/>
      <c r="D150" s="16"/>
      <c r="E150" s="16"/>
      <c r="F150" s="16"/>
      <c r="G150" s="16"/>
      <c r="H150" s="16"/>
      <c r="I150" s="16"/>
      <c r="J150" s="16"/>
      <c r="K150" s="16"/>
      <c r="L150" s="16"/>
      <c r="M150" s="16"/>
      <c r="N150" s="16"/>
      <c r="O150" s="16"/>
      <c r="P150" s="16"/>
      <c r="Q150" s="16"/>
      <c r="R150" s="16"/>
      <c r="S150" s="16"/>
      <c r="T150" s="16"/>
      <c r="Y150" s="19"/>
      <c r="Z150" s="19"/>
      <c r="AB150" s="16"/>
      <c r="AC150" s="16"/>
      <c r="AD150" s="16"/>
      <c r="AE150" s="16"/>
      <c r="AF150" s="16"/>
      <c r="AG150" s="16"/>
      <c r="AH150" s="16"/>
      <c r="AI150" s="16"/>
      <c r="AJ150" s="16"/>
      <c r="AK150" s="16"/>
      <c r="AL150" s="16"/>
      <c r="AM150" s="16"/>
      <c r="AN150" s="16"/>
      <c r="AO150" s="16"/>
      <c r="AP150" s="16"/>
      <c r="AQ150" s="16"/>
      <c r="AR150" s="16"/>
    </row>
    <row r="151" spans="1:44" s="11" customFormat="1" hidden="1" x14ac:dyDescent="0.2">
      <c r="A151" s="18"/>
      <c r="B151" s="16"/>
      <c r="C151" s="16"/>
      <c r="D151" s="16"/>
      <c r="E151" s="16"/>
      <c r="F151" s="16"/>
      <c r="G151" s="16"/>
      <c r="H151" s="16"/>
      <c r="I151" s="16"/>
      <c r="J151" s="16"/>
      <c r="K151" s="16"/>
      <c r="L151" s="16"/>
      <c r="M151" s="16"/>
      <c r="N151" s="16"/>
      <c r="O151" s="16"/>
      <c r="P151" s="16"/>
      <c r="Q151" s="16"/>
      <c r="R151" s="16"/>
      <c r="S151" s="16"/>
      <c r="T151" s="16"/>
      <c r="Y151" s="19"/>
      <c r="Z151" s="19"/>
      <c r="AB151" s="16"/>
      <c r="AC151" s="16"/>
      <c r="AD151" s="16"/>
      <c r="AE151" s="16"/>
      <c r="AF151" s="16"/>
      <c r="AG151" s="16"/>
      <c r="AH151" s="16"/>
      <c r="AI151" s="16"/>
      <c r="AJ151" s="16"/>
      <c r="AK151" s="16"/>
      <c r="AL151" s="16"/>
      <c r="AM151" s="16"/>
      <c r="AN151" s="16"/>
      <c r="AO151" s="16"/>
      <c r="AP151" s="16"/>
      <c r="AQ151" s="16"/>
      <c r="AR151" s="16"/>
    </row>
    <row r="152" spans="1:44" s="11" customFormat="1" hidden="1" x14ac:dyDescent="0.2">
      <c r="A152" s="18"/>
      <c r="B152" s="16"/>
      <c r="C152" s="16"/>
      <c r="D152" s="16"/>
      <c r="E152" s="16"/>
      <c r="F152" s="16"/>
      <c r="G152" s="16"/>
      <c r="H152" s="16"/>
      <c r="I152" s="16"/>
      <c r="J152" s="16"/>
      <c r="K152" s="16"/>
      <c r="L152" s="16"/>
      <c r="M152" s="16"/>
      <c r="N152" s="16"/>
      <c r="O152" s="16"/>
      <c r="P152" s="16"/>
      <c r="Q152" s="16"/>
      <c r="R152" s="16"/>
      <c r="S152" s="16"/>
      <c r="T152" s="16"/>
      <c r="Y152" s="19"/>
      <c r="Z152" s="19"/>
      <c r="AB152" s="16"/>
      <c r="AC152" s="16"/>
      <c r="AD152" s="16"/>
      <c r="AE152" s="16"/>
      <c r="AF152" s="16"/>
      <c r="AG152" s="16"/>
      <c r="AH152" s="16"/>
      <c r="AI152" s="16"/>
      <c r="AJ152" s="16"/>
      <c r="AK152" s="16"/>
      <c r="AL152" s="16"/>
      <c r="AM152" s="16"/>
      <c r="AN152" s="16"/>
      <c r="AO152" s="16"/>
      <c r="AP152" s="16"/>
      <c r="AQ152" s="16"/>
      <c r="AR152" s="16"/>
    </row>
    <row r="153" spans="1:44" s="11" customFormat="1" hidden="1" x14ac:dyDescent="0.2">
      <c r="A153" s="18"/>
      <c r="B153" s="16"/>
      <c r="C153" s="16"/>
      <c r="D153" s="16"/>
      <c r="E153" s="16"/>
      <c r="F153" s="16"/>
      <c r="G153" s="16"/>
      <c r="H153" s="16"/>
      <c r="I153" s="16"/>
      <c r="J153" s="16"/>
      <c r="K153" s="16"/>
      <c r="L153" s="16"/>
      <c r="M153" s="16"/>
      <c r="N153" s="16"/>
      <c r="O153" s="16"/>
      <c r="P153" s="16"/>
      <c r="Q153" s="16"/>
      <c r="R153" s="16"/>
      <c r="S153" s="16"/>
      <c r="T153" s="16"/>
      <c r="Y153" s="19"/>
      <c r="Z153" s="19"/>
      <c r="AB153" s="16"/>
      <c r="AC153" s="16"/>
      <c r="AD153" s="16"/>
      <c r="AE153" s="16"/>
      <c r="AF153" s="16"/>
      <c r="AG153" s="16"/>
      <c r="AH153" s="16"/>
      <c r="AI153" s="16"/>
      <c r="AJ153" s="16"/>
      <c r="AK153" s="16"/>
      <c r="AL153" s="16"/>
      <c r="AM153" s="16"/>
      <c r="AN153" s="16"/>
      <c r="AO153" s="16"/>
      <c r="AP153" s="16"/>
      <c r="AQ153" s="16"/>
      <c r="AR153" s="16"/>
    </row>
    <row r="154" spans="1:44" s="11" customFormat="1" hidden="1" x14ac:dyDescent="0.2">
      <c r="A154" s="18"/>
      <c r="B154" s="16"/>
      <c r="C154" s="16"/>
      <c r="D154" s="16"/>
      <c r="E154" s="16"/>
      <c r="F154" s="16"/>
      <c r="G154" s="16"/>
      <c r="H154" s="16"/>
      <c r="I154" s="16"/>
      <c r="J154" s="16"/>
      <c r="K154" s="16"/>
      <c r="L154" s="16"/>
      <c r="M154" s="16"/>
      <c r="N154" s="16"/>
      <c r="O154" s="16"/>
      <c r="P154" s="16"/>
      <c r="Q154" s="16"/>
      <c r="R154" s="16"/>
      <c r="S154" s="16"/>
      <c r="T154" s="16"/>
      <c r="Y154" s="19"/>
      <c r="Z154" s="19"/>
      <c r="AB154" s="16"/>
      <c r="AC154" s="16"/>
      <c r="AD154" s="16"/>
      <c r="AE154" s="16"/>
      <c r="AF154" s="16"/>
      <c r="AG154" s="16"/>
      <c r="AH154" s="16"/>
      <c r="AI154" s="16"/>
      <c r="AJ154" s="16"/>
      <c r="AK154" s="16"/>
      <c r="AL154" s="16"/>
      <c r="AM154" s="16"/>
      <c r="AN154" s="16"/>
      <c r="AO154" s="16"/>
      <c r="AP154" s="16"/>
      <c r="AQ154" s="16"/>
      <c r="AR154" s="16"/>
    </row>
    <row r="155" spans="1:44" s="11" customFormat="1" hidden="1" x14ac:dyDescent="0.2">
      <c r="A155" s="18"/>
      <c r="B155" s="16"/>
      <c r="C155" s="16"/>
      <c r="D155" s="16"/>
      <c r="E155" s="16"/>
      <c r="F155" s="16"/>
      <c r="G155" s="16"/>
      <c r="H155" s="16"/>
      <c r="I155" s="16"/>
      <c r="J155" s="16"/>
      <c r="K155" s="16"/>
      <c r="L155" s="16"/>
      <c r="M155" s="16"/>
      <c r="N155" s="16"/>
      <c r="O155" s="16"/>
      <c r="P155" s="16"/>
      <c r="Q155" s="16"/>
      <c r="R155" s="16"/>
      <c r="S155" s="16"/>
      <c r="T155" s="16"/>
      <c r="Y155" s="19"/>
      <c r="Z155" s="19"/>
      <c r="AB155" s="16"/>
      <c r="AC155" s="16"/>
      <c r="AD155" s="16"/>
      <c r="AE155" s="16"/>
      <c r="AF155" s="16"/>
      <c r="AG155" s="16"/>
      <c r="AH155" s="16"/>
      <c r="AI155" s="16"/>
      <c r="AJ155" s="16"/>
      <c r="AK155" s="16"/>
      <c r="AL155" s="16"/>
      <c r="AM155" s="16"/>
      <c r="AN155" s="16"/>
      <c r="AO155" s="16"/>
      <c r="AP155" s="16"/>
      <c r="AQ155" s="16"/>
      <c r="AR155" s="16"/>
    </row>
    <row r="156" spans="1:44" s="11" customFormat="1" hidden="1" x14ac:dyDescent="0.2">
      <c r="A156" s="18"/>
      <c r="B156" s="16"/>
      <c r="C156" s="16"/>
      <c r="D156" s="16"/>
      <c r="E156" s="16"/>
      <c r="F156" s="16"/>
      <c r="G156" s="16"/>
      <c r="H156" s="16"/>
      <c r="I156" s="16"/>
      <c r="J156" s="16"/>
      <c r="K156" s="16"/>
      <c r="L156" s="16"/>
      <c r="M156" s="16"/>
      <c r="N156" s="16"/>
      <c r="O156" s="16"/>
      <c r="P156" s="16"/>
      <c r="Q156" s="16"/>
      <c r="R156" s="16"/>
      <c r="S156" s="16"/>
      <c r="T156" s="16"/>
      <c r="Y156" s="19"/>
      <c r="Z156" s="19"/>
      <c r="AB156" s="16"/>
      <c r="AC156" s="16"/>
      <c r="AD156" s="16"/>
      <c r="AE156" s="16"/>
      <c r="AF156" s="16"/>
      <c r="AG156" s="16"/>
      <c r="AH156" s="16"/>
      <c r="AI156" s="16"/>
      <c r="AJ156" s="16"/>
      <c r="AK156" s="16"/>
      <c r="AL156" s="16"/>
      <c r="AM156" s="16"/>
      <c r="AN156" s="16"/>
      <c r="AO156" s="16"/>
      <c r="AP156" s="16"/>
      <c r="AQ156" s="16"/>
      <c r="AR156" s="16"/>
    </row>
    <row r="157" spans="1:44" s="11" customFormat="1" hidden="1" x14ac:dyDescent="0.2">
      <c r="A157" s="18"/>
      <c r="B157" s="16"/>
      <c r="C157" s="16"/>
      <c r="D157" s="16"/>
      <c r="E157" s="16"/>
      <c r="F157" s="16"/>
      <c r="G157" s="16"/>
      <c r="H157" s="16"/>
      <c r="I157" s="16"/>
      <c r="J157" s="16"/>
      <c r="K157" s="16"/>
      <c r="L157" s="16"/>
      <c r="M157" s="16"/>
      <c r="N157" s="16"/>
      <c r="O157" s="16"/>
      <c r="P157" s="16"/>
      <c r="Q157" s="16"/>
      <c r="R157" s="16"/>
      <c r="S157" s="16"/>
      <c r="T157" s="16"/>
      <c r="Y157" s="19"/>
      <c r="Z157" s="19"/>
      <c r="AB157" s="16"/>
      <c r="AC157" s="16"/>
      <c r="AD157" s="16"/>
      <c r="AE157" s="16"/>
      <c r="AF157" s="16"/>
      <c r="AG157" s="16"/>
      <c r="AH157" s="16"/>
      <c r="AI157" s="16"/>
      <c r="AJ157" s="16"/>
      <c r="AK157" s="16"/>
      <c r="AL157" s="16"/>
      <c r="AM157" s="16"/>
      <c r="AN157" s="16"/>
      <c r="AO157" s="16"/>
      <c r="AP157" s="16"/>
      <c r="AQ157" s="16"/>
      <c r="AR157" s="16"/>
    </row>
    <row r="158" spans="1:44" s="11" customFormat="1" hidden="1" x14ac:dyDescent="0.2">
      <c r="A158" s="18"/>
      <c r="B158" s="16"/>
      <c r="C158" s="16"/>
      <c r="D158" s="16"/>
      <c r="E158" s="16"/>
      <c r="F158" s="16"/>
      <c r="G158" s="16"/>
      <c r="H158" s="16"/>
      <c r="I158" s="16"/>
      <c r="J158" s="16"/>
      <c r="K158" s="16"/>
      <c r="L158" s="16"/>
      <c r="M158" s="16"/>
      <c r="N158" s="16"/>
      <c r="O158" s="16"/>
      <c r="P158" s="16"/>
      <c r="Q158" s="16"/>
      <c r="R158" s="16"/>
      <c r="S158" s="16"/>
      <c r="T158" s="16"/>
      <c r="Y158" s="19"/>
      <c r="Z158" s="19"/>
      <c r="AB158" s="16"/>
      <c r="AC158" s="16"/>
      <c r="AD158" s="16"/>
      <c r="AE158" s="16"/>
      <c r="AF158" s="16"/>
      <c r="AG158" s="16"/>
      <c r="AH158" s="16"/>
      <c r="AI158" s="16"/>
      <c r="AJ158" s="16"/>
      <c r="AK158" s="16"/>
      <c r="AL158" s="16"/>
      <c r="AM158" s="16"/>
      <c r="AN158" s="16"/>
      <c r="AO158" s="16"/>
      <c r="AP158" s="16"/>
      <c r="AQ158" s="16"/>
      <c r="AR158" s="16"/>
    </row>
    <row r="159" spans="1:44" s="11" customFormat="1" hidden="1" x14ac:dyDescent="0.2">
      <c r="A159" s="18"/>
      <c r="B159" s="16"/>
      <c r="C159" s="16"/>
      <c r="D159" s="16"/>
      <c r="E159" s="16"/>
      <c r="F159" s="16"/>
      <c r="G159" s="16"/>
      <c r="H159" s="16"/>
      <c r="I159" s="16"/>
      <c r="J159" s="16"/>
      <c r="K159" s="16"/>
      <c r="L159" s="16"/>
      <c r="M159" s="16"/>
      <c r="N159" s="16"/>
      <c r="O159" s="16"/>
      <c r="P159" s="16"/>
      <c r="Q159" s="16"/>
      <c r="R159" s="16"/>
      <c r="S159" s="16"/>
      <c r="T159" s="16"/>
      <c r="Y159" s="19"/>
      <c r="Z159" s="19"/>
      <c r="AB159" s="16"/>
      <c r="AC159" s="16"/>
      <c r="AD159" s="16"/>
      <c r="AE159" s="16"/>
      <c r="AF159" s="16"/>
      <c r="AG159" s="16"/>
      <c r="AH159" s="16"/>
      <c r="AI159" s="16"/>
      <c r="AJ159" s="16"/>
      <c r="AK159" s="16"/>
      <c r="AL159" s="16"/>
      <c r="AM159" s="16"/>
      <c r="AN159" s="16"/>
      <c r="AO159" s="16"/>
      <c r="AP159" s="16"/>
      <c r="AQ159" s="16"/>
      <c r="AR159" s="16"/>
    </row>
    <row r="160" spans="1:44" s="11" customFormat="1" hidden="1" x14ac:dyDescent="0.2">
      <c r="A160" s="18"/>
      <c r="B160" s="16"/>
      <c r="C160" s="16"/>
      <c r="D160" s="16"/>
      <c r="E160" s="16"/>
      <c r="F160" s="16"/>
      <c r="G160" s="16"/>
      <c r="H160" s="16"/>
      <c r="I160" s="16"/>
      <c r="J160" s="16"/>
      <c r="K160" s="16"/>
      <c r="L160" s="16"/>
      <c r="M160" s="16"/>
      <c r="N160" s="16"/>
      <c r="O160" s="16"/>
      <c r="P160" s="16"/>
      <c r="Q160" s="16"/>
      <c r="R160" s="16"/>
      <c r="S160" s="16"/>
      <c r="T160" s="16"/>
      <c r="Y160" s="19"/>
      <c r="Z160" s="19"/>
      <c r="AB160" s="16"/>
      <c r="AC160" s="16"/>
      <c r="AD160" s="16"/>
      <c r="AE160" s="16"/>
      <c r="AF160" s="16"/>
      <c r="AG160" s="16"/>
      <c r="AH160" s="16"/>
      <c r="AI160" s="16"/>
      <c r="AJ160" s="16"/>
      <c r="AK160" s="16"/>
      <c r="AL160" s="16"/>
      <c r="AM160" s="16"/>
      <c r="AN160" s="16"/>
      <c r="AO160" s="16"/>
      <c r="AP160" s="16"/>
      <c r="AQ160" s="16"/>
      <c r="AR160" s="16"/>
    </row>
    <row r="161" spans="1:44" s="11" customFormat="1" hidden="1" x14ac:dyDescent="0.2">
      <c r="A161" s="18"/>
      <c r="B161" s="16"/>
      <c r="C161" s="16"/>
      <c r="D161" s="16"/>
      <c r="E161" s="16"/>
      <c r="F161" s="16"/>
      <c r="G161" s="16"/>
      <c r="H161" s="16"/>
      <c r="I161" s="16"/>
      <c r="J161" s="16"/>
      <c r="K161" s="16"/>
      <c r="L161" s="16"/>
      <c r="M161" s="16"/>
      <c r="N161" s="16"/>
      <c r="O161" s="16"/>
      <c r="P161" s="16"/>
      <c r="Q161" s="16"/>
      <c r="R161" s="16"/>
      <c r="S161" s="16"/>
      <c r="T161" s="16"/>
      <c r="Y161" s="19"/>
      <c r="Z161" s="19"/>
      <c r="AB161" s="16"/>
      <c r="AC161" s="16"/>
      <c r="AD161" s="16"/>
      <c r="AE161" s="16"/>
      <c r="AF161" s="16"/>
      <c r="AG161" s="16"/>
      <c r="AH161" s="16"/>
      <c r="AI161" s="16"/>
      <c r="AJ161" s="16"/>
      <c r="AK161" s="16"/>
      <c r="AL161" s="16"/>
      <c r="AM161" s="16"/>
      <c r="AN161" s="16"/>
      <c r="AO161" s="16"/>
      <c r="AP161" s="16"/>
      <c r="AQ161" s="16"/>
      <c r="AR161" s="16"/>
    </row>
    <row r="162" spans="1:44" s="11" customFormat="1" hidden="1" x14ac:dyDescent="0.2">
      <c r="A162" s="18"/>
      <c r="B162" s="16"/>
      <c r="C162" s="16"/>
      <c r="D162" s="16"/>
      <c r="E162" s="16"/>
      <c r="F162" s="16"/>
      <c r="G162" s="16"/>
      <c r="H162" s="16"/>
      <c r="I162" s="16"/>
      <c r="J162" s="16"/>
      <c r="K162" s="16"/>
      <c r="L162" s="16"/>
      <c r="M162" s="16"/>
      <c r="N162" s="16"/>
      <c r="O162" s="16"/>
      <c r="P162" s="16"/>
      <c r="Q162" s="16"/>
      <c r="R162" s="16"/>
      <c r="S162" s="16"/>
      <c r="T162" s="16"/>
      <c r="Y162" s="19"/>
      <c r="Z162" s="19"/>
      <c r="AB162" s="16"/>
      <c r="AC162" s="16"/>
      <c r="AD162" s="16"/>
      <c r="AE162" s="16"/>
      <c r="AF162" s="16"/>
      <c r="AG162" s="16"/>
      <c r="AH162" s="16"/>
      <c r="AI162" s="16"/>
      <c r="AJ162" s="16"/>
      <c r="AK162" s="16"/>
      <c r="AL162" s="16"/>
      <c r="AM162" s="16"/>
      <c r="AN162" s="16"/>
      <c r="AO162" s="16"/>
      <c r="AP162" s="16"/>
      <c r="AQ162" s="16"/>
      <c r="AR162" s="16"/>
    </row>
    <row r="163" spans="1:44" s="11" customFormat="1" hidden="1" x14ac:dyDescent="0.2">
      <c r="A163" s="18"/>
      <c r="B163" s="16"/>
      <c r="C163" s="16"/>
      <c r="D163" s="16"/>
      <c r="E163" s="16"/>
      <c r="F163" s="16"/>
      <c r="G163" s="16"/>
      <c r="H163" s="16"/>
      <c r="I163" s="16"/>
      <c r="J163" s="16"/>
      <c r="K163" s="16"/>
      <c r="L163" s="16"/>
      <c r="M163" s="16"/>
      <c r="N163" s="16"/>
      <c r="O163" s="16"/>
      <c r="P163" s="16"/>
      <c r="Q163" s="16"/>
      <c r="R163" s="16"/>
      <c r="S163" s="16"/>
      <c r="T163" s="16"/>
      <c r="Y163" s="19"/>
      <c r="Z163" s="19"/>
      <c r="AB163" s="16"/>
      <c r="AC163" s="16"/>
      <c r="AD163" s="16"/>
      <c r="AE163" s="16"/>
      <c r="AF163" s="16"/>
      <c r="AG163" s="16"/>
      <c r="AH163" s="16"/>
      <c r="AI163" s="16"/>
      <c r="AJ163" s="16"/>
      <c r="AK163" s="16"/>
      <c r="AL163" s="16"/>
      <c r="AM163" s="16"/>
      <c r="AN163" s="16"/>
      <c r="AO163" s="16"/>
      <c r="AP163" s="16"/>
      <c r="AQ163" s="16"/>
      <c r="AR163" s="16"/>
    </row>
    <row r="164" spans="1:44" s="11" customFormat="1" hidden="1" x14ac:dyDescent="0.2">
      <c r="A164" s="18"/>
      <c r="B164" s="16"/>
      <c r="C164" s="16"/>
      <c r="D164" s="16"/>
      <c r="E164" s="16"/>
      <c r="F164" s="16"/>
      <c r="G164" s="16"/>
      <c r="H164" s="16"/>
      <c r="I164" s="16"/>
      <c r="J164" s="16"/>
      <c r="K164" s="16"/>
      <c r="L164" s="16"/>
      <c r="M164" s="16"/>
      <c r="N164" s="16"/>
      <c r="O164" s="16"/>
      <c r="P164" s="16"/>
      <c r="Q164" s="16"/>
      <c r="R164" s="16"/>
      <c r="S164" s="16"/>
      <c r="T164" s="16"/>
      <c r="Y164" s="19"/>
      <c r="Z164" s="19"/>
      <c r="AB164" s="16"/>
      <c r="AC164" s="16"/>
      <c r="AD164" s="16"/>
      <c r="AE164" s="16"/>
      <c r="AF164" s="16"/>
      <c r="AG164" s="16"/>
      <c r="AH164" s="16"/>
      <c r="AI164" s="16"/>
      <c r="AJ164" s="16"/>
      <c r="AK164" s="16"/>
      <c r="AL164" s="16"/>
      <c r="AM164" s="16"/>
      <c r="AN164" s="16"/>
      <c r="AO164" s="16"/>
      <c r="AP164" s="16"/>
      <c r="AQ164" s="16"/>
      <c r="AR164" s="16"/>
    </row>
    <row r="165" spans="1:44" s="11" customFormat="1" hidden="1" x14ac:dyDescent="0.2">
      <c r="A165" s="18"/>
      <c r="B165" s="16"/>
      <c r="C165" s="16"/>
      <c r="D165" s="16"/>
      <c r="E165" s="16"/>
      <c r="F165" s="16"/>
      <c r="G165" s="16"/>
      <c r="H165" s="16"/>
      <c r="I165" s="16"/>
      <c r="J165" s="16"/>
      <c r="K165" s="16"/>
      <c r="L165" s="16"/>
      <c r="M165" s="16"/>
      <c r="N165" s="16"/>
      <c r="O165" s="16"/>
      <c r="P165" s="16"/>
      <c r="Q165" s="16"/>
      <c r="R165" s="16"/>
      <c r="S165" s="16"/>
      <c r="T165" s="16"/>
      <c r="Y165" s="19"/>
      <c r="Z165" s="19"/>
      <c r="AB165" s="16"/>
      <c r="AC165" s="16"/>
      <c r="AD165" s="16"/>
      <c r="AE165" s="16"/>
      <c r="AF165" s="16"/>
      <c r="AG165" s="16"/>
      <c r="AH165" s="16"/>
      <c r="AI165" s="16"/>
      <c r="AJ165" s="16"/>
      <c r="AK165" s="16"/>
      <c r="AL165" s="16"/>
      <c r="AM165" s="16"/>
      <c r="AN165" s="16"/>
      <c r="AO165" s="16"/>
      <c r="AP165" s="16"/>
      <c r="AQ165" s="16"/>
      <c r="AR165" s="16"/>
    </row>
    <row r="166" spans="1:44" s="11" customFormat="1" hidden="1" x14ac:dyDescent="0.2">
      <c r="A166" s="18"/>
      <c r="B166" s="16"/>
      <c r="C166" s="16"/>
      <c r="D166" s="16"/>
      <c r="E166" s="16"/>
      <c r="F166" s="16"/>
      <c r="G166" s="16"/>
      <c r="H166" s="16"/>
      <c r="I166" s="16"/>
      <c r="J166" s="16"/>
      <c r="K166" s="16"/>
      <c r="L166" s="16"/>
      <c r="M166" s="16"/>
      <c r="N166" s="16"/>
      <c r="O166" s="16"/>
      <c r="P166" s="16"/>
      <c r="Q166" s="16"/>
      <c r="R166" s="16"/>
      <c r="S166" s="16"/>
      <c r="T166" s="16"/>
      <c r="Y166" s="19"/>
      <c r="Z166" s="19"/>
      <c r="AB166" s="16"/>
      <c r="AC166" s="16"/>
      <c r="AD166" s="16"/>
      <c r="AE166" s="16"/>
      <c r="AF166" s="16"/>
      <c r="AG166" s="16"/>
      <c r="AH166" s="16"/>
      <c r="AI166" s="16"/>
      <c r="AJ166" s="16"/>
      <c r="AK166" s="16"/>
      <c r="AL166" s="16"/>
      <c r="AM166" s="16"/>
      <c r="AN166" s="16"/>
      <c r="AO166" s="16"/>
      <c r="AP166" s="16"/>
      <c r="AQ166" s="16"/>
      <c r="AR166" s="16"/>
    </row>
    <row r="167" spans="1:44" s="11" customFormat="1" hidden="1" x14ac:dyDescent="0.2">
      <c r="A167" s="18"/>
      <c r="B167" s="16"/>
      <c r="C167" s="16"/>
      <c r="D167" s="16"/>
      <c r="E167" s="16"/>
      <c r="F167" s="16"/>
      <c r="G167" s="16"/>
      <c r="H167" s="16"/>
      <c r="I167" s="16"/>
      <c r="J167" s="16"/>
      <c r="K167" s="16"/>
      <c r="L167" s="16"/>
      <c r="M167" s="16"/>
      <c r="N167" s="16"/>
      <c r="O167" s="16"/>
      <c r="P167" s="16"/>
      <c r="Q167" s="16"/>
      <c r="R167" s="16"/>
      <c r="S167" s="16"/>
      <c r="T167" s="16"/>
      <c r="Y167" s="19"/>
      <c r="Z167" s="19"/>
      <c r="AB167" s="16"/>
      <c r="AC167" s="16"/>
      <c r="AD167" s="16"/>
      <c r="AE167" s="16"/>
      <c r="AF167" s="16"/>
      <c r="AG167" s="16"/>
      <c r="AH167" s="16"/>
      <c r="AI167" s="16"/>
      <c r="AJ167" s="16"/>
      <c r="AK167" s="16"/>
      <c r="AL167" s="16"/>
      <c r="AM167" s="16"/>
      <c r="AN167" s="16"/>
      <c r="AO167" s="16"/>
      <c r="AP167" s="16"/>
      <c r="AQ167" s="16"/>
      <c r="AR167" s="16"/>
    </row>
    <row r="168" spans="1:44" s="11" customFormat="1" hidden="1" x14ac:dyDescent="0.2">
      <c r="A168" s="18"/>
      <c r="B168" s="16"/>
      <c r="C168" s="16"/>
      <c r="D168" s="16"/>
      <c r="E168" s="16"/>
      <c r="F168" s="16"/>
      <c r="G168" s="16"/>
      <c r="H168" s="16"/>
      <c r="I168" s="16"/>
      <c r="J168" s="16"/>
      <c r="K168" s="16"/>
      <c r="L168" s="16"/>
      <c r="M168" s="16"/>
      <c r="N168" s="16"/>
      <c r="O168" s="16"/>
      <c r="P168" s="16"/>
      <c r="Q168" s="16"/>
      <c r="R168" s="16"/>
      <c r="S168" s="16"/>
      <c r="T168" s="16"/>
      <c r="Y168" s="19"/>
      <c r="Z168" s="19"/>
      <c r="AB168" s="16"/>
      <c r="AC168" s="16"/>
      <c r="AD168" s="16"/>
      <c r="AE168" s="16"/>
      <c r="AF168" s="16"/>
      <c r="AG168" s="16"/>
      <c r="AH168" s="16"/>
      <c r="AI168" s="16"/>
      <c r="AJ168" s="16"/>
      <c r="AK168" s="16"/>
      <c r="AL168" s="16"/>
      <c r="AM168" s="16"/>
      <c r="AN168" s="16"/>
      <c r="AO168" s="16"/>
      <c r="AP168" s="16"/>
      <c r="AQ168" s="16"/>
      <c r="AR168" s="16"/>
    </row>
    <row r="169" spans="1:44" s="11" customFormat="1" hidden="1" x14ac:dyDescent="0.2">
      <c r="A169" s="18"/>
      <c r="B169" s="16"/>
      <c r="C169" s="16"/>
      <c r="D169" s="16"/>
      <c r="E169" s="16"/>
      <c r="F169" s="16"/>
      <c r="G169" s="16"/>
      <c r="H169" s="16"/>
      <c r="I169" s="16"/>
      <c r="J169" s="16"/>
      <c r="K169" s="16"/>
      <c r="L169" s="16"/>
      <c r="M169" s="16"/>
      <c r="N169" s="16"/>
      <c r="O169" s="16"/>
      <c r="P169" s="16"/>
      <c r="Q169" s="16"/>
      <c r="R169" s="16"/>
      <c r="S169" s="16"/>
      <c r="T169" s="16"/>
      <c r="Y169" s="19"/>
      <c r="Z169" s="19"/>
      <c r="AB169" s="16"/>
      <c r="AC169" s="16"/>
      <c r="AD169" s="16"/>
      <c r="AE169" s="16"/>
      <c r="AF169" s="16"/>
      <c r="AG169" s="16"/>
      <c r="AH169" s="16"/>
      <c r="AI169" s="16"/>
      <c r="AJ169" s="16"/>
      <c r="AK169" s="16"/>
      <c r="AL169" s="16"/>
      <c r="AM169" s="16"/>
      <c r="AN169" s="16"/>
      <c r="AO169" s="16"/>
      <c r="AP169" s="16"/>
      <c r="AQ169" s="16"/>
      <c r="AR169" s="16"/>
    </row>
    <row r="170" spans="1:44" s="11" customFormat="1" hidden="1" x14ac:dyDescent="0.2">
      <c r="A170" s="18"/>
      <c r="B170" s="16"/>
      <c r="C170" s="16"/>
      <c r="D170" s="16"/>
      <c r="E170" s="16"/>
      <c r="F170" s="16"/>
      <c r="G170" s="16"/>
      <c r="H170" s="16"/>
      <c r="I170" s="16"/>
      <c r="J170" s="16"/>
      <c r="K170" s="16"/>
      <c r="L170" s="16"/>
      <c r="M170" s="16"/>
      <c r="N170" s="16"/>
      <c r="O170" s="16"/>
      <c r="P170" s="16"/>
      <c r="Q170" s="16"/>
      <c r="R170" s="16"/>
      <c r="S170" s="16"/>
      <c r="T170" s="16"/>
      <c r="Y170" s="19"/>
      <c r="Z170" s="19"/>
      <c r="AB170" s="16"/>
      <c r="AC170" s="16"/>
      <c r="AD170" s="16"/>
      <c r="AE170" s="16"/>
      <c r="AF170" s="16"/>
      <c r="AG170" s="16"/>
      <c r="AH170" s="16"/>
      <c r="AI170" s="16"/>
      <c r="AJ170" s="16"/>
      <c r="AK170" s="16"/>
      <c r="AL170" s="16"/>
      <c r="AM170" s="16"/>
      <c r="AN170" s="16"/>
      <c r="AO170" s="16"/>
      <c r="AP170" s="16"/>
      <c r="AQ170" s="16"/>
      <c r="AR170" s="16"/>
    </row>
    <row r="171" spans="1:44" s="11" customFormat="1" hidden="1" x14ac:dyDescent="0.2">
      <c r="A171" s="18"/>
      <c r="B171" s="16"/>
      <c r="C171" s="16"/>
      <c r="D171" s="16"/>
      <c r="E171" s="16"/>
      <c r="F171" s="16"/>
      <c r="G171" s="16"/>
      <c r="H171" s="16"/>
      <c r="I171" s="16"/>
      <c r="J171" s="16"/>
      <c r="K171" s="16"/>
      <c r="L171" s="16"/>
      <c r="M171" s="16"/>
      <c r="N171" s="16"/>
      <c r="O171" s="16"/>
      <c r="P171" s="16"/>
      <c r="Q171" s="16"/>
      <c r="R171" s="16"/>
      <c r="S171" s="16"/>
      <c r="T171" s="16"/>
      <c r="Y171" s="19"/>
      <c r="Z171" s="19"/>
      <c r="AB171" s="16"/>
      <c r="AC171" s="16"/>
      <c r="AD171" s="16"/>
      <c r="AE171" s="16"/>
      <c r="AF171" s="16"/>
      <c r="AG171" s="16"/>
      <c r="AH171" s="16"/>
      <c r="AI171" s="16"/>
      <c r="AJ171" s="16"/>
      <c r="AK171" s="16"/>
      <c r="AL171" s="16"/>
      <c r="AM171" s="16"/>
      <c r="AN171" s="16"/>
      <c r="AO171" s="16"/>
      <c r="AP171" s="16"/>
      <c r="AQ171" s="16"/>
      <c r="AR171" s="16"/>
    </row>
    <row r="172" spans="1:44" s="11" customFormat="1" hidden="1" x14ac:dyDescent="0.2">
      <c r="A172" s="18"/>
      <c r="B172" s="16"/>
      <c r="C172" s="16"/>
      <c r="D172" s="16"/>
      <c r="E172" s="16"/>
      <c r="F172" s="16"/>
      <c r="G172" s="16"/>
      <c r="H172" s="16"/>
      <c r="I172" s="16"/>
      <c r="J172" s="16"/>
      <c r="K172" s="16"/>
      <c r="L172" s="16"/>
      <c r="M172" s="16"/>
      <c r="N172" s="16"/>
      <c r="O172" s="16"/>
      <c r="P172" s="16"/>
      <c r="Q172" s="16"/>
      <c r="R172" s="16"/>
      <c r="S172" s="16"/>
      <c r="T172" s="16"/>
      <c r="Y172" s="19"/>
      <c r="Z172" s="19"/>
      <c r="AB172" s="16"/>
      <c r="AC172" s="16"/>
      <c r="AD172" s="16"/>
      <c r="AE172" s="16"/>
      <c r="AF172" s="16"/>
      <c r="AG172" s="16"/>
      <c r="AH172" s="16"/>
      <c r="AI172" s="16"/>
      <c r="AJ172" s="16"/>
      <c r="AK172" s="16"/>
      <c r="AL172" s="16"/>
      <c r="AM172" s="16"/>
      <c r="AN172" s="16"/>
      <c r="AO172" s="16"/>
      <c r="AP172" s="16"/>
      <c r="AQ172" s="16"/>
      <c r="AR172" s="16"/>
    </row>
    <row r="173" spans="1:44" s="11" customFormat="1" hidden="1" x14ac:dyDescent="0.2">
      <c r="A173" s="18"/>
      <c r="B173" s="16"/>
      <c r="C173" s="16"/>
      <c r="D173" s="16"/>
      <c r="E173" s="16"/>
      <c r="F173" s="16"/>
      <c r="G173" s="16"/>
      <c r="H173" s="16"/>
      <c r="I173" s="16"/>
      <c r="J173" s="16"/>
      <c r="K173" s="16"/>
      <c r="L173" s="16"/>
      <c r="M173" s="16"/>
      <c r="N173" s="16"/>
      <c r="O173" s="16"/>
      <c r="P173" s="16"/>
      <c r="Q173" s="16"/>
      <c r="R173" s="16"/>
      <c r="S173" s="16"/>
      <c r="T173" s="16"/>
      <c r="Y173" s="19"/>
      <c r="Z173" s="19"/>
      <c r="AB173" s="16"/>
      <c r="AC173" s="16"/>
      <c r="AD173" s="16"/>
      <c r="AE173" s="16"/>
      <c r="AF173" s="16"/>
      <c r="AG173" s="16"/>
      <c r="AH173" s="16"/>
      <c r="AI173" s="16"/>
      <c r="AJ173" s="16"/>
      <c r="AK173" s="16"/>
      <c r="AL173" s="16"/>
      <c r="AM173" s="16"/>
      <c r="AN173" s="16"/>
      <c r="AO173" s="16"/>
      <c r="AP173" s="16"/>
      <c r="AQ173" s="16"/>
      <c r="AR173" s="16"/>
    </row>
    <row r="174" spans="1:44" s="11" customFormat="1" hidden="1" x14ac:dyDescent="0.2">
      <c r="A174" s="18"/>
      <c r="B174" s="16"/>
      <c r="C174" s="16"/>
      <c r="D174" s="16"/>
      <c r="E174" s="16"/>
      <c r="F174" s="16"/>
      <c r="G174" s="16"/>
      <c r="H174" s="16"/>
      <c r="I174" s="16"/>
      <c r="J174" s="16"/>
      <c r="K174" s="16"/>
      <c r="L174" s="16"/>
      <c r="M174" s="16"/>
      <c r="N174" s="16"/>
      <c r="O174" s="16"/>
      <c r="P174" s="16"/>
      <c r="Q174" s="16"/>
      <c r="R174" s="16"/>
      <c r="S174" s="16"/>
      <c r="T174" s="16"/>
      <c r="Y174" s="19"/>
      <c r="Z174" s="19"/>
      <c r="AB174" s="16"/>
      <c r="AC174" s="16"/>
      <c r="AD174" s="16"/>
      <c r="AE174" s="16"/>
      <c r="AF174" s="16"/>
      <c r="AG174" s="16"/>
      <c r="AH174" s="16"/>
      <c r="AI174" s="16"/>
      <c r="AJ174" s="16"/>
      <c r="AK174" s="16"/>
      <c r="AL174" s="16"/>
      <c r="AM174" s="16"/>
      <c r="AN174" s="16"/>
      <c r="AO174" s="16"/>
      <c r="AP174" s="16"/>
      <c r="AQ174" s="16"/>
      <c r="AR174" s="16"/>
    </row>
    <row r="175" spans="1:44" s="11" customFormat="1" hidden="1" x14ac:dyDescent="0.2">
      <c r="A175" s="18"/>
      <c r="B175" s="16"/>
      <c r="C175" s="16"/>
      <c r="D175" s="16"/>
      <c r="E175" s="16"/>
      <c r="F175" s="16"/>
      <c r="G175" s="16"/>
      <c r="H175" s="16"/>
      <c r="I175" s="16"/>
      <c r="J175" s="16"/>
      <c r="K175" s="16"/>
      <c r="L175" s="16"/>
      <c r="M175" s="16"/>
      <c r="N175" s="16"/>
      <c r="O175" s="16"/>
      <c r="P175" s="16"/>
      <c r="Q175" s="16"/>
      <c r="R175" s="16"/>
      <c r="S175" s="16"/>
      <c r="T175" s="16"/>
      <c r="Y175" s="19"/>
      <c r="Z175" s="19"/>
      <c r="AB175" s="16"/>
      <c r="AC175" s="16"/>
      <c r="AD175" s="16"/>
      <c r="AE175" s="16"/>
      <c r="AF175" s="16"/>
      <c r="AG175" s="16"/>
      <c r="AH175" s="16"/>
      <c r="AI175" s="16"/>
      <c r="AJ175" s="16"/>
      <c r="AK175" s="16"/>
      <c r="AL175" s="16"/>
      <c r="AM175" s="16"/>
      <c r="AN175" s="16"/>
      <c r="AO175" s="16"/>
      <c r="AP175" s="16"/>
      <c r="AQ175" s="16"/>
      <c r="AR175" s="16"/>
    </row>
    <row r="176" spans="1:44" s="11" customFormat="1" hidden="1" x14ac:dyDescent="0.2">
      <c r="A176" s="18"/>
      <c r="B176" s="16"/>
      <c r="C176" s="16"/>
      <c r="D176" s="16"/>
      <c r="E176" s="16"/>
      <c r="F176" s="16"/>
      <c r="G176" s="16"/>
      <c r="H176" s="16"/>
      <c r="I176" s="16"/>
      <c r="J176" s="16"/>
      <c r="K176" s="16"/>
      <c r="L176" s="16"/>
      <c r="M176" s="16"/>
      <c r="N176" s="16"/>
      <c r="O176" s="16"/>
      <c r="P176" s="16"/>
      <c r="Q176" s="16"/>
      <c r="R176" s="16"/>
      <c r="S176" s="16"/>
      <c r="T176" s="16"/>
      <c r="Y176" s="19"/>
      <c r="Z176" s="19"/>
      <c r="AB176" s="16"/>
      <c r="AC176" s="16"/>
      <c r="AD176" s="16"/>
      <c r="AE176" s="16"/>
      <c r="AF176" s="16"/>
      <c r="AG176" s="16"/>
      <c r="AH176" s="16"/>
      <c r="AI176" s="16"/>
      <c r="AJ176" s="16"/>
      <c r="AK176" s="16"/>
      <c r="AL176" s="16"/>
      <c r="AM176" s="16"/>
      <c r="AN176" s="16"/>
      <c r="AO176" s="16"/>
      <c r="AP176" s="16"/>
      <c r="AQ176" s="16"/>
      <c r="AR176" s="16"/>
    </row>
    <row r="177" spans="1:20" hidden="1" x14ac:dyDescent="0.2">
      <c r="A177" s="18"/>
      <c r="B177" s="16"/>
      <c r="C177" s="16"/>
      <c r="D177" s="16"/>
      <c r="E177" s="16"/>
      <c r="F177" s="16"/>
      <c r="G177" s="16"/>
      <c r="H177" s="16"/>
      <c r="I177" s="16"/>
      <c r="J177" s="16"/>
      <c r="K177" s="16"/>
      <c r="L177" s="16"/>
      <c r="M177" s="16"/>
      <c r="N177" s="16"/>
      <c r="O177" s="16"/>
      <c r="P177" s="16"/>
      <c r="Q177" s="16"/>
      <c r="R177" s="16"/>
      <c r="S177" s="16"/>
      <c r="T177" s="16"/>
    </row>
    <row r="178" spans="1:20" hidden="1" x14ac:dyDescent="0.2">
      <c r="A178" s="18"/>
      <c r="B178" s="16"/>
      <c r="C178" s="16"/>
      <c r="D178" s="16"/>
      <c r="E178" s="16"/>
      <c r="F178" s="16"/>
      <c r="G178" s="16"/>
      <c r="H178" s="16"/>
      <c r="I178" s="16"/>
      <c r="J178" s="16"/>
      <c r="K178" s="16"/>
      <c r="L178" s="16"/>
      <c r="M178" s="16"/>
      <c r="N178" s="16"/>
      <c r="O178" s="16"/>
      <c r="P178" s="16"/>
      <c r="Q178" s="16"/>
      <c r="R178" s="16"/>
      <c r="S178" s="16"/>
      <c r="T178" s="16"/>
    </row>
    <row r="179" spans="1:20" hidden="1" x14ac:dyDescent="0.2">
      <c r="A179" s="18"/>
      <c r="B179" s="16"/>
      <c r="C179" s="16"/>
      <c r="D179" s="16"/>
      <c r="E179" s="16"/>
      <c r="F179" s="16"/>
      <c r="G179" s="16"/>
      <c r="H179" s="16"/>
      <c r="I179" s="16"/>
      <c r="J179" s="16"/>
      <c r="K179" s="16"/>
      <c r="L179" s="16"/>
      <c r="M179" s="16"/>
      <c r="N179" s="16"/>
      <c r="O179" s="16"/>
      <c r="P179" s="16"/>
      <c r="Q179" s="16"/>
      <c r="R179" s="16"/>
      <c r="S179" s="16"/>
      <c r="T179" s="16"/>
    </row>
    <row r="180" spans="1:20" hidden="1" x14ac:dyDescent="0.2">
      <c r="A180" s="18"/>
      <c r="B180" s="16"/>
      <c r="C180" s="16"/>
      <c r="D180" s="16"/>
      <c r="E180" s="16"/>
      <c r="F180" s="16"/>
      <c r="G180" s="16"/>
      <c r="H180" s="16"/>
      <c r="I180" s="16"/>
      <c r="J180" s="16"/>
      <c r="K180" s="16"/>
      <c r="L180" s="16"/>
      <c r="M180" s="16"/>
      <c r="N180" s="16"/>
      <c r="O180" s="16"/>
      <c r="P180" s="16"/>
      <c r="Q180" s="16"/>
      <c r="R180" s="16"/>
      <c r="S180" s="16"/>
      <c r="T180" s="16"/>
    </row>
    <row r="181" spans="1:20" hidden="1" x14ac:dyDescent="0.2">
      <c r="A181" s="18"/>
      <c r="B181" s="16"/>
      <c r="C181" s="16"/>
      <c r="D181" s="16"/>
      <c r="E181" s="16"/>
      <c r="F181" s="16"/>
      <c r="G181" s="16"/>
      <c r="H181" s="16"/>
      <c r="I181" s="16"/>
      <c r="J181" s="16"/>
      <c r="K181" s="16"/>
      <c r="L181" s="16"/>
      <c r="M181" s="16"/>
      <c r="N181" s="16"/>
      <c r="O181" s="16"/>
      <c r="P181" s="16"/>
      <c r="Q181" s="16"/>
      <c r="R181" s="16"/>
      <c r="S181" s="16"/>
      <c r="T181" s="16"/>
    </row>
    <row r="182" spans="1:20" hidden="1" x14ac:dyDescent="0.2">
      <c r="A182" s="18"/>
      <c r="B182" s="16"/>
      <c r="C182" s="16"/>
      <c r="D182" s="16"/>
      <c r="E182" s="16"/>
      <c r="F182" s="16"/>
      <c r="G182" s="16"/>
      <c r="H182" s="16"/>
      <c r="I182" s="16"/>
      <c r="J182" s="16"/>
      <c r="K182" s="16"/>
      <c r="L182" s="16"/>
      <c r="M182" s="16"/>
      <c r="N182" s="16"/>
      <c r="O182" s="16"/>
      <c r="P182" s="16"/>
      <c r="Q182" s="16"/>
      <c r="R182" s="16"/>
      <c r="S182" s="16"/>
      <c r="T182" s="16"/>
    </row>
    <row r="183" spans="1:20" hidden="1" x14ac:dyDescent="0.2">
      <c r="A183" s="18"/>
      <c r="B183" s="16"/>
      <c r="C183" s="16"/>
      <c r="D183" s="16"/>
      <c r="E183" s="16"/>
      <c r="F183" s="16"/>
      <c r="G183" s="16"/>
      <c r="H183" s="16"/>
      <c r="I183" s="16"/>
      <c r="J183" s="16"/>
      <c r="K183" s="16"/>
      <c r="L183" s="16"/>
      <c r="M183" s="16"/>
      <c r="N183" s="16"/>
      <c r="O183" s="16"/>
      <c r="P183" s="16"/>
      <c r="Q183" s="16"/>
      <c r="R183" s="16"/>
      <c r="S183" s="16"/>
      <c r="T183" s="16"/>
    </row>
    <row r="184" spans="1:20" hidden="1" x14ac:dyDescent="0.2">
      <c r="A184" s="18"/>
      <c r="B184" s="16"/>
      <c r="C184" s="16"/>
      <c r="D184" s="16"/>
      <c r="E184" s="16"/>
      <c r="F184" s="16"/>
      <c r="G184" s="16"/>
      <c r="H184" s="16"/>
      <c r="I184" s="16"/>
      <c r="J184" s="16"/>
      <c r="K184" s="16"/>
      <c r="L184" s="16"/>
      <c r="M184" s="16"/>
      <c r="N184" s="16"/>
      <c r="O184" s="16"/>
      <c r="P184" s="16"/>
      <c r="Q184" s="16"/>
      <c r="R184" s="16"/>
      <c r="S184" s="16"/>
      <c r="T184" s="16"/>
    </row>
    <row r="185" spans="1:20" hidden="1" x14ac:dyDescent="0.2">
      <c r="A185" s="18"/>
      <c r="B185" s="16"/>
      <c r="C185" s="16"/>
      <c r="D185" s="16"/>
      <c r="E185" s="16"/>
      <c r="F185" s="16"/>
      <c r="G185" s="16"/>
      <c r="H185" s="16"/>
      <c r="I185" s="16"/>
      <c r="J185" s="16"/>
      <c r="K185" s="16"/>
      <c r="L185" s="16"/>
      <c r="M185" s="16"/>
      <c r="N185" s="16"/>
      <c r="O185" s="16"/>
      <c r="P185" s="16"/>
      <c r="Q185" s="16"/>
      <c r="R185" s="16"/>
      <c r="S185" s="16"/>
      <c r="T185" s="16"/>
    </row>
    <row r="186" spans="1:20" hidden="1" x14ac:dyDescent="0.2">
      <c r="A186" s="18"/>
      <c r="B186" s="16"/>
      <c r="C186" s="16"/>
      <c r="D186" s="16"/>
      <c r="E186" s="16"/>
      <c r="F186" s="16"/>
      <c r="G186" s="16"/>
      <c r="H186" s="16"/>
      <c r="I186" s="16"/>
      <c r="J186" s="16"/>
      <c r="K186" s="16"/>
      <c r="L186" s="16"/>
      <c r="M186" s="16"/>
      <c r="N186" s="16"/>
      <c r="O186" s="16"/>
      <c r="P186" s="16"/>
      <c r="Q186" s="16"/>
      <c r="R186" s="16"/>
      <c r="S186" s="16"/>
      <c r="T186" s="16"/>
    </row>
    <row r="187" spans="1:20" hidden="1" x14ac:dyDescent="0.2">
      <c r="A187" s="18"/>
      <c r="B187" s="16"/>
      <c r="C187" s="16"/>
      <c r="D187" s="16"/>
      <c r="E187" s="16"/>
      <c r="F187" s="16"/>
      <c r="G187" s="16"/>
      <c r="H187" s="16"/>
      <c r="I187" s="16"/>
      <c r="J187" s="16"/>
      <c r="K187" s="16"/>
      <c r="L187" s="16"/>
      <c r="M187" s="16"/>
      <c r="N187" s="16"/>
      <c r="O187" s="16"/>
      <c r="P187" s="16"/>
      <c r="Q187" s="16"/>
      <c r="R187" s="16"/>
      <c r="S187" s="16"/>
      <c r="T187" s="16"/>
    </row>
    <row r="188" spans="1:20" hidden="1" x14ac:dyDescent="0.2">
      <c r="A188" s="18"/>
      <c r="B188" s="16"/>
      <c r="C188" s="16"/>
      <c r="D188" s="16"/>
      <c r="E188" s="16"/>
      <c r="F188" s="16"/>
      <c r="G188" s="16"/>
      <c r="H188" s="16"/>
      <c r="I188" s="16"/>
      <c r="J188" s="16"/>
      <c r="K188" s="16"/>
      <c r="L188" s="16"/>
      <c r="M188" s="16"/>
      <c r="N188" s="16"/>
      <c r="O188" s="16"/>
      <c r="P188" s="16"/>
      <c r="Q188" s="16"/>
      <c r="R188" s="16"/>
      <c r="S188" s="16"/>
      <c r="T188" s="16"/>
    </row>
    <row r="189" spans="1:20" hidden="1" x14ac:dyDescent="0.2">
      <c r="A189" s="18"/>
      <c r="B189" s="16"/>
      <c r="C189" s="16"/>
      <c r="D189" s="16"/>
      <c r="E189" s="16"/>
      <c r="F189" s="16"/>
      <c r="G189" s="16"/>
      <c r="H189" s="16"/>
      <c r="I189" s="16"/>
      <c r="J189" s="16"/>
      <c r="K189" s="16"/>
      <c r="L189" s="16"/>
      <c r="M189" s="16"/>
      <c r="N189" s="16"/>
      <c r="O189" s="16"/>
      <c r="P189" s="16"/>
      <c r="Q189" s="16"/>
      <c r="R189" s="16"/>
      <c r="S189" s="16"/>
      <c r="T189" s="16"/>
    </row>
    <row r="190" spans="1:20" hidden="1" x14ac:dyDescent="0.2">
      <c r="A190" s="18"/>
      <c r="B190" s="16"/>
      <c r="C190" s="16"/>
      <c r="D190" s="16"/>
      <c r="E190" s="16"/>
      <c r="F190" s="16"/>
      <c r="G190" s="16"/>
      <c r="H190" s="16"/>
      <c r="I190" s="16"/>
      <c r="J190" s="16"/>
      <c r="K190" s="16"/>
      <c r="L190" s="16"/>
      <c r="M190" s="16"/>
      <c r="N190" s="16"/>
      <c r="O190" s="16"/>
      <c r="P190" s="16"/>
      <c r="Q190" s="16"/>
      <c r="R190" s="16"/>
      <c r="S190" s="16"/>
      <c r="T190" s="16"/>
    </row>
    <row r="191" spans="1:20" hidden="1" x14ac:dyDescent="0.2">
      <c r="A191" s="18"/>
      <c r="B191" s="16"/>
      <c r="C191" s="16"/>
      <c r="D191" s="16"/>
      <c r="E191" s="16"/>
      <c r="F191" s="16"/>
      <c r="G191" s="16"/>
      <c r="H191" s="16"/>
      <c r="I191" s="16"/>
      <c r="J191" s="16"/>
      <c r="K191" s="16"/>
      <c r="L191" s="16"/>
      <c r="M191" s="16"/>
      <c r="N191" s="16"/>
      <c r="O191" s="16"/>
      <c r="P191" s="16"/>
      <c r="Q191" s="16"/>
      <c r="R191" s="16"/>
      <c r="S191" s="16"/>
      <c r="T191" s="16"/>
    </row>
    <row r="192" spans="1:20" hidden="1" x14ac:dyDescent="0.2">
      <c r="A192" s="18"/>
      <c r="B192" s="16"/>
      <c r="C192" s="16"/>
      <c r="D192" s="16"/>
      <c r="E192" s="16"/>
      <c r="F192" s="16"/>
      <c r="G192" s="16"/>
      <c r="H192" s="16"/>
      <c r="I192" s="16"/>
      <c r="J192" s="16"/>
      <c r="K192" s="16"/>
      <c r="L192" s="16"/>
      <c r="M192" s="16"/>
      <c r="N192" s="16"/>
      <c r="O192" s="16"/>
      <c r="P192" s="16"/>
      <c r="Q192" s="16"/>
      <c r="R192" s="16"/>
      <c r="S192" s="16"/>
      <c r="T192" s="16"/>
    </row>
    <row r="193" spans="1:20" hidden="1" x14ac:dyDescent="0.2">
      <c r="A193" s="18"/>
      <c r="B193" s="16"/>
      <c r="C193" s="16"/>
      <c r="D193" s="16"/>
      <c r="E193" s="16"/>
      <c r="F193" s="16"/>
      <c r="G193" s="16"/>
      <c r="H193" s="16"/>
      <c r="I193" s="16"/>
      <c r="J193" s="16"/>
      <c r="K193" s="16"/>
      <c r="L193" s="16"/>
      <c r="M193" s="16"/>
      <c r="N193" s="16"/>
      <c r="O193" s="16"/>
      <c r="P193" s="16"/>
      <c r="Q193" s="16"/>
      <c r="R193" s="16"/>
      <c r="S193" s="16"/>
      <c r="T193" s="16"/>
    </row>
    <row r="194" spans="1:20" hidden="1" x14ac:dyDescent="0.2">
      <c r="A194" s="18"/>
      <c r="B194" s="16"/>
      <c r="C194" s="16"/>
      <c r="D194" s="16"/>
      <c r="E194" s="16"/>
      <c r="F194" s="16"/>
      <c r="G194" s="16"/>
      <c r="H194" s="16"/>
      <c r="I194" s="16"/>
      <c r="J194" s="16"/>
      <c r="K194" s="16"/>
      <c r="L194" s="16"/>
      <c r="M194" s="16"/>
      <c r="N194" s="16"/>
      <c r="O194" s="16"/>
      <c r="P194" s="16"/>
      <c r="Q194" s="16"/>
      <c r="R194" s="16"/>
      <c r="S194" s="16"/>
      <c r="T194" s="16"/>
    </row>
    <row r="195" spans="1:20" hidden="1" x14ac:dyDescent="0.2">
      <c r="A195" s="18"/>
      <c r="B195" s="16"/>
      <c r="C195" s="16"/>
      <c r="D195" s="16"/>
      <c r="E195" s="16"/>
      <c r="F195" s="16"/>
      <c r="G195" s="16"/>
      <c r="H195" s="16"/>
      <c r="I195" s="16"/>
      <c r="J195" s="16"/>
      <c r="K195" s="16"/>
      <c r="L195" s="16"/>
      <c r="M195" s="16"/>
      <c r="N195" s="16"/>
      <c r="O195" s="16"/>
      <c r="P195" s="16"/>
      <c r="Q195" s="16"/>
      <c r="R195" s="16"/>
      <c r="S195" s="16"/>
      <c r="T195" s="16"/>
    </row>
    <row r="196" spans="1:20" hidden="1" x14ac:dyDescent="0.2">
      <c r="A196" s="18"/>
      <c r="B196" s="16"/>
      <c r="C196" s="16"/>
      <c r="D196" s="16"/>
      <c r="E196" s="16"/>
      <c r="F196" s="16"/>
      <c r="G196" s="16"/>
      <c r="H196" s="16"/>
      <c r="I196" s="16"/>
      <c r="J196" s="16"/>
      <c r="K196" s="16"/>
      <c r="L196" s="16"/>
      <c r="M196" s="16"/>
      <c r="N196" s="16"/>
      <c r="O196" s="16"/>
      <c r="P196" s="16"/>
      <c r="Q196" s="16"/>
      <c r="R196" s="16"/>
      <c r="S196" s="16"/>
      <c r="T196" s="16"/>
    </row>
    <row r="197" spans="1:20" hidden="1" x14ac:dyDescent="0.2">
      <c r="A197" s="18"/>
      <c r="B197" s="16"/>
      <c r="C197" s="16"/>
      <c r="D197" s="16"/>
      <c r="E197" s="16"/>
      <c r="F197" s="16"/>
      <c r="G197" s="16"/>
      <c r="H197" s="16"/>
      <c r="I197" s="16"/>
      <c r="J197" s="16"/>
      <c r="K197" s="16"/>
      <c r="L197" s="16"/>
      <c r="M197" s="16"/>
      <c r="N197" s="16"/>
      <c r="O197" s="16"/>
      <c r="P197" s="16"/>
      <c r="Q197" s="16"/>
      <c r="R197" s="16"/>
      <c r="S197" s="16"/>
      <c r="T197" s="16"/>
    </row>
    <row r="198" spans="1:20" hidden="1" x14ac:dyDescent="0.2">
      <c r="A198" s="18"/>
      <c r="B198" s="16"/>
      <c r="C198" s="16"/>
      <c r="D198" s="16"/>
      <c r="E198" s="16"/>
      <c r="F198" s="16"/>
      <c r="G198" s="16"/>
      <c r="H198" s="16"/>
      <c r="I198" s="16"/>
      <c r="J198" s="16"/>
      <c r="K198" s="16"/>
      <c r="L198" s="16"/>
      <c r="M198" s="16"/>
      <c r="N198" s="16"/>
      <c r="O198" s="16"/>
      <c r="P198" s="16"/>
      <c r="Q198" s="16"/>
      <c r="R198" s="16"/>
      <c r="S198" s="16"/>
      <c r="T198" s="16"/>
    </row>
    <row r="199" spans="1:20" hidden="1" x14ac:dyDescent="0.2">
      <c r="A199" s="18"/>
      <c r="B199" s="16"/>
      <c r="C199" s="16"/>
      <c r="D199" s="16"/>
      <c r="E199" s="16"/>
      <c r="F199" s="16"/>
      <c r="G199" s="16"/>
      <c r="H199" s="16"/>
      <c r="I199" s="16"/>
      <c r="J199" s="16"/>
      <c r="K199" s="16"/>
      <c r="L199" s="16"/>
      <c r="M199" s="16"/>
      <c r="N199" s="16"/>
      <c r="O199" s="16"/>
      <c r="P199" s="16"/>
      <c r="Q199" s="16"/>
      <c r="R199" s="16"/>
      <c r="S199" s="16"/>
      <c r="T199" s="16"/>
    </row>
    <row r="200" spans="1:20" hidden="1" x14ac:dyDescent="0.2">
      <c r="A200" s="18"/>
      <c r="B200" s="16"/>
      <c r="C200" s="16"/>
      <c r="D200" s="16"/>
      <c r="E200" s="16"/>
      <c r="F200" s="16"/>
      <c r="G200" s="16"/>
      <c r="H200" s="16"/>
      <c r="I200" s="16"/>
      <c r="J200" s="16"/>
      <c r="K200" s="16"/>
      <c r="L200" s="16"/>
      <c r="M200" s="16"/>
      <c r="N200" s="16"/>
      <c r="O200" s="16"/>
      <c r="P200" s="16"/>
      <c r="Q200" s="16"/>
      <c r="R200" s="16"/>
      <c r="S200" s="16"/>
      <c r="T200" s="16"/>
    </row>
    <row r="201" spans="1:20" hidden="1" x14ac:dyDescent="0.2">
      <c r="A201" s="18"/>
      <c r="B201" s="16"/>
      <c r="C201" s="16"/>
      <c r="D201" s="16"/>
      <c r="E201" s="16"/>
      <c r="F201" s="16"/>
      <c r="G201" s="16"/>
      <c r="H201" s="16"/>
      <c r="I201" s="16"/>
      <c r="J201" s="16"/>
      <c r="K201" s="16"/>
      <c r="L201" s="16"/>
      <c r="M201" s="16"/>
      <c r="N201" s="16"/>
      <c r="O201" s="16"/>
      <c r="P201" s="16"/>
      <c r="Q201" s="16"/>
      <c r="R201" s="16"/>
      <c r="S201" s="16"/>
      <c r="T201" s="16"/>
    </row>
    <row r="202" spans="1:20" hidden="1" x14ac:dyDescent="0.2">
      <c r="A202" s="18"/>
      <c r="B202" s="16"/>
      <c r="C202" s="16"/>
      <c r="D202" s="16"/>
      <c r="E202" s="16"/>
      <c r="F202" s="16"/>
      <c r="G202" s="16"/>
      <c r="H202" s="16"/>
      <c r="I202" s="16"/>
      <c r="J202" s="16"/>
      <c r="K202" s="16"/>
      <c r="L202" s="16"/>
      <c r="M202" s="16"/>
      <c r="N202" s="16"/>
      <c r="O202" s="16"/>
      <c r="P202" s="16"/>
      <c r="Q202" s="16"/>
      <c r="R202" s="16"/>
      <c r="S202" s="16"/>
      <c r="T202" s="16"/>
    </row>
    <row r="203" spans="1:20" hidden="1" x14ac:dyDescent="0.2">
      <c r="A203" s="18"/>
      <c r="B203" s="16"/>
      <c r="C203" s="16"/>
      <c r="D203" s="16"/>
      <c r="E203" s="16"/>
      <c r="F203" s="16"/>
      <c r="G203" s="16"/>
      <c r="H203" s="16"/>
      <c r="I203" s="16"/>
      <c r="J203" s="16"/>
      <c r="K203" s="16"/>
      <c r="L203" s="16"/>
      <c r="M203" s="16"/>
      <c r="N203" s="16"/>
      <c r="O203" s="16"/>
      <c r="P203" s="16"/>
      <c r="Q203" s="16"/>
      <c r="R203" s="16"/>
      <c r="S203" s="16"/>
      <c r="T203" s="16"/>
    </row>
    <row r="204" spans="1:20" hidden="1" x14ac:dyDescent="0.2">
      <c r="A204" s="18"/>
      <c r="B204" s="16"/>
      <c r="C204" s="16"/>
      <c r="D204" s="16"/>
      <c r="E204" s="16"/>
      <c r="F204" s="16"/>
      <c r="G204" s="16"/>
      <c r="H204" s="16"/>
      <c r="I204" s="16"/>
      <c r="J204" s="16"/>
      <c r="K204" s="16"/>
      <c r="L204" s="16"/>
      <c r="M204" s="16"/>
      <c r="N204" s="16"/>
      <c r="O204" s="16"/>
      <c r="P204" s="16"/>
      <c r="Q204" s="16"/>
      <c r="R204" s="16"/>
      <c r="S204" s="16"/>
      <c r="T204" s="16"/>
    </row>
    <row r="205" spans="1:20" hidden="1" x14ac:dyDescent="0.2">
      <c r="A205" s="18"/>
      <c r="B205" s="16"/>
      <c r="C205" s="16"/>
      <c r="D205" s="16"/>
      <c r="E205" s="16"/>
      <c r="F205" s="16"/>
      <c r="G205" s="16"/>
      <c r="H205" s="16"/>
      <c r="I205" s="16"/>
      <c r="J205" s="16"/>
      <c r="K205" s="16"/>
      <c r="L205" s="16"/>
      <c r="M205" s="16"/>
      <c r="N205" s="16"/>
      <c r="O205" s="16"/>
      <c r="P205" s="16"/>
      <c r="Q205" s="16"/>
      <c r="R205" s="16"/>
      <c r="S205" s="16"/>
      <c r="T205" s="16"/>
    </row>
    <row r="206" spans="1:20" hidden="1" x14ac:dyDescent="0.2">
      <c r="A206" s="18"/>
      <c r="B206" s="16"/>
      <c r="C206" s="16"/>
      <c r="D206" s="16"/>
      <c r="E206" s="16"/>
      <c r="F206" s="16"/>
      <c r="G206" s="16"/>
      <c r="H206" s="16"/>
      <c r="I206" s="16"/>
      <c r="J206" s="16"/>
      <c r="K206" s="16"/>
      <c r="L206" s="16"/>
      <c r="M206" s="16"/>
      <c r="N206" s="16"/>
      <c r="O206" s="16"/>
      <c r="P206" s="16"/>
      <c r="Q206" s="16"/>
      <c r="R206" s="16"/>
      <c r="S206" s="16"/>
      <c r="T206" s="16"/>
    </row>
    <row r="207" spans="1:20" hidden="1" x14ac:dyDescent="0.2">
      <c r="A207" s="18"/>
      <c r="B207" s="16"/>
      <c r="C207" s="16"/>
      <c r="D207" s="16"/>
      <c r="E207" s="16"/>
      <c r="F207" s="16"/>
      <c r="G207" s="16"/>
      <c r="H207" s="16"/>
      <c r="I207" s="16"/>
      <c r="J207" s="16"/>
      <c r="K207" s="16"/>
      <c r="L207" s="16"/>
      <c r="M207" s="16"/>
      <c r="N207" s="16"/>
      <c r="O207" s="16"/>
      <c r="P207" s="16"/>
      <c r="Q207" s="16"/>
      <c r="R207" s="16"/>
      <c r="S207" s="16"/>
      <c r="T207" s="16"/>
    </row>
    <row r="208" spans="1:20" hidden="1" x14ac:dyDescent="0.2">
      <c r="A208" s="18"/>
      <c r="B208" s="16"/>
      <c r="C208" s="16"/>
      <c r="D208" s="16"/>
      <c r="E208" s="16"/>
      <c r="F208" s="16"/>
      <c r="G208" s="16"/>
      <c r="H208" s="16"/>
      <c r="I208" s="16"/>
      <c r="J208" s="16"/>
      <c r="K208" s="16"/>
      <c r="L208" s="16"/>
      <c r="M208" s="16"/>
      <c r="N208" s="16"/>
      <c r="O208" s="16"/>
      <c r="P208" s="16"/>
      <c r="Q208" s="16"/>
      <c r="R208" s="16"/>
      <c r="S208" s="16"/>
      <c r="T208" s="16"/>
    </row>
    <row r="209" spans="1:20" hidden="1" x14ac:dyDescent="0.2">
      <c r="A209" s="18"/>
      <c r="B209" s="16"/>
      <c r="C209" s="16"/>
      <c r="D209" s="16"/>
      <c r="E209" s="16"/>
      <c r="F209" s="16"/>
      <c r="G209" s="16"/>
      <c r="H209" s="16"/>
      <c r="I209" s="16"/>
      <c r="J209" s="16"/>
      <c r="K209" s="16"/>
      <c r="L209" s="16"/>
      <c r="M209" s="16"/>
      <c r="N209" s="16"/>
      <c r="O209" s="16"/>
      <c r="P209" s="16"/>
      <c r="Q209" s="16"/>
      <c r="R209" s="16"/>
      <c r="S209" s="16"/>
      <c r="T209" s="16"/>
    </row>
    <row r="210" spans="1:20" hidden="1" x14ac:dyDescent="0.2">
      <c r="A210" s="18"/>
      <c r="B210" s="16"/>
      <c r="C210" s="16"/>
      <c r="D210" s="16"/>
      <c r="E210" s="16"/>
      <c r="F210" s="16"/>
      <c r="G210" s="16"/>
      <c r="H210" s="16"/>
      <c r="I210" s="16"/>
      <c r="J210" s="16"/>
      <c r="K210" s="16"/>
      <c r="L210" s="16"/>
      <c r="M210" s="16"/>
      <c r="N210" s="16"/>
      <c r="O210" s="16"/>
      <c r="P210" s="16"/>
      <c r="Q210" s="16"/>
      <c r="R210" s="16"/>
      <c r="S210" s="16"/>
      <c r="T210" s="16"/>
    </row>
    <row r="211" spans="1:20" hidden="1" x14ac:dyDescent="0.2">
      <c r="A211" s="18"/>
      <c r="B211" s="16"/>
      <c r="C211" s="16"/>
      <c r="D211" s="16"/>
      <c r="E211" s="16"/>
      <c r="F211" s="16"/>
      <c r="G211" s="16"/>
      <c r="H211" s="16"/>
      <c r="I211" s="16"/>
      <c r="J211" s="16"/>
      <c r="K211" s="16"/>
      <c r="L211" s="16"/>
      <c r="M211" s="16"/>
      <c r="N211" s="16"/>
      <c r="O211" s="16"/>
      <c r="P211" s="16"/>
      <c r="Q211" s="16"/>
      <c r="R211" s="16"/>
      <c r="S211" s="16"/>
      <c r="T211" s="16"/>
    </row>
    <row r="212" spans="1:20" hidden="1" x14ac:dyDescent="0.2">
      <c r="A212" s="18"/>
      <c r="B212" s="16"/>
      <c r="C212" s="16"/>
      <c r="D212" s="16"/>
      <c r="E212" s="16"/>
      <c r="F212" s="16"/>
      <c r="G212" s="16"/>
      <c r="H212" s="16"/>
      <c r="I212" s="16"/>
      <c r="J212" s="16"/>
      <c r="K212" s="16"/>
      <c r="L212" s="16"/>
      <c r="M212" s="16"/>
      <c r="N212" s="16"/>
      <c r="O212" s="16"/>
      <c r="P212" s="16"/>
      <c r="Q212" s="16"/>
      <c r="R212" s="16"/>
      <c r="S212" s="16"/>
      <c r="T212" s="16"/>
    </row>
    <row r="213" spans="1:20" hidden="1" x14ac:dyDescent="0.2">
      <c r="A213" s="18"/>
      <c r="B213" s="16"/>
      <c r="C213" s="16"/>
      <c r="D213" s="16"/>
      <c r="E213" s="16"/>
      <c r="F213" s="16"/>
      <c r="G213" s="16"/>
      <c r="H213" s="16"/>
      <c r="I213" s="16"/>
      <c r="J213" s="16"/>
      <c r="K213" s="16"/>
      <c r="L213" s="16"/>
      <c r="M213" s="16"/>
      <c r="N213" s="16"/>
      <c r="O213" s="16"/>
      <c r="P213" s="16"/>
      <c r="Q213" s="16"/>
      <c r="R213" s="16"/>
      <c r="S213" s="16"/>
      <c r="T213" s="16"/>
    </row>
    <row r="214" spans="1:20" hidden="1" x14ac:dyDescent="0.2">
      <c r="A214" s="18"/>
      <c r="B214" s="16"/>
      <c r="C214" s="16"/>
      <c r="D214" s="16"/>
      <c r="E214" s="16"/>
      <c r="F214" s="16"/>
      <c r="G214" s="16"/>
      <c r="H214" s="16"/>
      <c r="I214" s="16"/>
      <c r="J214" s="16"/>
      <c r="K214" s="16"/>
      <c r="L214" s="16"/>
      <c r="M214" s="16"/>
      <c r="N214" s="16"/>
      <c r="O214" s="16"/>
      <c r="P214" s="16"/>
      <c r="Q214" s="16"/>
      <c r="R214" s="16"/>
      <c r="S214" s="16"/>
      <c r="T214" s="16"/>
    </row>
    <row r="215" spans="1:20" hidden="1" x14ac:dyDescent="0.2">
      <c r="A215" s="18"/>
      <c r="B215" s="16"/>
      <c r="C215" s="16"/>
      <c r="D215" s="16"/>
      <c r="E215" s="16"/>
      <c r="F215" s="16"/>
      <c r="G215" s="16"/>
      <c r="H215" s="16"/>
      <c r="I215" s="16"/>
      <c r="J215" s="16"/>
      <c r="K215" s="16"/>
      <c r="L215" s="16"/>
      <c r="M215" s="16"/>
      <c r="N215" s="16"/>
      <c r="O215" s="16"/>
      <c r="P215" s="16"/>
      <c r="Q215" s="16"/>
      <c r="R215" s="16"/>
      <c r="S215" s="16"/>
      <c r="T215" s="16"/>
    </row>
    <row r="216" spans="1:20" hidden="1" x14ac:dyDescent="0.2">
      <c r="A216" s="18"/>
      <c r="B216" s="16"/>
      <c r="C216" s="16"/>
      <c r="D216" s="16"/>
      <c r="E216" s="16"/>
      <c r="F216" s="16"/>
      <c r="G216" s="16"/>
      <c r="H216" s="16"/>
      <c r="I216" s="16"/>
      <c r="J216" s="16"/>
      <c r="K216" s="16"/>
      <c r="L216" s="16"/>
      <c r="M216" s="16"/>
      <c r="N216" s="16"/>
      <c r="O216" s="16"/>
      <c r="P216" s="16"/>
      <c r="Q216" s="16"/>
      <c r="R216" s="16"/>
      <c r="S216" s="16"/>
      <c r="T216" s="16"/>
    </row>
    <row r="217" spans="1:20" hidden="1" x14ac:dyDescent="0.2">
      <c r="A217" s="18"/>
      <c r="B217" s="16"/>
      <c r="C217" s="16"/>
      <c r="D217" s="16"/>
      <c r="E217" s="16"/>
      <c r="F217" s="16"/>
      <c r="G217" s="16"/>
      <c r="H217" s="16"/>
      <c r="I217" s="16"/>
      <c r="J217" s="16"/>
      <c r="K217" s="16"/>
      <c r="L217" s="16"/>
      <c r="M217" s="16"/>
      <c r="N217" s="16"/>
      <c r="O217" s="16"/>
      <c r="P217" s="16"/>
      <c r="Q217" s="16"/>
      <c r="R217" s="16"/>
      <c r="S217" s="16"/>
      <c r="T217" s="16"/>
    </row>
    <row r="218" spans="1:20" hidden="1" x14ac:dyDescent="0.2">
      <c r="A218" s="18"/>
      <c r="B218" s="16"/>
      <c r="C218" s="16"/>
      <c r="D218" s="16"/>
      <c r="E218" s="16"/>
      <c r="F218" s="16"/>
      <c r="G218" s="16"/>
      <c r="H218" s="16"/>
      <c r="I218" s="16"/>
      <c r="J218" s="16"/>
      <c r="K218" s="16"/>
      <c r="L218" s="16"/>
      <c r="M218" s="16"/>
      <c r="N218" s="16"/>
      <c r="O218" s="16"/>
      <c r="P218" s="16"/>
      <c r="Q218" s="16"/>
      <c r="R218" s="16"/>
      <c r="S218" s="16"/>
      <c r="T218" s="16"/>
    </row>
    <row r="219" spans="1:20" hidden="1" x14ac:dyDescent="0.2">
      <c r="A219" s="18"/>
      <c r="B219" s="16"/>
      <c r="C219" s="16"/>
      <c r="D219" s="16"/>
      <c r="E219" s="16"/>
      <c r="F219" s="16"/>
      <c r="G219" s="16"/>
      <c r="H219" s="16"/>
      <c r="I219" s="16"/>
      <c r="J219" s="16"/>
      <c r="K219" s="16"/>
      <c r="L219" s="16"/>
      <c r="M219" s="16"/>
      <c r="N219" s="16"/>
      <c r="O219" s="16"/>
      <c r="P219" s="16"/>
      <c r="Q219" s="16"/>
      <c r="R219" s="16"/>
      <c r="S219" s="16"/>
      <c r="T219" s="16"/>
    </row>
    <row r="220" spans="1:20" hidden="1" x14ac:dyDescent="0.2">
      <c r="A220" s="18"/>
      <c r="B220" s="16"/>
      <c r="C220" s="16"/>
      <c r="D220" s="16"/>
      <c r="E220" s="16"/>
      <c r="F220" s="16"/>
      <c r="G220" s="16"/>
      <c r="H220" s="16"/>
      <c r="I220" s="16"/>
      <c r="J220" s="16"/>
      <c r="K220" s="16"/>
      <c r="L220" s="16"/>
      <c r="M220" s="16"/>
      <c r="N220" s="16"/>
      <c r="O220" s="16"/>
      <c r="P220" s="16"/>
      <c r="Q220" s="16"/>
      <c r="R220" s="16"/>
      <c r="S220" s="16"/>
      <c r="T220" s="16"/>
    </row>
    <row r="221" spans="1:20" hidden="1" x14ac:dyDescent="0.2">
      <c r="A221" s="18"/>
      <c r="B221" s="16"/>
      <c r="C221" s="16"/>
      <c r="D221" s="16"/>
      <c r="E221" s="16"/>
      <c r="F221" s="16"/>
      <c r="G221" s="16"/>
      <c r="H221" s="16"/>
      <c r="I221" s="16"/>
      <c r="J221" s="16"/>
      <c r="K221" s="16"/>
      <c r="L221" s="16"/>
      <c r="M221" s="16"/>
      <c r="N221" s="16"/>
      <c r="O221" s="16"/>
      <c r="P221" s="16"/>
      <c r="Q221" s="16"/>
      <c r="R221" s="16"/>
      <c r="S221" s="16"/>
      <c r="T221" s="16"/>
    </row>
    <row r="222" spans="1:20" hidden="1" x14ac:dyDescent="0.2">
      <c r="A222" s="18"/>
      <c r="B222" s="16"/>
      <c r="C222" s="16"/>
      <c r="D222" s="16"/>
      <c r="E222" s="16"/>
      <c r="F222" s="16"/>
      <c r="G222" s="16"/>
      <c r="H222" s="16"/>
      <c r="I222" s="16"/>
      <c r="J222" s="16"/>
      <c r="K222" s="16"/>
      <c r="L222" s="16"/>
      <c r="M222" s="16"/>
      <c r="N222" s="16"/>
      <c r="O222" s="16"/>
      <c r="P222" s="16"/>
      <c r="Q222" s="16"/>
      <c r="R222" s="16"/>
      <c r="S222" s="16"/>
      <c r="T222" s="16"/>
    </row>
    <row r="223" spans="1:20" hidden="1" x14ac:dyDescent="0.2">
      <c r="A223" s="18"/>
      <c r="B223" s="16"/>
      <c r="C223" s="16"/>
      <c r="D223" s="16"/>
      <c r="E223" s="16"/>
      <c r="F223" s="16"/>
      <c r="G223" s="16"/>
      <c r="H223" s="16"/>
      <c r="I223" s="16"/>
      <c r="J223" s="16"/>
      <c r="K223" s="16"/>
      <c r="L223" s="16"/>
      <c r="M223" s="16"/>
      <c r="N223" s="16"/>
      <c r="O223" s="16"/>
      <c r="P223" s="16"/>
      <c r="Q223" s="16"/>
      <c r="R223" s="16"/>
      <c r="S223" s="16"/>
      <c r="T223" s="16"/>
    </row>
    <row r="224" spans="1:20" hidden="1" x14ac:dyDescent="0.2">
      <c r="A224" s="18"/>
      <c r="B224" s="16"/>
      <c r="C224" s="16"/>
      <c r="D224" s="16"/>
      <c r="E224" s="16"/>
      <c r="F224" s="16"/>
      <c r="G224" s="16"/>
      <c r="H224" s="16"/>
      <c r="I224" s="16"/>
      <c r="J224" s="16"/>
      <c r="K224" s="16"/>
      <c r="L224" s="16"/>
      <c r="M224" s="16"/>
      <c r="N224" s="16"/>
      <c r="O224" s="16"/>
      <c r="P224" s="16"/>
      <c r="Q224" s="16"/>
      <c r="R224" s="16"/>
      <c r="S224" s="16"/>
      <c r="T224" s="16"/>
    </row>
    <row r="225" spans="1:20" hidden="1" x14ac:dyDescent="0.2">
      <c r="A225" s="18"/>
      <c r="B225" s="16"/>
      <c r="C225" s="16"/>
      <c r="D225" s="16"/>
      <c r="E225" s="16"/>
      <c r="F225" s="16"/>
      <c r="G225" s="16"/>
      <c r="H225" s="16"/>
      <c r="I225" s="16"/>
      <c r="J225" s="16"/>
      <c r="K225" s="16"/>
      <c r="L225" s="16"/>
      <c r="M225" s="16"/>
      <c r="N225" s="16"/>
      <c r="O225" s="16"/>
      <c r="P225" s="16"/>
      <c r="Q225" s="16"/>
      <c r="R225" s="16"/>
      <c r="S225" s="16"/>
      <c r="T225" s="16"/>
    </row>
    <row r="226" spans="1:20" hidden="1" x14ac:dyDescent="0.2">
      <c r="A226" s="18"/>
      <c r="B226" s="16"/>
      <c r="C226" s="16"/>
      <c r="D226" s="16"/>
      <c r="E226" s="16"/>
      <c r="F226" s="16"/>
      <c r="G226" s="16"/>
      <c r="H226" s="16"/>
      <c r="I226" s="16"/>
      <c r="J226" s="16"/>
      <c r="K226" s="16"/>
      <c r="L226" s="16"/>
      <c r="M226" s="16"/>
      <c r="N226" s="16"/>
      <c r="O226" s="16"/>
      <c r="P226" s="16"/>
      <c r="Q226" s="16"/>
      <c r="R226" s="16"/>
      <c r="S226" s="16"/>
      <c r="T226" s="16"/>
    </row>
    <row r="227" spans="1:20" hidden="1" x14ac:dyDescent="0.2">
      <c r="A227" s="18"/>
      <c r="B227" s="16"/>
      <c r="C227" s="16"/>
      <c r="D227" s="16"/>
      <c r="E227" s="16"/>
      <c r="F227" s="16"/>
      <c r="G227" s="16"/>
      <c r="H227" s="16"/>
      <c r="I227" s="16"/>
      <c r="J227" s="16"/>
      <c r="K227" s="16"/>
      <c r="L227" s="16"/>
      <c r="M227" s="16"/>
      <c r="N227" s="16"/>
      <c r="O227" s="16"/>
      <c r="P227" s="16"/>
      <c r="Q227" s="16"/>
      <c r="R227" s="16"/>
      <c r="S227" s="16"/>
      <c r="T227" s="16"/>
    </row>
    <row r="228" spans="1:20" hidden="1" x14ac:dyDescent="0.2">
      <c r="A228" s="18"/>
      <c r="B228" s="16"/>
      <c r="C228" s="16"/>
      <c r="D228" s="16"/>
      <c r="E228" s="16"/>
      <c r="F228" s="16"/>
      <c r="G228" s="16"/>
      <c r="H228" s="16"/>
      <c r="I228" s="16"/>
      <c r="J228" s="16"/>
      <c r="K228" s="16"/>
      <c r="L228" s="16"/>
      <c r="M228" s="16"/>
      <c r="N228" s="16"/>
      <c r="O228" s="16"/>
      <c r="P228" s="16"/>
      <c r="Q228" s="16"/>
      <c r="R228" s="16"/>
      <c r="S228" s="16"/>
      <c r="T228" s="16"/>
    </row>
    <row r="229" spans="1:20" hidden="1" x14ac:dyDescent="0.2">
      <c r="A229" s="18"/>
      <c r="B229" s="16"/>
      <c r="C229" s="16"/>
      <c r="D229" s="16"/>
      <c r="E229" s="16"/>
      <c r="F229" s="16"/>
      <c r="G229" s="16"/>
      <c r="H229" s="16"/>
      <c r="I229" s="16"/>
      <c r="J229" s="16"/>
      <c r="K229" s="16"/>
      <c r="L229" s="16"/>
      <c r="M229" s="16"/>
      <c r="N229" s="16"/>
      <c r="O229" s="16"/>
      <c r="P229" s="16"/>
      <c r="Q229" s="16"/>
      <c r="R229" s="16"/>
      <c r="S229" s="16"/>
      <c r="T229" s="16"/>
    </row>
    <row r="230" spans="1:20" hidden="1" x14ac:dyDescent="0.2">
      <c r="A230" s="18"/>
      <c r="B230" s="16"/>
      <c r="C230" s="16"/>
      <c r="D230" s="16"/>
      <c r="E230" s="16"/>
      <c r="F230" s="16"/>
      <c r="G230" s="16"/>
      <c r="H230" s="16"/>
      <c r="I230" s="16"/>
      <c r="J230" s="16"/>
      <c r="K230" s="16"/>
      <c r="L230" s="16"/>
      <c r="M230" s="16"/>
      <c r="N230" s="16"/>
      <c r="O230" s="16"/>
      <c r="P230" s="16"/>
      <c r="Q230" s="16"/>
      <c r="R230" s="16"/>
      <c r="S230" s="16"/>
      <c r="T230" s="16"/>
    </row>
    <row r="231" spans="1:20" hidden="1" x14ac:dyDescent="0.2">
      <c r="A231" s="18"/>
      <c r="B231" s="16"/>
      <c r="C231" s="16"/>
      <c r="D231" s="16"/>
      <c r="E231" s="16"/>
      <c r="F231" s="16"/>
      <c r="G231" s="16"/>
      <c r="H231" s="16"/>
      <c r="I231" s="16"/>
      <c r="J231" s="16"/>
      <c r="K231" s="16"/>
      <c r="L231" s="16"/>
      <c r="M231" s="16"/>
      <c r="N231" s="16"/>
      <c r="O231" s="16"/>
      <c r="P231" s="16"/>
      <c r="Q231" s="16"/>
      <c r="R231" s="16"/>
      <c r="S231" s="16"/>
      <c r="T231" s="16"/>
    </row>
    <row r="232" spans="1:20" hidden="1" x14ac:dyDescent="0.2">
      <c r="A232" s="18"/>
      <c r="B232" s="16"/>
      <c r="C232" s="16"/>
      <c r="D232" s="16"/>
      <c r="E232" s="16"/>
      <c r="F232" s="16"/>
      <c r="G232" s="16"/>
      <c r="H232" s="16"/>
      <c r="I232" s="16"/>
      <c r="J232" s="16"/>
      <c r="K232" s="16"/>
      <c r="L232" s="16"/>
      <c r="M232" s="16"/>
      <c r="N232" s="16"/>
      <c r="O232" s="16"/>
      <c r="P232" s="16"/>
      <c r="Q232" s="16"/>
      <c r="R232" s="16"/>
      <c r="S232" s="16"/>
      <c r="T232" s="16"/>
    </row>
    <row r="233" spans="1:20" hidden="1" x14ac:dyDescent="0.2">
      <c r="A233" s="18"/>
      <c r="B233" s="16"/>
      <c r="C233" s="16"/>
      <c r="D233" s="16"/>
      <c r="E233" s="16"/>
      <c r="F233" s="16"/>
      <c r="G233" s="16"/>
      <c r="H233" s="16"/>
      <c r="I233" s="16"/>
      <c r="J233" s="16"/>
      <c r="K233" s="16"/>
      <c r="L233" s="16"/>
      <c r="M233" s="16"/>
      <c r="N233" s="16"/>
      <c r="O233" s="16"/>
      <c r="P233" s="16"/>
      <c r="Q233" s="16"/>
      <c r="R233" s="16"/>
      <c r="S233" s="16"/>
      <c r="T233" s="16"/>
    </row>
    <row r="234" spans="1:20" hidden="1" x14ac:dyDescent="0.2">
      <c r="A234" s="18"/>
      <c r="B234" s="16"/>
      <c r="C234" s="16"/>
      <c r="D234" s="16"/>
      <c r="E234" s="16"/>
      <c r="F234" s="16"/>
      <c r="G234" s="16"/>
      <c r="H234" s="16"/>
      <c r="I234" s="16"/>
      <c r="J234" s="16"/>
      <c r="K234" s="16"/>
      <c r="L234" s="16"/>
      <c r="M234" s="16"/>
      <c r="N234" s="16"/>
      <c r="O234" s="16"/>
      <c r="P234" s="16"/>
      <c r="Q234" s="16"/>
      <c r="R234" s="16"/>
      <c r="S234" s="16"/>
      <c r="T234" s="16"/>
    </row>
    <row r="235" spans="1:20" hidden="1" x14ac:dyDescent="0.2">
      <c r="A235" s="18"/>
      <c r="B235" s="16"/>
      <c r="C235" s="16"/>
      <c r="D235" s="16"/>
      <c r="E235" s="16"/>
      <c r="F235" s="16"/>
      <c r="G235" s="16"/>
      <c r="H235" s="16"/>
      <c r="I235" s="16"/>
      <c r="J235" s="16"/>
      <c r="K235" s="16"/>
      <c r="L235" s="16"/>
      <c r="M235" s="16"/>
      <c r="N235" s="16"/>
      <c r="O235" s="16"/>
      <c r="P235" s="16"/>
      <c r="Q235" s="16"/>
      <c r="R235" s="16"/>
      <c r="S235" s="16"/>
      <c r="T235" s="16"/>
    </row>
    <row r="236" spans="1:20" hidden="1" x14ac:dyDescent="0.2">
      <c r="A236" s="18"/>
      <c r="B236" s="16"/>
      <c r="C236" s="16"/>
      <c r="D236" s="16"/>
      <c r="E236" s="16"/>
      <c r="F236" s="16"/>
      <c r="G236" s="16"/>
      <c r="H236" s="16"/>
      <c r="I236" s="16"/>
      <c r="J236" s="16"/>
      <c r="K236" s="16"/>
      <c r="L236" s="16"/>
      <c r="M236" s="16"/>
      <c r="N236" s="16"/>
      <c r="O236" s="16"/>
      <c r="P236" s="16"/>
      <c r="Q236" s="16"/>
      <c r="R236" s="16"/>
      <c r="S236" s="16"/>
      <c r="T236" s="16"/>
    </row>
    <row r="237" spans="1:20" hidden="1" x14ac:dyDescent="0.2">
      <c r="A237" s="18"/>
      <c r="B237" s="16"/>
      <c r="C237" s="16"/>
      <c r="D237" s="16"/>
      <c r="E237" s="16"/>
      <c r="F237" s="16"/>
      <c r="G237" s="16"/>
      <c r="H237" s="16"/>
      <c r="I237" s="16"/>
      <c r="J237" s="16"/>
      <c r="K237" s="16"/>
      <c r="L237" s="16"/>
      <c r="M237" s="16"/>
      <c r="N237" s="16"/>
      <c r="O237" s="16"/>
      <c r="P237" s="16"/>
      <c r="Q237" s="16"/>
      <c r="R237" s="16"/>
      <c r="S237" s="16"/>
      <c r="T237" s="16"/>
    </row>
    <row r="238" spans="1:20" hidden="1" x14ac:dyDescent="0.2">
      <c r="A238" s="18"/>
      <c r="B238" s="16"/>
      <c r="C238" s="16"/>
      <c r="D238" s="16"/>
      <c r="E238" s="16"/>
      <c r="F238" s="16"/>
      <c r="G238" s="16"/>
      <c r="H238" s="16"/>
      <c r="I238" s="16"/>
      <c r="J238" s="16"/>
      <c r="K238" s="16"/>
      <c r="L238" s="16"/>
      <c r="M238" s="16"/>
      <c r="N238" s="16"/>
      <c r="O238" s="16"/>
      <c r="P238" s="16"/>
      <c r="Q238" s="16"/>
      <c r="R238" s="16"/>
      <c r="S238" s="16"/>
      <c r="T238" s="16"/>
    </row>
    <row r="239" spans="1:20" hidden="1" x14ac:dyDescent="0.2">
      <c r="A239" s="18"/>
      <c r="B239" s="16"/>
      <c r="C239" s="16"/>
      <c r="D239" s="16"/>
      <c r="E239" s="16"/>
      <c r="F239" s="16"/>
      <c r="G239" s="16"/>
      <c r="H239" s="16"/>
      <c r="I239" s="16"/>
      <c r="J239" s="16"/>
      <c r="K239" s="16"/>
      <c r="L239" s="16"/>
      <c r="M239" s="16"/>
      <c r="N239" s="16"/>
      <c r="O239" s="16"/>
      <c r="P239" s="16"/>
      <c r="Q239" s="16"/>
      <c r="R239" s="16"/>
      <c r="S239" s="16"/>
      <c r="T239" s="16"/>
    </row>
    <row r="240" spans="1:20" hidden="1" x14ac:dyDescent="0.2">
      <c r="A240" s="18"/>
      <c r="B240" s="16"/>
      <c r="C240" s="16"/>
      <c r="D240" s="16"/>
      <c r="E240" s="16"/>
      <c r="F240" s="16"/>
      <c r="G240" s="16"/>
      <c r="H240" s="16"/>
      <c r="I240" s="16"/>
      <c r="J240" s="16"/>
      <c r="K240" s="16"/>
      <c r="L240" s="16"/>
      <c r="M240" s="16"/>
      <c r="N240" s="16"/>
      <c r="O240" s="16"/>
      <c r="P240" s="16"/>
      <c r="Q240" s="16"/>
      <c r="R240" s="16"/>
      <c r="S240" s="16"/>
      <c r="T240" s="16"/>
    </row>
    <row r="241" spans="1:20" hidden="1" x14ac:dyDescent="0.2">
      <c r="A241" s="18"/>
      <c r="B241" s="16"/>
      <c r="C241" s="16"/>
      <c r="D241" s="16"/>
      <c r="E241" s="16"/>
      <c r="F241" s="16"/>
      <c r="G241" s="16"/>
      <c r="H241" s="16"/>
      <c r="I241" s="16"/>
      <c r="J241" s="16"/>
      <c r="K241" s="16"/>
      <c r="L241" s="16"/>
      <c r="M241" s="16"/>
      <c r="N241" s="16"/>
      <c r="O241" s="16"/>
      <c r="P241" s="16"/>
      <c r="Q241" s="16"/>
      <c r="R241" s="16"/>
      <c r="S241" s="16"/>
      <c r="T241" s="16"/>
    </row>
    <row r="242" spans="1:20" hidden="1" x14ac:dyDescent="0.2">
      <c r="A242" s="18"/>
      <c r="B242" s="16"/>
      <c r="C242" s="16"/>
      <c r="D242" s="16"/>
      <c r="E242" s="16"/>
      <c r="F242" s="16"/>
      <c r="G242" s="16"/>
      <c r="H242" s="16"/>
      <c r="I242" s="16"/>
      <c r="J242" s="16"/>
      <c r="K242" s="16"/>
      <c r="L242" s="16"/>
      <c r="M242" s="16"/>
      <c r="N242" s="16"/>
      <c r="O242" s="16"/>
      <c r="P242" s="16"/>
      <c r="Q242" s="16"/>
      <c r="R242" s="16"/>
      <c r="S242" s="16"/>
      <c r="T242" s="16"/>
    </row>
    <row r="243" spans="1:20" hidden="1" x14ac:dyDescent="0.2">
      <c r="A243" s="18"/>
      <c r="B243" s="16"/>
      <c r="C243" s="16"/>
      <c r="D243" s="16"/>
      <c r="E243" s="16"/>
      <c r="F243" s="16"/>
      <c r="G243" s="16"/>
      <c r="H243" s="16"/>
      <c r="I243" s="16"/>
      <c r="J243" s="16"/>
      <c r="K243" s="16"/>
      <c r="L243" s="16"/>
      <c r="M243" s="16"/>
      <c r="N243" s="16"/>
      <c r="O243" s="16"/>
      <c r="P243" s="16"/>
      <c r="Q243" s="16"/>
      <c r="R243" s="16"/>
      <c r="S243" s="16"/>
      <c r="T243" s="16"/>
    </row>
    <row r="244" spans="1:20" hidden="1" x14ac:dyDescent="0.2">
      <c r="A244" s="18"/>
      <c r="B244" s="16"/>
      <c r="C244" s="16"/>
      <c r="D244" s="16"/>
      <c r="E244" s="16"/>
      <c r="F244" s="16"/>
      <c r="G244" s="16"/>
      <c r="H244" s="16"/>
      <c r="I244" s="16"/>
      <c r="J244" s="16"/>
      <c r="K244" s="16"/>
      <c r="L244" s="16"/>
      <c r="M244" s="16"/>
      <c r="N244" s="16"/>
      <c r="O244" s="16"/>
      <c r="P244" s="16"/>
      <c r="Q244" s="16"/>
      <c r="R244" s="16"/>
      <c r="S244" s="16"/>
      <c r="T244" s="16"/>
    </row>
    <row r="245" spans="1:20" hidden="1" x14ac:dyDescent="0.2">
      <c r="A245" s="18"/>
      <c r="B245" s="16"/>
      <c r="C245" s="16"/>
      <c r="D245" s="16"/>
      <c r="E245" s="16"/>
      <c r="F245" s="16"/>
      <c r="G245" s="16"/>
      <c r="H245" s="16"/>
      <c r="I245" s="16"/>
      <c r="J245" s="16"/>
      <c r="K245" s="16"/>
      <c r="L245" s="16"/>
      <c r="M245" s="16"/>
      <c r="N245" s="16"/>
      <c r="O245" s="16"/>
      <c r="P245" s="16"/>
      <c r="Q245" s="16"/>
      <c r="R245" s="16"/>
      <c r="S245" s="16"/>
      <c r="T245" s="16"/>
    </row>
    <row r="246" spans="1:20" hidden="1" x14ac:dyDescent="0.2">
      <c r="A246" s="18"/>
      <c r="B246" s="16"/>
      <c r="C246" s="16"/>
      <c r="D246" s="16"/>
      <c r="E246" s="16"/>
      <c r="F246" s="16"/>
      <c r="G246" s="16"/>
      <c r="H246" s="16"/>
      <c r="I246" s="16"/>
      <c r="J246" s="16"/>
      <c r="K246" s="16"/>
      <c r="L246" s="16"/>
      <c r="M246" s="16"/>
      <c r="N246" s="16"/>
      <c r="O246" s="16"/>
      <c r="P246" s="16"/>
      <c r="Q246" s="16"/>
      <c r="R246" s="16"/>
      <c r="S246" s="16"/>
      <c r="T246" s="16"/>
    </row>
    <row r="247" spans="1:20" hidden="1" x14ac:dyDescent="0.2">
      <c r="A247" s="18"/>
      <c r="B247" s="16"/>
      <c r="C247" s="16"/>
      <c r="D247" s="16"/>
      <c r="E247" s="16"/>
      <c r="F247" s="16"/>
      <c r="G247" s="16"/>
      <c r="H247" s="16"/>
      <c r="I247" s="16"/>
      <c r="J247" s="16"/>
      <c r="K247" s="16"/>
      <c r="L247" s="16"/>
      <c r="M247" s="16"/>
      <c r="N247" s="16"/>
      <c r="O247" s="16"/>
      <c r="P247" s="16"/>
      <c r="Q247" s="16"/>
      <c r="R247" s="16"/>
      <c r="S247" s="16"/>
      <c r="T247" s="16"/>
    </row>
    <row r="248" spans="1:20" hidden="1" x14ac:dyDescent="0.2">
      <c r="A248" s="18"/>
      <c r="B248" s="16"/>
      <c r="C248" s="16"/>
      <c r="D248" s="16"/>
      <c r="E248" s="16"/>
      <c r="F248" s="16"/>
      <c r="G248" s="16"/>
      <c r="H248" s="16"/>
      <c r="I248" s="16"/>
      <c r="J248" s="16"/>
      <c r="K248" s="16"/>
      <c r="L248" s="16"/>
      <c r="M248" s="16"/>
      <c r="N248" s="16"/>
      <c r="O248" s="16"/>
      <c r="P248" s="16"/>
      <c r="Q248" s="16"/>
      <c r="R248" s="16"/>
      <c r="S248" s="16"/>
      <c r="T248" s="16"/>
    </row>
    <row r="249" spans="1:20" hidden="1" x14ac:dyDescent="0.2">
      <c r="A249" s="18"/>
      <c r="B249" s="16"/>
      <c r="C249" s="16"/>
      <c r="D249" s="16"/>
      <c r="E249" s="16"/>
      <c r="F249" s="16"/>
      <c r="G249" s="16"/>
      <c r="H249" s="16"/>
      <c r="I249" s="16"/>
      <c r="J249" s="16"/>
      <c r="K249" s="16"/>
      <c r="L249" s="16"/>
      <c r="M249" s="16"/>
      <c r="N249" s="16"/>
      <c r="O249" s="16"/>
      <c r="P249" s="16"/>
      <c r="Q249" s="16"/>
      <c r="R249" s="16"/>
      <c r="S249" s="16"/>
      <c r="T249" s="16"/>
    </row>
    <row r="250" spans="1:20" hidden="1" x14ac:dyDescent="0.2">
      <c r="A250" s="18"/>
      <c r="B250" s="16"/>
      <c r="C250" s="16"/>
      <c r="D250" s="16"/>
      <c r="E250" s="16"/>
      <c r="F250" s="16"/>
      <c r="G250" s="16"/>
      <c r="H250" s="16"/>
      <c r="I250" s="16"/>
      <c r="J250" s="16"/>
      <c r="K250" s="16"/>
      <c r="L250" s="16"/>
      <c r="M250" s="16"/>
      <c r="N250" s="16"/>
      <c r="O250" s="16"/>
      <c r="P250" s="16"/>
      <c r="Q250" s="16"/>
      <c r="R250" s="16"/>
      <c r="S250" s="16"/>
      <c r="T250" s="16"/>
    </row>
    <row r="251" spans="1:20" hidden="1" x14ac:dyDescent="0.2">
      <c r="A251" s="18"/>
      <c r="B251" s="16"/>
      <c r="C251" s="16"/>
      <c r="D251" s="16"/>
      <c r="E251" s="16"/>
      <c r="F251" s="16"/>
      <c r="G251" s="16"/>
      <c r="H251" s="16"/>
      <c r="I251" s="16"/>
      <c r="J251" s="16"/>
      <c r="K251" s="16"/>
      <c r="L251" s="16"/>
      <c r="M251" s="16"/>
      <c r="N251" s="16"/>
      <c r="O251" s="16"/>
      <c r="P251" s="16"/>
      <c r="Q251" s="16"/>
      <c r="R251" s="16"/>
      <c r="S251" s="16"/>
      <c r="T251" s="16"/>
    </row>
    <row r="252" spans="1:20" hidden="1" x14ac:dyDescent="0.2">
      <c r="A252" s="18"/>
      <c r="B252" s="16"/>
      <c r="C252" s="16"/>
      <c r="D252" s="16"/>
      <c r="E252" s="16"/>
      <c r="F252" s="16"/>
      <c r="G252" s="16"/>
      <c r="H252" s="16"/>
      <c r="I252" s="16"/>
      <c r="J252" s="16"/>
      <c r="K252" s="16"/>
      <c r="L252" s="16"/>
      <c r="M252" s="16"/>
      <c r="N252" s="16"/>
      <c r="O252" s="16"/>
      <c r="P252" s="16"/>
      <c r="Q252" s="16"/>
      <c r="R252" s="16"/>
      <c r="S252" s="16"/>
      <c r="T252" s="16"/>
    </row>
    <row r="253" spans="1:20" hidden="1" x14ac:dyDescent="0.2">
      <c r="A253" s="18"/>
      <c r="B253" s="16"/>
      <c r="C253" s="16"/>
      <c r="D253" s="16"/>
      <c r="E253" s="16"/>
      <c r="F253" s="16"/>
      <c r="G253" s="16"/>
      <c r="H253" s="16"/>
      <c r="I253" s="16"/>
      <c r="J253" s="16"/>
      <c r="K253" s="16"/>
      <c r="L253" s="16"/>
      <c r="M253" s="16"/>
      <c r="N253" s="16"/>
      <c r="O253" s="16"/>
      <c r="P253" s="16"/>
      <c r="Q253" s="16"/>
      <c r="R253" s="16"/>
      <c r="S253" s="16"/>
      <c r="T253" s="16"/>
    </row>
  </sheetData>
  <sheetProtection algorithmName="SHA-512" hashValue="2RJQ6NZuJOVCe0bGt3+bZdhDTRruN5+8okR4zOTAmzUdw5ycMUbC9HX9s4mEoI1ZLDVoHpJtpsl5zN9nfg3qJg==" saltValue="s5MasJ7rUmMvylK5u4e2yQ==" spinCount="100000" sheet="1" selectLockedCells="1"/>
  <dataConsolidate/>
  <mergeCells count="47">
    <mergeCell ref="A19:T19"/>
    <mergeCell ref="H38:N38"/>
    <mergeCell ref="A38:G38"/>
    <mergeCell ref="H36:T36"/>
    <mergeCell ref="A21:T21"/>
    <mergeCell ref="A22:T22"/>
    <mergeCell ref="A28:T28"/>
    <mergeCell ref="E33:G33"/>
    <mergeCell ref="H33:N33"/>
    <mergeCell ref="O37:S37"/>
    <mergeCell ref="A37:G37"/>
    <mergeCell ref="H37:N37"/>
    <mergeCell ref="A35:G35"/>
    <mergeCell ref="H35:N35"/>
    <mergeCell ref="A47:T47"/>
    <mergeCell ref="A46:XFD46"/>
    <mergeCell ref="A10:T10"/>
    <mergeCell ref="A11:T11"/>
    <mergeCell ref="A12:T12"/>
    <mergeCell ref="A13:T13"/>
    <mergeCell ref="A31:T31"/>
    <mergeCell ref="A14:T14"/>
    <mergeCell ref="A29:T29"/>
    <mergeCell ref="A30:T30"/>
    <mergeCell ref="A15:T15"/>
    <mergeCell ref="A16:T16"/>
    <mergeCell ref="A17:T17"/>
    <mergeCell ref="A18:T18"/>
    <mergeCell ref="A20:T20"/>
    <mergeCell ref="A45:XFD45"/>
    <mergeCell ref="G5:S5"/>
    <mergeCell ref="G7:L7"/>
    <mergeCell ref="A8:F8"/>
    <mergeCell ref="A7:F7"/>
    <mergeCell ref="P8:Q8"/>
    <mergeCell ref="A2:F5"/>
    <mergeCell ref="G2:S2"/>
    <mergeCell ref="G3:S3"/>
    <mergeCell ref="A6:T6"/>
    <mergeCell ref="R8:T8"/>
    <mergeCell ref="G8:O8"/>
    <mergeCell ref="A9:F9"/>
    <mergeCell ref="R9:T9"/>
    <mergeCell ref="M7:O7"/>
    <mergeCell ref="Q7:S7"/>
    <mergeCell ref="P9:Q9"/>
    <mergeCell ref="G9:O9"/>
  </mergeCells>
  <phoneticPr fontId="11" type="noConversion"/>
  <dataValidations count="2">
    <dataValidation type="list" showInputMessage="1" showErrorMessage="1" sqref="H35" xr:uid="{00000000-0002-0000-0000-000000000000}">
      <formula1>$Q$32:$Q$34</formula1>
    </dataValidation>
    <dataValidation type="whole" allowBlank="1" showInputMessage="1" showErrorMessage="1" error="Enter 6 digit district code. All numbers." sqref="P7" xr:uid="{00000000-0002-0000-0000-000001000000}">
      <formula1>1001</formula1>
      <formula2>200200</formula2>
    </dataValidation>
  </dataValidations>
  <pageMargins left="0.75" right="0.75" top="0.5" bottom="0.5" header="0.5" footer="0"/>
  <pageSetup scale="86"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74"/>
  <sheetViews>
    <sheetView showGridLines="0" showRowColHeaders="0" zoomScaleNormal="100" zoomScaleSheetLayoutView="100" workbookViewId="0">
      <selection activeCell="I49" sqref="I49:J49"/>
    </sheetView>
  </sheetViews>
  <sheetFormatPr defaultColWidth="0" defaultRowHeight="12.75" zeroHeight="1" x14ac:dyDescent="0.2"/>
  <cols>
    <col min="1" max="1" width="2.7109375" customWidth="1"/>
    <col min="2" max="9" width="9.140625" customWidth="1"/>
    <col min="10" max="10" width="21.7109375" customWidth="1"/>
    <col min="11" max="11" width="0.140625" customWidth="1"/>
    <col min="12" max="28" width="0" hidden="1" customWidth="1"/>
    <col min="29" max="16384" width="9.140625" hidden="1"/>
  </cols>
  <sheetData>
    <row r="1" spans="1:28" s="1" customFormat="1" ht="15.6" customHeight="1" x14ac:dyDescent="0.2">
      <c r="A1" s="256" t="s">
        <v>66</v>
      </c>
      <c r="B1" s="256"/>
      <c r="C1" s="256"/>
      <c r="D1" s="256"/>
      <c r="E1" s="256"/>
      <c r="F1" s="256"/>
      <c r="G1" s="256"/>
      <c r="H1" s="256"/>
      <c r="I1" s="256"/>
      <c r="J1" s="256"/>
      <c r="K1" s="112"/>
      <c r="L1" s="16"/>
      <c r="M1" s="16"/>
      <c r="N1" s="16"/>
      <c r="O1" s="16"/>
      <c r="P1" s="16"/>
      <c r="Q1" s="16"/>
      <c r="R1" s="16"/>
      <c r="S1" s="16"/>
      <c r="T1" s="16"/>
      <c r="U1" s="16"/>
      <c r="V1" s="16"/>
      <c r="W1" s="16"/>
      <c r="X1" s="16"/>
      <c r="Y1" s="16"/>
      <c r="Z1" s="16"/>
      <c r="AA1" s="16"/>
      <c r="AB1" s="11"/>
    </row>
    <row r="2" spans="1:28" s="1" customFormat="1" ht="15.6" customHeight="1" x14ac:dyDescent="0.2">
      <c r="A2" s="72">
        <v>1</v>
      </c>
      <c r="B2" s="362" t="s">
        <v>603</v>
      </c>
      <c r="C2" s="363"/>
      <c r="D2" s="363"/>
      <c r="E2" s="363"/>
      <c r="F2" s="363"/>
      <c r="G2" s="363"/>
      <c r="H2" s="364"/>
      <c r="I2" s="324">
        <f>IF('PPF Application'!P7="",0,(VLOOKUP('PPF Application'!P7,'Supporting Documentation'!A4:D569,4,FALSE)))</f>
        <v>0</v>
      </c>
      <c r="J2" s="324"/>
      <c r="K2" s="119"/>
      <c r="L2" s="16"/>
      <c r="M2" s="16"/>
      <c r="N2" s="16"/>
      <c r="O2" s="16"/>
      <c r="P2" s="16"/>
      <c r="Q2" s="16"/>
      <c r="R2" s="16"/>
      <c r="S2" s="16"/>
      <c r="T2" s="16"/>
      <c r="U2" s="16"/>
      <c r="V2" s="16"/>
      <c r="W2" s="16"/>
      <c r="X2" s="16"/>
      <c r="Y2" s="16"/>
      <c r="Z2" s="16"/>
      <c r="AA2" s="16"/>
      <c r="AB2" s="11"/>
    </row>
    <row r="3" spans="1:28" s="1" customFormat="1" ht="15.6" customHeight="1" x14ac:dyDescent="0.2">
      <c r="A3" s="73">
        <v>2</v>
      </c>
      <c r="B3" s="319" t="s">
        <v>660</v>
      </c>
      <c r="C3" s="321"/>
      <c r="D3" s="321"/>
      <c r="E3" s="321"/>
      <c r="F3" s="321"/>
      <c r="G3" s="321"/>
      <c r="H3" s="322"/>
      <c r="I3" s="365">
        <f>'Student Information'!S4</f>
        <v>0</v>
      </c>
      <c r="J3" s="365"/>
      <c r="K3" s="120"/>
      <c r="L3" s="16"/>
      <c r="M3" s="16"/>
      <c r="N3" s="16"/>
      <c r="O3" s="16"/>
      <c r="P3" s="16"/>
      <c r="Q3" s="16"/>
      <c r="R3" s="16"/>
      <c r="S3" s="16"/>
      <c r="T3" s="16"/>
      <c r="U3" s="16"/>
      <c r="V3" s="16"/>
      <c r="W3" s="16"/>
      <c r="X3" s="16"/>
      <c r="Y3" s="16"/>
      <c r="Z3" s="16"/>
      <c r="AA3" s="16"/>
      <c r="AB3" s="11"/>
    </row>
    <row r="4" spans="1:28" s="1" customFormat="1" ht="15.6" customHeight="1" x14ac:dyDescent="0.2">
      <c r="A4" s="75">
        <v>3</v>
      </c>
      <c r="B4" s="356" t="s">
        <v>67</v>
      </c>
      <c r="C4" s="357"/>
      <c r="D4" s="357"/>
      <c r="E4" s="357"/>
      <c r="F4" s="357"/>
      <c r="G4" s="357"/>
      <c r="H4" s="358"/>
      <c r="I4" s="297">
        <f>I2*I3</f>
        <v>0</v>
      </c>
      <c r="J4" s="297"/>
      <c r="K4" s="119"/>
      <c r="L4" s="16"/>
      <c r="M4" s="16"/>
      <c r="N4" s="16"/>
      <c r="O4" s="16"/>
      <c r="P4" s="16"/>
      <c r="Q4" s="16"/>
      <c r="R4" s="16"/>
      <c r="S4" s="16"/>
      <c r="T4" s="16"/>
      <c r="U4" s="16"/>
      <c r="V4" s="16"/>
      <c r="W4" s="16"/>
      <c r="X4" s="16"/>
      <c r="Y4" s="16"/>
      <c r="Z4" s="16"/>
      <c r="AA4" s="16"/>
      <c r="AB4" s="11"/>
    </row>
    <row r="5" spans="1:28" s="1" customFormat="1" ht="15.6" customHeight="1" x14ac:dyDescent="0.2">
      <c r="A5" s="256" t="s">
        <v>55</v>
      </c>
      <c r="B5" s="256"/>
      <c r="C5" s="256"/>
      <c r="D5" s="256"/>
      <c r="E5" s="256"/>
      <c r="F5" s="256"/>
      <c r="G5" s="256"/>
      <c r="H5" s="256"/>
      <c r="I5" s="256"/>
      <c r="J5" s="256"/>
      <c r="K5" s="112"/>
      <c r="L5" s="16"/>
      <c r="M5" s="16"/>
      <c r="N5" s="16"/>
      <c r="O5" s="16"/>
      <c r="P5" s="16"/>
      <c r="Q5" s="16"/>
      <c r="R5" s="16"/>
      <c r="S5" s="16"/>
      <c r="T5" s="16"/>
      <c r="U5" s="16"/>
      <c r="V5" s="16"/>
      <c r="W5" s="16"/>
      <c r="X5" s="16"/>
      <c r="Y5" s="16"/>
      <c r="Z5" s="16"/>
      <c r="AA5" s="16"/>
      <c r="AB5" s="11"/>
    </row>
    <row r="6" spans="1:28" s="1" customFormat="1" ht="15.6" customHeight="1" x14ac:dyDescent="0.2">
      <c r="A6" s="74">
        <v>4</v>
      </c>
      <c r="B6" s="359" t="s">
        <v>42</v>
      </c>
      <c r="C6" s="360"/>
      <c r="D6" s="360"/>
      <c r="E6" s="360"/>
      <c r="F6" s="360"/>
      <c r="G6" s="360"/>
      <c r="H6" s="361"/>
      <c r="I6" s="297">
        <f>'Student Information'!T4</f>
        <v>0</v>
      </c>
      <c r="J6" s="297"/>
      <c r="K6" s="119"/>
      <c r="L6" s="16"/>
      <c r="M6" s="16"/>
      <c r="N6" s="16"/>
      <c r="O6" s="16"/>
      <c r="P6" s="16"/>
      <c r="Q6" s="16"/>
      <c r="R6" s="16"/>
      <c r="S6" s="16"/>
      <c r="T6" s="16"/>
      <c r="U6" s="16"/>
      <c r="V6" s="16"/>
      <c r="W6" s="16"/>
      <c r="X6" s="16"/>
      <c r="Y6" s="16"/>
      <c r="Z6" s="16"/>
      <c r="AA6" s="16"/>
      <c r="AB6" s="11"/>
    </row>
    <row r="7" spans="1:28" s="1" customFormat="1" ht="15.6" customHeight="1" x14ac:dyDescent="0.2">
      <c r="A7" s="256" t="s">
        <v>56</v>
      </c>
      <c r="B7" s="256"/>
      <c r="C7" s="256"/>
      <c r="D7" s="256"/>
      <c r="E7" s="256"/>
      <c r="F7" s="256"/>
      <c r="G7" s="256"/>
      <c r="H7" s="256"/>
      <c r="I7" s="256"/>
      <c r="J7" s="256"/>
      <c r="K7" s="112"/>
      <c r="L7" s="16"/>
      <c r="M7" s="16"/>
      <c r="N7" s="16"/>
      <c r="O7" s="16"/>
      <c r="P7" s="16"/>
      <c r="Q7" s="16"/>
      <c r="R7" s="16"/>
      <c r="S7" s="16"/>
      <c r="T7" s="16"/>
      <c r="U7" s="16"/>
      <c r="V7" s="16"/>
      <c r="W7" s="16"/>
      <c r="X7" s="16"/>
      <c r="Y7" s="16"/>
      <c r="Z7" s="16"/>
      <c r="AA7" s="16"/>
      <c r="AB7" s="11"/>
    </row>
    <row r="8" spans="1:28" s="1" customFormat="1" ht="15.6" customHeight="1" x14ac:dyDescent="0.2">
      <c r="A8" s="72">
        <v>5</v>
      </c>
      <c r="B8" s="362" t="s">
        <v>602</v>
      </c>
      <c r="C8" s="363"/>
      <c r="D8" s="363"/>
      <c r="E8" s="363"/>
      <c r="F8" s="363"/>
      <c r="G8" s="363"/>
      <c r="H8" s="364"/>
      <c r="I8" s="324">
        <f>VLOOKUP('PPF Application'!P7,'Supporting Documentation'!A4:E569,5,FALSE)</f>
        <v>0</v>
      </c>
      <c r="J8" s="324"/>
      <c r="K8" s="119"/>
      <c r="L8" s="16"/>
      <c r="M8" s="16"/>
      <c r="N8" s="16"/>
      <c r="O8" s="16"/>
      <c r="P8" s="16"/>
      <c r="Q8" s="16"/>
      <c r="R8" s="16"/>
      <c r="S8" s="16"/>
      <c r="T8" s="16"/>
      <c r="U8" s="16"/>
      <c r="V8" s="16"/>
      <c r="W8" s="16"/>
      <c r="X8" s="16"/>
      <c r="Y8" s="16"/>
      <c r="Z8" s="16"/>
      <c r="AA8" s="16"/>
      <c r="AB8" s="11"/>
    </row>
    <row r="9" spans="1:28" s="1" customFormat="1" ht="15.6" customHeight="1" x14ac:dyDescent="0.2">
      <c r="A9" s="73">
        <v>6</v>
      </c>
      <c r="B9" s="301" t="s">
        <v>601</v>
      </c>
      <c r="C9" s="302"/>
      <c r="D9" s="302"/>
      <c r="E9" s="302"/>
      <c r="F9" s="302"/>
      <c r="G9" s="302"/>
      <c r="H9" s="303"/>
      <c r="I9" s="354">
        <f>VLOOKUP('PPF Application'!P7,'Supporting Documentation'!A4:F569,6,FALSE)</f>
        <v>0</v>
      </c>
      <c r="J9" s="354"/>
      <c r="K9" s="120"/>
      <c r="L9" s="16"/>
      <c r="M9" s="16"/>
      <c r="N9" s="16"/>
      <c r="O9" s="16"/>
      <c r="P9" s="16"/>
      <c r="Q9" s="16"/>
      <c r="R9" s="16"/>
      <c r="S9" s="16"/>
      <c r="T9" s="16"/>
      <c r="U9" s="16"/>
      <c r="V9" s="16"/>
      <c r="W9" s="16"/>
      <c r="X9" s="16"/>
      <c r="Y9" s="16"/>
      <c r="Z9" s="16"/>
      <c r="AA9" s="16"/>
      <c r="AB9" s="11"/>
    </row>
    <row r="10" spans="1:28" s="1" customFormat="1" ht="15.6" customHeight="1" x14ac:dyDescent="0.2">
      <c r="A10" s="73">
        <v>7</v>
      </c>
      <c r="B10" s="320" t="s">
        <v>19</v>
      </c>
      <c r="C10" s="321"/>
      <c r="D10" s="321"/>
      <c r="E10" s="321"/>
      <c r="F10" s="321"/>
      <c r="G10" s="321"/>
      <c r="H10" s="322"/>
      <c r="I10" s="297">
        <f>IF(I9=0,0,(I8/I9))</f>
        <v>0</v>
      </c>
      <c r="J10" s="297"/>
      <c r="K10" s="119"/>
      <c r="L10" s="16"/>
      <c r="M10" s="16"/>
      <c r="N10" s="16"/>
      <c r="O10" s="16"/>
      <c r="P10" s="16"/>
      <c r="Q10" s="16"/>
      <c r="R10" s="16"/>
      <c r="S10" s="16"/>
      <c r="T10" s="16"/>
      <c r="U10" s="16"/>
      <c r="V10" s="16"/>
      <c r="W10" s="16"/>
      <c r="X10" s="16"/>
      <c r="Y10" s="16"/>
      <c r="Z10" s="16"/>
      <c r="AA10" s="16"/>
      <c r="AB10" s="11"/>
    </row>
    <row r="11" spans="1:28" s="1" customFormat="1" ht="15.6" customHeight="1" x14ac:dyDescent="0.2">
      <c r="A11" s="73">
        <v>8</v>
      </c>
      <c r="B11" s="301" t="s">
        <v>43</v>
      </c>
      <c r="C11" s="302"/>
      <c r="D11" s="302"/>
      <c r="E11" s="302"/>
      <c r="F11" s="302"/>
      <c r="G11" s="302"/>
      <c r="H11" s="303"/>
      <c r="I11" s="297">
        <f>I10*'Student Information'!AF1006</f>
        <v>0</v>
      </c>
      <c r="J11" s="297"/>
      <c r="K11" s="119"/>
      <c r="L11" s="16"/>
      <c r="M11" s="16"/>
      <c r="N11" s="16"/>
      <c r="O11" s="16"/>
      <c r="P11" s="16"/>
      <c r="Q11" s="16"/>
      <c r="R11" s="16"/>
      <c r="S11" s="16"/>
      <c r="T11" s="16"/>
      <c r="U11" s="16"/>
      <c r="V11" s="16"/>
      <c r="W11" s="16"/>
      <c r="X11" s="16"/>
      <c r="Y11" s="16"/>
      <c r="Z11" s="16"/>
      <c r="AA11" s="16"/>
      <c r="AB11" s="11"/>
    </row>
    <row r="12" spans="1:28" s="1" customFormat="1" ht="15.6" customHeight="1" x14ac:dyDescent="0.2">
      <c r="A12" s="355" t="s">
        <v>57</v>
      </c>
      <c r="B12" s="355"/>
      <c r="C12" s="355"/>
      <c r="D12" s="355"/>
      <c r="E12" s="355"/>
      <c r="F12" s="355"/>
      <c r="G12" s="355"/>
      <c r="H12" s="355"/>
      <c r="I12" s="355"/>
      <c r="J12" s="355"/>
      <c r="K12" s="112"/>
      <c r="L12" s="16"/>
      <c r="M12" s="16"/>
      <c r="N12" s="16"/>
      <c r="O12" s="16"/>
      <c r="P12" s="16"/>
      <c r="Q12" s="16"/>
      <c r="R12" s="16"/>
      <c r="S12" s="16"/>
      <c r="T12" s="16"/>
      <c r="U12" s="16"/>
      <c r="V12" s="16"/>
      <c r="W12" s="16"/>
      <c r="X12" s="16"/>
      <c r="Y12" s="16"/>
      <c r="Z12" s="16"/>
      <c r="AA12" s="16"/>
      <c r="AB12" s="11"/>
    </row>
    <row r="13" spans="1:28" s="1" customFormat="1" ht="15.6" customHeight="1" x14ac:dyDescent="0.2">
      <c r="A13" s="72">
        <v>9</v>
      </c>
      <c r="B13" s="362" t="s">
        <v>604</v>
      </c>
      <c r="C13" s="363"/>
      <c r="D13" s="363"/>
      <c r="E13" s="363"/>
      <c r="F13" s="363"/>
      <c r="G13" s="363"/>
      <c r="H13" s="364"/>
      <c r="I13" s="324">
        <f>VLOOKUP('PPF Application'!P7,'Supporting Documentation'!A4:G569,7,FALSE)</f>
        <v>0</v>
      </c>
      <c r="J13" s="324"/>
      <c r="K13" s="119"/>
      <c r="L13" s="16"/>
      <c r="M13" s="16"/>
      <c r="N13" s="16"/>
      <c r="O13" s="16"/>
      <c r="P13" s="16"/>
      <c r="Q13" s="16"/>
      <c r="R13" s="16"/>
      <c r="S13" s="16"/>
      <c r="T13" s="16"/>
      <c r="U13" s="16"/>
      <c r="V13" s="16"/>
      <c r="W13" s="16"/>
      <c r="X13" s="16"/>
      <c r="Y13" s="16"/>
      <c r="Z13" s="16"/>
      <c r="AA13" s="16"/>
      <c r="AB13" s="11"/>
    </row>
    <row r="14" spans="1:28" s="1" customFormat="1" ht="15.6" customHeight="1" x14ac:dyDescent="0.2">
      <c r="A14" s="73">
        <v>10</v>
      </c>
      <c r="B14" s="319" t="s">
        <v>661</v>
      </c>
      <c r="C14" s="302"/>
      <c r="D14" s="302"/>
      <c r="E14" s="302"/>
      <c r="F14" s="302"/>
      <c r="G14" s="302"/>
      <c r="H14" s="303"/>
      <c r="I14" s="325">
        <f>VLOOKUP('PPF Application'!P7,'Supporting Documentation'!A4:H569,8,FALSE)</f>
        <v>0</v>
      </c>
      <c r="J14" s="325"/>
      <c r="K14" s="120"/>
      <c r="L14" s="16"/>
      <c r="M14" s="16"/>
      <c r="N14" s="16"/>
      <c r="O14" s="16"/>
      <c r="P14" s="16"/>
      <c r="Q14" s="16"/>
      <c r="R14" s="16"/>
      <c r="S14" s="16"/>
      <c r="T14" s="16"/>
      <c r="U14" s="16"/>
      <c r="V14" s="16"/>
      <c r="W14" s="16"/>
      <c r="X14" s="16"/>
      <c r="Y14" s="16"/>
      <c r="Z14" s="16"/>
      <c r="AA14" s="16"/>
      <c r="AB14" s="11"/>
    </row>
    <row r="15" spans="1:28" s="1" customFormat="1" ht="15.6" customHeight="1" x14ac:dyDescent="0.2">
      <c r="A15" s="73">
        <v>11</v>
      </c>
      <c r="B15" s="320" t="s">
        <v>10</v>
      </c>
      <c r="C15" s="321"/>
      <c r="D15" s="321"/>
      <c r="E15" s="321"/>
      <c r="F15" s="321"/>
      <c r="G15" s="321"/>
      <c r="H15" s="322"/>
      <c r="I15" s="297">
        <f>IF(I14=0,0,(I13/I14))</f>
        <v>0</v>
      </c>
      <c r="J15" s="297"/>
      <c r="K15" s="119"/>
      <c r="L15" s="16"/>
      <c r="M15" s="16"/>
      <c r="N15" s="16"/>
      <c r="O15" s="16"/>
      <c r="P15" s="16"/>
      <c r="Q15" s="16"/>
      <c r="R15" s="16"/>
      <c r="S15" s="16"/>
      <c r="T15" s="16"/>
      <c r="U15" s="16"/>
      <c r="V15" s="16"/>
      <c r="W15" s="16"/>
      <c r="X15" s="16"/>
      <c r="Y15" s="16"/>
      <c r="Z15" s="16"/>
      <c r="AA15" s="16"/>
      <c r="AB15" s="11"/>
    </row>
    <row r="16" spans="1:28" s="1" customFormat="1" ht="15.6" customHeight="1" x14ac:dyDescent="0.2">
      <c r="A16" s="73">
        <v>12</v>
      </c>
      <c r="B16" s="301" t="s">
        <v>44</v>
      </c>
      <c r="C16" s="302"/>
      <c r="D16" s="302"/>
      <c r="E16" s="302"/>
      <c r="F16" s="302"/>
      <c r="G16" s="302"/>
      <c r="H16" s="303"/>
      <c r="I16" s="326">
        <f>'Student Information'!AC1006</f>
        <v>0</v>
      </c>
      <c r="J16" s="326"/>
      <c r="K16" s="120"/>
      <c r="L16" s="16"/>
      <c r="M16" s="16"/>
      <c r="N16" s="16"/>
      <c r="O16" s="16"/>
      <c r="P16" s="16"/>
      <c r="Q16" s="16"/>
      <c r="R16" s="16"/>
      <c r="S16" s="16"/>
      <c r="T16" s="16"/>
      <c r="U16" s="16"/>
      <c r="V16" s="16"/>
      <c r="W16" s="16"/>
      <c r="X16" s="16"/>
      <c r="Y16" s="16"/>
      <c r="Z16" s="16"/>
      <c r="AA16" s="16"/>
      <c r="AB16" s="11"/>
    </row>
    <row r="17" spans="1:28" s="1" customFormat="1" ht="15.6" customHeight="1" x14ac:dyDescent="0.2">
      <c r="A17" s="73">
        <v>13</v>
      </c>
      <c r="B17" s="301" t="s">
        <v>45</v>
      </c>
      <c r="C17" s="302"/>
      <c r="D17" s="302"/>
      <c r="E17" s="302"/>
      <c r="F17" s="302"/>
      <c r="G17" s="302"/>
      <c r="H17" s="303"/>
      <c r="I17" s="297">
        <f>I15*I16</f>
        <v>0</v>
      </c>
      <c r="J17" s="297"/>
      <c r="K17" s="119"/>
      <c r="L17" s="16"/>
      <c r="M17" s="16"/>
      <c r="N17" s="16"/>
      <c r="O17" s="16"/>
      <c r="P17" s="16"/>
      <c r="Q17" s="16"/>
      <c r="R17" s="16"/>
      <c r="S17" s="16"/>
      <c r="T17" s="16"/>
      <c r="U17" s="16"/>
      <c r="V17" s="16"/>
      <c r="W17" s="16"/>
      <c r="X17" s="16"/>
      <c r="Y17" s="16"/>
      <c r="Z17" s="16"/>
      <c r="AA17" s="16"/>
      <c r="AB17" s="11"/>
    </row>
    <row r="18" spans="1:28" s="1" customFormat="1" ht="15.6" customHeight="1" x14ac:dyDescent="0.2">
      <c r="A18" s="256" t="s">
        <v>58</v>
      </c>
      <c r="B18" s="256"/>
      <c r="C18" s="256"/>
      <c r="D18" s="256"/>
      <c r="E18" s="256"/>
      <c r="F18" s="256"/>
      <c r="G18" s="256"/>
      <c r="H18" s="256"/>
      <c r="I18" s="256"/>
      <c r="J18" s="256"/>
      <c r="K18" s="112"/>
      <c r="L18" s="16"/>
      <c r="M18" s="16"/>
      <c r="N18" s="16"/>
      <c r="O18" s="16"/>
      <c r="P18" s="16"/>
      <c r="Q18" s="16"/>
      <c r="R18" s="16"/>
      <c r="S18" s="16"/>
      <c r="T18" s="16"/>
      <c r="U18" s="16"/>
      <c r="V18" s="16"/>
      <c r="W18" s="16"/>
      <c r="X18" s="16"/>
      <c r="Y18" s="16"/>
      <c r="Z18" s="16"/>
      <c r="AA18" s="16"/>
      <c r="AB18" s="11"/>
    </row>
    <row r="19" spans="1:28" s="1" customFormat="1" ht="13.7" customHeight="1" x14ac:dyDescent="0.2">
      <c r="A19" s="62"/>
      <c r="B19" s="323" t="s">
        <v>614</v>
      </c>
      <c r="C19" s="323"/>
      <c r="D19" s="323"/>
      <c r="E19" s="323"/>
      <c r="F19" s="323"/>
      <c r="G19" s="323"/>
      <c r="H19" s="323"/>
      <c r="I19" s="323"/>
      <c r="J19" s="323"/>
      <c r="K19" s="110"/>
      <c r="L19" s="16"/>
      <c r="M19" s="16"/>
      <c r="N19" s="16"/>
      <c r="O19" s="16"/>
      <c r="P19" s="16"/>
      <c r="Q19" s="16"/>
      <c r="R19" s="16"/>
      <c r="S19" s="16"/>
      <c r="T19" s="16"/>
      <c r="U19" s="16"/>
      <c r="V19" s="16"/>
      <c r="W19" s="16"/>
      <c r="X19" s="16"/>
      <c r="Y19" s="16"/>
      <c r="Z19" s="16"/>
      <c r="AA19" s="16"/>
      <c r="AB19" s="11"/>
    </row>
    <row r="20" spans="1:28" s="1" customFormat="1" ht="15.6" customHeight="1" x14ac:dyDescent="0.2">
      <c r="A20" s="71"/>
      <c r="B20" s="323"/>
      <c r="C20" s="323"/>
      <c r="D20" s="323"/>
      <c r="E20" s="323"/>
      <c r="F20" s="323"/>
      <c r="G20" s="323"/>
      <c r="H20" s="323"/>
      <c r="I20" s="323"/>
      <c r="J20" s="323"/>
      <c r="K20" s="110"/>
      <c r="L20" s="16"/>
      <c r="M20" s="16"/>
      <c r="N20" s="16"/>
      <c r="O20" s="16"/>
      <c r="P20" s="16"/>
      <c r="Q20" s="16"/>
      <c r="R20" s="16"/>
      <c r="S20" s="16"/>
      <c r="T20" s="16"/>
      <c r="U20" s="16"/>
      <c r="V20" s="16"/>
      <c r="W20" s="16"/>
      <c r="X20" s="16"/>
      <c r="Y20" s="16"/>
      <c r="Z20" s="16"/>
      <c r="AA20" s="16"/>
      <c r="AB20" s="11"/>
    </row>
    <row r="21" spans="1:28" s="1" customFormat="1" ht="15.6" customHeight="1" x14ac:dyDescent="0.2">
      <c r="A21" s="73">
        <v>14</v>
      </c>
      <c r="B21" s="311"/>
      <c r="C21" s="312"/>
      <c r="D21" s="312"/>
      <c r="E21" s="312"/>
      <c r="F21" s="312"/>
      <c r="G21" s="312"/>
      <c r="H21" s="313"/>
      <c r="I21" s="298"/>
      <c r="J21" s="298"/>
      <c r="K21" s="129"/>
      <c r="L21" s="16"/>
      <c r="M21" s="16"/>
      <c r="N21" s="16"/>
      <c r="O21" s="16"/>
      <c r="P21" s="16"/>
      <c r="Q21" s="16"/>
      <c r="R21" s="16"/>
      <c r="S21" s="16"/>
      <c r="T21" s="16"/>
      <c r="U21" s="16"/>
      <c r="V21" s="16"/>
      <c r="W21" s="16"/>
      <c r="X21" s="16"/>
      <c r="Y21" s="16"/>
      <c r="Z21" s="16"/>
      <c r="AA21" s="16"/>
      <c r="AB21" s="11"/>
    </row>
    <row r="22" spans="1:28" s="1" customFormat="1" ht="15.6" customHeight="1" x14ac:dyDescent="0.2">
      <c r="A22" s="117" t="s">
        <v>657</v>
      </c>
      <c r="B22" s="118"/>
      <c r="C22" s="118"/>
      <c r="D22" s="118"/>
      <c r="E22" s="118"/>
      <c r="F22" s="118"/>
      <c r="G22" s="118"/>
      <c r="H22" s="118"/>
      <c r="I22" s="118"/>
      <c r="J22" s="128"/>
      <c r="K22" s="102"/>
      <c r="L22" s="16"/>
      <c r="M22" s="16"/>
      <c r="N22" s="16"/>
      <c r="O22" s="16"/>
      <c r="P22" s="16"/>
      <c r="Q22" s="16"/>
      <c r="R22" s="16"/>
      <c r="S22" s="16"/>
      <c r="T22" s="16"/>
      <c r="U22" s="16"/>
      <c r="V22" s="16"/>
      <c r="W22" s="16"/>
      <c r="X22" s="16"/>
      <c r="Y22" s="16"/>
      <c r="Z22" s="16"/>
      <c r="AA22" s="16"/>
      <c r="AB22" s="11"/>
    </row>
    <row r="23" spans="1:28" s="202" customFormat="1" ht="15.6" customHeight="1" x14ac:dyDescent="0.2">
      <c r="A23" s="241" t="s">
        <v>733</v>
      </c>
      <c r="B23" s="242"/>
      <c r="C23" s="242"/>
      <c r="D23" s="242"/>
      <c r="E23" s="242"/>
      <c r="F23" s="242"/>
      <c r="G23" s="242"/>
      <c r="H23" s="242"/>
      <c r="I23" s="242"/>
      <c r="J23" s="243"/>
      <c r="K23" s="102"/>
      <c r="L23" s="16"/>
      <c r="M23" s="16"/>
      <c r="N23" s="16"/>
      <c r="O23" s="16"/>
      <c r="P23" s="16"/>
      <c r="Q23" s="16"/>
      <c r="R23" s="16"/>
      <c r="S23" s="16"/>
      <c r="T23" s="16"/>
      <c r="U23" s="16"/>
      <c r="V23" s="16"/>
      <c r="W23" s="16"/>
      <c r="X23" s="16"/>
      <c r="Y23" s="16"/>
      <c r="Z23" s="16"/>
      <c r="AA23" s="16"/>
      <c r="AB23" s="11"/>
    </row>
    <row r="24" spans="1:28" s="1" customFormat="1" ht="15.6" customHeight="1" x14ac:dyDescent="0.2">
      <c r="A24" s="72">
        <v>15</v>
      </c>
      <c r="B24" s="350" t="s">
        <v>82</v>
      </c>
      <c r="C24" s="351"/>
      <c r="D24" s="351"/>
      <c r="E24" s="351"/>
      <c r="F24" s="351"/>
      <c r="G24" s="351"/>
      <c r="H24" s="352"/>
      <c r="I24" s="324">
        <f>VLOOKUP('PPF Application'!P7,'Supporting Documentation'!A4:I569,9,FALSE)</f>
        <v>0</v>
      </c>
      <c r="J24" s="324"/>
      <c r="K24" s="119"/>
      <c r="L24" s="16"/>
      <c r="M24" s="16"/>
      <c r="N24" s="16"/>
      <c r="O24" s="16"/>
      <c r="P24" s="16"/>
      <c r="Q24" s="16"/>
      <c r="R24" s="16"/>
      <c r="S24" s="16"/>
      <c r="T24" s="16"/>
      <c r="U24" s="16"/>
      <c r="V24" s="16"/>
      <c r="W24" s="16"/>
      <c r="X24" s="16"/>
      <c r="Y24" s="16"/>
      <c r="Z24" s="16"/>
      <c r="AA24" s="16"/>
      <c r="AB24" s="11"/>
    </row>
    <row r="25" spans="1:28" s="1" customFormat="1" ht="15.6" customHeight="1" x14ac:dyDescent="0.2">
      <c r="A25" s="73">
        <v>16</v>
      </c>
      <c r="B25" s="315" t="s">
        <v>26</v>
      </c>
      <c r="C25" s="316"/>
      <c r="D25" s="316"/>
      <c r="E25" s="316"/>
      <c r="F25" s="316"/>
      <c r="G25" s="316"/>
      <c r="H25" s="317"/>
      <c r="I25" s="297">
        <f>I24*'Student Information'!AE1006</f>
        <v>0</v>
      </c>
      <c r="J25" s="297"/>
      <c r="K25" s="119"/>
      <c r="L25" s="16"/>
      <c r="M25" s="16"/>
      <c r="N25" s="16"/>
      <c r="O25" s="16"/>
      <c r="P25" s="16"/>
      <c r="Q25" s="16"/>
      <c r="R25" s="16"/>
      <c r="S25" s="16"/>
      <c r="T25" s="16"/>
      <c r="U25" s="16"/>
      <c r="V25" s="16"/>
      <c r="W25" s="16"/>
      <c r="X25" s="16"/>
      <c r="Y25" s="16"/>
      <c r="Z25" s="16"/>
      <c r="AA25" s="16"/>
      <c r="AB25" s="11"/>
    </row>
    <row r="26" spans="1:28" s="1" customFormat="1" ht="25.5" customHeight="1" x14ac:dyDescent="0.2">
      <c r="A26" s="74"/>
      <c r="B26" s="347" t="s">
        <v>643</v>
      </c>
      <c r="C26" s="347"/>
      <c r="D26" s="347"/>
      <c r="E26" s="347"/>
      <c r="F26" s="347"/>
      <c r="G26" s="347"/>
      <c r="H26" s="347"/>
      <c r="I26" s="347"/>
      <c r="J26" s="347"/>
      <c r="K26" s="121"/>
      <c r="L26" s="16"/>
      <c r="M26" s="16"/>
      <c r="N26" s="16"/>
      <c r="O26" s="16"/>
      <c r="P26" s="16"/>
      <c r="Q26" s="16"/>
      <c r="R26" s="16"/>
      <c r="S26" s="16"/>
      <c r="T26" s="16"/>
      <c r="U26" s="16"/>
      <c r="V26" s="16"/>
      <c r="W26" s="16"/>
      <c r="X26" s="16"/>
      <c r="Y26" s="16"/>
      <c r="Z26" s="16"/>
      <c r="AA26" s="16"/>
      <c r="AB26" s="11"/>
    </row>
    <row r="27" spans="1:28" s="1" customFormat="1" ht="15.6" customHeight="1" x14ac:dyDescent="0.2">
      <c r="A27" s="72">
        <v>17</v>
      </c>
      <c r="B27" s="320" t="s">
        <v>27</v>
      </c>
      <c r="C27" s="321"/>
      <c r="D27" s="321"/>
      <c r="E27" s="321"/>
      <c r="F27" s="321"/>
      <c r="G27" s="321"/>
      <c r="H27" s="322"/>
      <c r="I27" s="298"/>
      <c r="J27" s="298"/>
      <c r="K27" s="129"/>
      <c r="L27" s="16"/>
      <c r="M27" s="16"/>
      <c r="N27" s="16"/>
      <c r="O27" s="16"/>
      <c r="P27" s="16"/>
      <c r="Q27" s="16"/>
      <c r="R27" s="16"/>
      <c r="S27" s="16"/>
      <c r="T27" s="16"/>
      <c r="U27" s="16"/>
      <c r="V27" s="16"/>
      <c r="W27" s="16"/>
      <c r="X27" s="16"/>
      <c r="Y27" s="16"/>
      <c r="Z27" s="16"/>
      <c r="AA27" s="16"/>
      <c r="AB27" s="11"/>
    </row>
    <row r="28" spans="1:28" s="1" customFormat="1" ht="15.6" customHeight="1" x14ac:dyDescent="0.2">
      <c r="A28" s="73">
        <v>18</v>
      </c>
      <c r="B28" s="320" t="s">
        <v>28</v>
      </c>
      <c r="C28" s="321"/>
      <c r="D28" s="321"/>
      <c r="E28" s="321"/>
      <c r="F28" s="321"/>
      <c r="G28" s="321"/>
      <c r="H28" s="322"/>
      <c r="I28" s="298"/>
      <c r="J28" s="298"/>
      <c r="K28" s="129"/>
      <c r="L28" s="16"/>
      <c r="M28" s="16"/>
      <c r="N28" s="16"/>
      <c r="O28" s="16"/>
      <c r="P28" s="16"/>
      <c r="Q28" s="16"/>
      <c r="R28" s="16"/>
      <c r="S28" s="16"/>
      <c r="T28" s="16"/>
      <c r="U28" s="16"/>
      <c r="V28" s="16"/>
      <c r="W28" s="16"/>
      <c r="X28" s="16"/>
      <c r="Y28" s="16"/>
      <c r="Z28" s="16"/>
      <c r="AA28" s="16"/>
      <c r="AB28" s="11"/>
    </row>
    <row r="29" spans="1:28" s="1" customFormat="1" ht="15.6" customHeight="1" x14ac:dyDescent="0.2">
      <c r="A29" s="73">
        <v>19</v>
      </c>
      <c r="B29" s="320" t="s">
        <v>29</v>
      </c>
      <c r="C29" s="321"/>
      <c r="D29" s="321"/>
      <c r="E29" s="321"/>
      <c r="F29" s="321"/>
      <c r="G29" s="321"/>
      <c r="H29" s="322"/>
      <c r="I29" s="298"/>
      <c r="J29" s="298"/>
      <c r="K29" s="129"/>
      <c r="L29" s="16"/>
      <c r="M29" s="16"/>
      <c r="N29" s="16"/>
      <c r="O29" s="16"/>
      <c r="P29" s="16"/>
      <c r="Q29" s="16"/>
      <c r="R29" s="16"/>
      <c r="S29" s="16"/>
      <c r="T29" s="16"/>
      <c r="U29" s="16"/>
      <c r="V29" s="16"/>
      <c r="W29" s="16"/>
      <c r="X29" s="16"/>
      <c r="Y29" s="16"/>
      <c r="Z29" s="16"/>
      <c r="AA29" s="16"/>
      <c r="AB29" s="11"/>
    </row>
    <row r="30" spans="1:28" s="1" customFormat="1" ht="15.6" customHeight="1" x14ac:dyDescent="0.2">
      <c r="A30" s="73">
        <v>20</v>
      </c>
      <c r="B30" s="320" t="s">
        <v>0</v>
      </c>
      <c r="C30" s="321"/>
      <c r="D30" s="321"/>
      <c r="E30" s="321"/>
      <c r="F30" s="321"/>
      <c r="G30" s="321"/>
      <c r="H30" s="322"/>
      <c r="I30" s="298"/>
      <c r="J30" s="298"/>
      <c r="K30" s="129"/>
      <c r="L30" s="16"/>
      <c r="M30" s="16"/>
      <c r="N30" s="16"/>
      <c r="O30" s="16"/>
      <c r="P30" s="16"/>
      <c r="Q30" s="16"/>
      <c r="R30" s="16"/>
      <c r="S30" s="16"/>
      <c r="T30" s="16"/>
      <c r="U30" s="16"/>
      <c r="V30" s="16"/>
      <c r="W30" s="16"/>
      <c r="X30" s="16"/>
      <c r="Y30" s="16"/>
      <c r="Z30" s="16"/>
      <c r="AA30" s="16"/>
      <c r="AB30" s="11"/>
    </row>
    <row r="31" spans="1:28" s="1" customFormat="1" ht="15.6" customHeight="1" x14ac:dyDescent="0.2">
      <c r="A31" s="72">
        <v>21</v>
      </c>
      <c r="B31" s="301" t="s">
        <v>63</v>
      </c>
      <c r="C31" s="302"/>
      <c r="D31" s="303"/>
      <c r="E31" s="311"/>
      <c r="F31" s="312"/>
      <c r="G31" s="312"/>
      <c r="H31" s="313"/>
      <c r="I31" s="298"/>
      <c r="J31" s="298"/>
      <c r="K31" s="129"/>
      <c r="L31" s="16"/>
      <c r="M31" s="16"/>
      <c r="N31" s="16"/>
      <c r="O31" s="16"/>
      <c r="P31" s="16"/>
      <c r="Q31" s="16"/>
      <c r="R31" s="16"/>
      <c r="S31" s="16"/>
      <c r="T31" s="16"/>
      <c r="U31" s="16"/>
      <c r="V31" s="16"/>
      <c r="W31" s="16"/>
      <c r="X31" s="16"/>
      <c r="Y31" s="16"/>
      <c r="Z31" s="16"/>
      <c r="AA31" s="16"/>
      <c r="AB31" s="11"/>
    </row>
    <row r="32" spans="1:28" s="1" customFormat="1" ht="24" customHeight="1" x14ac:dyDescent="0.2">
      <c r="A32" s="4"/>
      <c r="B32" s="330" t="s">
        <v>636</v>
      </c>
      <c r="C32" s="330"/>
      <c r="D32" s="330"/>
      <c r="E32" s="330"/>
      <c r="F32" s="330"/>
      <c r="G32" s="330"/>
      <c r="H32" s="330"/>
      <c r="I32" s="330"/>
      <c r="J32" s="330"/>
      <c r="K32" s="122"/>
      <c r="L32" s="16"/>
      <c r="M32" s="16"/>
      <c r="N32" s="16"/>
      <c r="O32" s="16"/>
      <c r="P32" s="16"/>
      <c r="Q32" s="16"/>
      <c r="R32" s="16"/>
      <c r="S32" s="16"/>
      <c r="T32" s="16"/>
      <c r="U32" s="16"/>
      <c r="V32" s="16"/>
      <c r="W32" s="16"/>
      <c r="X32" s="16"/>
      <c r="Y32" s="16"/>
      <c r="Z32" s="16"/>
      <c r="AA32" s="16"/>
      <c r="AB32" s="11"/>
    </row>
    <row r="33" spans="1:28" s="1" customFormat="1" ht="15.6" customHeight="1" x14ac:dyDescent="0.2">
      <c r="A33" s="73">
        <v>22</v>
      </c>
      <c r="B33" s="304" t="s">
        <v>20</v>
      </c>
      <c r="C33" s="305"/>
      <c r="D33" s="305"/>
      <c r="E33" s="305"/>
      <c r="F33" s="305"/>
      <c r="G33" s="305"/>
      <c r="H33" s="306"/>
      <c r="I33" s="300">
        <f>SUM(I25, I27:K31)</f>
        <v>0</v>
      </c>
      <c r="J33" s="300"/>
      <c r="K33" s="123"/>
      <c r="L33" s="16"/>
      <c r="M33" s="16"/>
      <c r="N33" s="16"/>
      <c r="O33" s="16"/>
      <c r="P33" s="16"/>
      <c r="Q33" s="16"/>
      <c r="R33" s="16"/>
      <c r="S33" s="16"/>
      <c r="T33" s="16"/>
      <c r="U33" s="16"/>
      <c r="V33" s="16"/>
      <c r="W33" s="16"/>
      <c r="X33" s="16"/>
      <c r="Y33" s="16"/>
      <c r="Z33" s="16"/>
      <c r="AA33" s="16"/>
      <c r="AB33" s="11"/>
    </row>
    <row r="34" spans="1:28" s="1" customFormat="1" ht="27.95" customHeight="1" x14ac:dyDescent="0.2">
      <c r="A34" s="299" t="s">
        <v>658</v>
      </c>
      <c r="B34" s="299"/>
      <c r="C34" s="299"/>
      <c r="D34" s="299"/>
      <c r="E34" s="299"/>
      <c r="F34" s="299"/>
      <c r="G34" s="299"/>
      <c r="H34" s="299"/>
      <c r="I34" s="299"/>
      <c r="J34" s="299"/>
      <c r="K34" s="124"/>
      <c r="L34" s="16"/>
      <c r="M34" s="16"/>
      <c r="N34" s="16"/>
      <c r="O34" s="16"/>
      <c r="P34" s="16"/>
      <c r="Q34" s="16"/>
      <c r="R34" s="16"/>
      <c r="S34" s="16"/>
      <c r="T34" s="16"/>
      <c r="U34" s="16"/>
      <c r="V34" s="16"/>
      <c r="W34" s="16"/>
      <c r="X34" s="16"/>
      <c r="Y34" s="16"/>
      <c r="Z34" s="16"/>
      <c r="AA34" s="16"/>
      <c r="AB34" s="11"/>
    </row>
    <row r="35" spans="1:28" s="202" customFormat="1" ht="15.6" customHeight="1" x14ac:dyDescent="0.2">
      <c r="A35" s="241" t="s">
        <v>733</v>
      </c>
      <c r="B35" s="242"/>
      <c r="C35" s="242"/>
      <c r="D35" s="242"/>
      <c r="E35" s="242"/>
      <c r="F35" s="242"/>
      <c r="G35" s="242"/>
      <c r="H35" s="242"/>
      <c r="I35" s="242"/>
      <c r="J35" s="243"/>
      <c r="K35" s="124"/>
      <c r="L35" s="16"/>
      <c r="M35" s="16"/>
      <c r="N35" s="16"/>
      <c r="O35" s="16"/>
      <c r="P35" s="16"/>
      <c r="Q35" s="16"/>
      <c r="R35" s="16"/>
      <c r="S35" s="16"/>
      <c r="T35" s="16"/>
      <c r="U35" s="16"/>
      <c r="V35" s="16"/>
      <c r="W35" s="16"/>
      <c r="X35" s="16"/>
      <c r="Y35" s="16"/>
      <c r="Z35" s="16"/>
      <c r="AA35" s="16"/>
      <c r="AB35" s="11"/>
    </row>
    <row r="36" spans="1:28" s="1" customFormat="1" ht="15.6" customHeight="1" x14ac:dyDescent="0.2">
      <c r="A36" s="353" t="s">
        <v>22</v>
      </c>
      <c r="B36" s="353"/>
      <c r="C36" s="353"/>
      <c r="D36" s="353"/>
      <c r="E36" s="353"/>
      <c r="F36" s="353"/>
      <c r="G36" s="353"/>
      <c r="H36" s="353"/>
      <c r="I36" s="353"/>
      <c r="J36" s="353"/>
      <c r="K36" s="109"/>
      <c r="L36" s="16"/>
      <c r="M36" s="16"/>
      <c r="N36" s="16"/>
      <c r="O36" s="16"/>
      <c r="P36" s="16"/>
      <c r="Q36" s="16"/>
      <c r="R36" s="16"/>
      <c r="S36" s="16"/>
      <c r="T36" s="16"/>
      <c r="U36" s="16"/>
      <c r="V36" s="16"/>
      <c r="W36" s="16"/>
      <c r="X36" s="16"/>
      <c r="Y36" s="16"/>
      <c r="Z36" s="16"/>
      <c r="AA36" s="16"/>
      <c r="AB36" s="11"/>
    </row>
    <row r="37" spans="1:28" s="1" customFormat="1" ht="15.6" customHeight="1" x14ac:dyDescent="0.2">
      <c r="A37" s="72">
        <v>23</v>
      </c>
      <c r="B37" s="350" t="s">
        <v>622</v>
      </c>
      <c r="C37" s="351"/>
      <c r="D37" s="351"/>
      <c r="E37" s="351"/>
      <c r="F37" s="351"/>
      <c r="G37" s="351"/>
      <c r="H37" s="352"/>
      <c r="I37" s="310"/>
      <c r="J37" s="310"/>
      <c r="K37" s="119"/>
      <c r="L37" s="16"/>
      <c r="M37" s="16"/>
      <c r="N37" s="16"/>
      <c r="O37" s="16"/>
      <c r="P37" s="16"/>
      <c r="Q37" s="16"/>
      <c r="R37" s="16"/>
      <c r="S37" s="16"/>
      <c r="T37" s="16"/>
      <c r="U37" s="16"/>
      <c r="V37" s="16"/>
      <c r="W37" s="16"/>
      <c r="X37" s="16"/>
      <c r="Y37" s="16"/>
      <c r="Z37" s="16"/>
      <c r="AA37" s="16"/>
      <c r="AB37" s="11"/>
    </row>
    <row r="38" spans="1:28" s="1" customFormat="1" ht="15.6" customHeight="1" x14ac:dyDescent="0.2">
      <c r="A38" s="73">
        <v>24</v>
      </c>
      <c r="B38" s="315" t="s">
        <v>30</v>
      </c>
      <c r="C38" s="316"/>
      <c r="D38" s="316"/>
      <c r="E38" s="316"/>
      <c r="F38" s="316"/>
      <c r="G38" s="316"/>
      <c r="H38" s="317"/>
      <c r="I38" s="310"/>
      <c r="J38" s="310"/>
      <c r="K38" s="119"/>
      <c r="L38" s="16"/>
      <c r="M38" s="16"/>
      <c r="N38" s="16"/>
      <c r="O38" s="16"/>
      <c r="P38" s="16"/>
      <c r="Q38" s="16"/>
      <c r="R38" s="16"/>
      <c r="S38" s="16"/>
      <c r="T38" s="16"/>
      <c r="U38" s="16"/>
      <c r="V38" s="16"/>
      <c r="W38" s="16"/>
      <c r="X38" s="16"/>
      <c r="Y38" s="16"/>
      <c r="Z38" s="16"/>
      <c r="AA38" s="16"/>
      <c r="AB38" s="11"/>
    </row>
    <row r="39" spans="1:28" s="1" customFormat="1" ht="15.6" customHeight="1" x14ac:dyDescent="0.2">
      <c r="A39" s="73">
        <v>25</v>
      </c>
      <c r="B39" s="315" t="s">
        <v>28</v>
      </c>
      <c r="C39" s="316"/>
      <c r="D39" s="316"/>
      <c r="E39" s="316"/>
      <c r="F39" s="316"/>
      <c r="G39" s="316"/>
      <c r="H39" s="317"/>
      <c r="I39" s="310"/>
      <c r="J39" s="310"/>
      <c r="K39" s="119"/>
      <c r="L39" s="16"/>
      <c r="M39" s="16"/>
      <c r="N39" s="16"/>
      <c r="O39" s="16"/>
      <c r="P39" s="16"/>
      <c r="Q39" s="16"/>
      <c r="R39" s="16"/>
      <c r="S39" s="16"/>
      <c r="T39" s="16"/>
      <c r="U39" s="16"/>
      <c r="V39" s="16"/>
      <c r="W39" s="16"/>
      <c r="X39" s="16"/>
      <c r="Y39" s="16"/>
      <c r="Z39" s="16"/>
      <c r="AA39" s="16"/>
      <c r="AB39" s="11"/>
    </row>
    <row r="40" spans="1:28" s="1" customFormat="1" ht="15.6" customHeight="1" x14ac:dyDescent="0.2">
      <c r="A40" s="73">
        <v>26</v>
      </c>
      <c r="B40" s="315" t="s">
        <v>29</v>
      </c>
      <c r="C40" s="316"/>
      <c r="D40" s="316"/>
      <c r="E40" s="316"/>
      <c r="F40" s="316"/>
      <c r="G40" s="316"/>
      <c r="H40" s="317"/>
      <c r="I40" s="310"/>
      <c r="J40" s="310"/>
      <c r="K40" s="119"/>
      <c r="L40" s="16"/>
      <c r="M40" s="16"/>
      <c r="N40" s="16"/>
      <c r="O40" s="16"/>
      <c r="P40" s="16"/>
      <c r="Q40" s="16"/>
      <c r="R40" s="16"/>
      <c r="S40" s="16"/>
      <c r="T40" s="16"/>
      <c r="U40" s="16"/>
      <c r="V40" s="16"/>
      <c r="W40" s="16"/>
      <c r="X40" s="16"/>
      <c r="Y40" s="16"/>
      <c r="Z40" s="16"/>
      <c r="AA40" s="16"/>
      <c r="AB40" s="11"/>
    </row>
    <row r="41" spans="1:28" s="1" customFormat="1" ht="15.6" customHeight="1" x14ac:dyDescent="0.2">
      <c r="A41" s="73">
        <v>27</v>
      </c>
      <c r="B41" s="315" t="s">
        <v>31</v>
      </c>
      <c r="C41" s="316"/>
      <c r="D41" s="316"/>
      <c r="E41" s="316"/>
      <c r="F41" s="316"/>
      <c r="G41" s="316"/>
      <c r="H41" s="317"/>
      <c r="I41" s="310"/>
      <c r="J41" s="310"/>
      <c r="K41" s="119"/>
      <c r="L41" s="16"/>
      <c r="M41" s="16"/>
      <c r="N41" s="16"/>
      <c r="O41" s="16"/>
      <c r="P41" s="16"/>
      <c r="Q41" s="16"/>
      <c r="R41" s="16"/>
      <c r="S41" s="16"/>
      <c r="T41" s="16"/>
      <c r="U41" s="16"/>
      <c r="V41" s="16"/>
      <c r="W41" s="16"/>
      <c r="X41" s="16"/>
      <c r="Y41" s="16"/>
      <c r="Z41" s="16"/>
      <c r="AA41" s="16"/>
      <c r="AB41" s="11"/>
    </row>
    <row r="42" spans="1:28" s="1" customFormat="1" ht="15.6" customHeight="1" x14ac:dyDescent="0.2">
      <c r="A42" s="73">
        <v>28</v>
      </c>
      <c r="B42" s="350" t="s">
        <v>62</v>
      </c>
      <c r="C42" s="351"/>
      <c r="D42" s="352"/>
      <c r="E42" s="311"/>
      <c r="F42" s="312"/>
      <c r="G42" s="312"/>
      <c r="H42" s="313"/>
      <c r="I42" s="310"/>
      <c r="J42" s="310"/>
      <c r="K42" s="119"/>
      <c r="L42" s="16"/>
      <c r="M42" s="16"/>
      <c r="N42" s="16"/>
      <c r="O42" s="16"/>
      <c r="P42" s="16"/>
      <c r="Q42" s="16"/>
      <c r="R42" s="16"/>
      <c r="S42" s="16"/>
      <c r="T42" s="16"/>
      <c r="U42" s="16"/>
      <c r="V42" s="16"/>
      <c r="W42" s="16"/>
      <c r="X42" s="16"/>
      <c r="Y42" s="16"/>
      <c r="Z42" s="16"/>
      <c r="AA42" s="16"/>
      <c r="AB42" s="11"/>
    </row>
    <row r="43" spans="1:28" s="1" customFormat="1" ht="35.25" customHeight="1" x14ac:dyDescent="0.2">
      <c r="A43" s="75"/>
      <c r="B43" s="330" t="s">
        <v>637</v>
      </c>
      <c r="C43" s="330"/>
      <c r="D43" s="330"/>
      <c r="E43" s="330"/>
      <c r="F43" s="330"/>
      <c r="G43" s="330"/>
      <c r="H43" s="330"/>
      <c r="I43" s="330"/>
      <c r="J43" s="330"/>
      <c r="K43" s="122"/>
      <c r="L43" s="16"/>
      <c r="M43" s="16"/>
      <c r="N43" s="16"/>
      <c r="O43" s="16"/>
      <c r="P43" s="16"/>
      <c r="Q43" s="16"/>
      <c r="R43" s="16"/>
      <c r="S43" s="16"/>
      <c r="T43" s="16"/>
      <c r="U43" s="16"/>
      <c r="V43" s="16"/>
      <c r="W43" s="16"/>
      <c r="X43" s="16"/>
      <c r="Y43" s="16"/>
      <c r="Z43" s="16"/>
      <c r="AA43" s="16"/>
      <c r="AB43" s="11"/>
    </row>
    <row r="44" spans="1:28" s="1" customFormat="1" ht="15.6" customHeight="1" x14ac:dyDescent="0.2">
      <c r="A44" s="73">
        <v>29</v>
      </c>
      <c r="B44" s="304" t="s">
        <v>20</v>
      </c>
      <c r="C44" s="305"/>
      <c r="D44" s="305"/>
      <c r="E44" s="305"/>
      <c r="F44" s="305"/>
      <c r="G44" s="305"/>
      <c r="H44" s="306"/>
      <c r="I44" s="314">
        <f>SUM(I37:K42)</f>
        <v>0</v>
      </c>
      <c r="J44" s="314"/>
      <c r="K44" s="125"/>
      <c r="L44" s="16"/>
      <c r="M44" s="16"/>
      <c r="N44" s="16"/>
      <c r="O44" s="16"/>
      <c r="P44" s="16"/>
      <c r="Q44" s="16"/>
      <c r="R44" s="16"/>
      <c r="S44" s="16"/>
      <c r="T44" s="16"/>
      <c r="U44" s="16"/>
      <c r="V44" s="16"/>
      <c r="W44" s="16"/>
      <c r="X44" s="16"/>
      <c r="Y44" s="16"/>
      <c r="Z44" s="16"/>
      <c r="AA44" s="16"/>
      <c r="AB44" s="11"/>
    </row>
    <row r="45" spans="1:28" s="1" customFormat="1" ht="27" customHeight="1" x14ac:dyDescent="0.2">
      <c r="A45" s="299" t="s">
        <v>659</v>
      </c>
      <c r="B45" s="299"/>
      <c r="C45" s="299"/>
      <c r="D45" s="299"/>
      <c r="E45" s="299"/>
      <c r="F45" s="299"/>
      <c r="G45" s="299"/>
      <c r="H45" s="299"/>
      <c r="I45" s="299"/>
      <c r="J45" s="299"/>
      <c r="K45" s="124"/>
      <c r="L45" s="16"/>
      <c r="M45" s="16"/>
      <c r="N45" s="16"/>
      <c r="O45" s="16"/>
      <c r="P45" s="16"/>
      <c r="Q45" s="16"/>
      <c r="R45" s="16"/>
      <c r="S45" s="16"/>
      <c r="T45" s="16"/>
      <c r="U45" s="16"/>
      <c r="V45" s="16"/>
      <c r="W45" s="16"/>
      <c r="X45" s="16"/>
      <c r="Y45" s="16"/>
      <c r="Z45" s="16"/>
      <c r="AA45" s="16"/>
      <c r="AB45" s="11"/>
    </row>
    <row r="46" spans="1:28" s="202" customFormat="1" ht="27" customHeight="1" x14ac:dyDescent="0.2">
      <c r="A46" s="241" t="s">
        <v>734</v>
      </c>
      <c r="B46" s="242"/>
      <c r="C46" s="242"/>
      <c r="D46" s="242"/>
      <c r="E46" s="242"/>
      <c r="F46" s="242"/>
      <c r="G46" s="242"/>
      <c r="H46" s="242"/>
      <c r="I46" s="242"/>
      <c r="J46" s="243"/>
      <c r="K46" s="124"/>
      <c r="L46" s="16"/>
      <c r="M46" s="16"/>
      <c r="N46" s="16"/>
      <c r="O46" s="16"/>
      <c r="P46" s="16"/>
      <c r="Q46" s="16"/>
      <c r="R46" s="16"/>
      <c r="S46" s="16"/>
      <c r="T46" s="16"/>
      <c r="U46" s="16"/>
      <c r="V46" s="16"/>
      <c r="W46" s="16"/>
      <c r="X46" s="16"/>
      <c r="Y46" s="16"/>
      <c r="Z46" s="16"/>
      <c r="AA46" s="16"/>
      <c r="AB46" s="11"/>
    </row>
    <row r="47" spans="1:28" s="1" customFormat="1" ht="15.6" customHeight="1" x14ac:dyDescent="0.2">
      <c r="A47" s="335" t="s">
        <v>695</v>
      </c>
      <c r="B47" s="336"/>
      <c r="C47" s="336"/>
      <c r="D47" s="336"/>
      <c r="E47" s="344"/>
      <c r="F47" s="345"/>
      <c r="G47" s="345"/>
      <c r="H47" s="345"/>
      <c r="I47" s="345"/>
      <c r="J47" s="346"/>
      <c r="K47" s="8"/>
      <c r="L47" s="16"/>
      <c r="M47" s="16"/>
      <c r="N47" s="16"/>
      <c r="O47" s="16"/>
      <c r="P47" s="16"/>
      <c r="Q47" s="16"/>
      <c r="R47" s="16"/>
      <c r="S47" s="16"/>
      <c r="T47" s="16"/>
      <c r="U47" s="16"/>
      <c r="V47" s="16"/>
      <c r="W47" s="16"/>
      <c r="X47" s="16"/>
      <c r="Y47" s="16"/>
      <c r="Z47" s="16"/>
      <c r="AA47" s="16"/>
      <c r="AB47" s="11"/>
    </row>
    <row r="48" spans="1:28" s="1" customFormat="1" ht="15.6" customHeight="1" x14ac:dyDescent="0.2">
      <c r="A48" s="318" t="s">
        <v>23</v>
      </c>
      <c r="B48" s="318"/>
      <c r="C48" s="318"/>
      <c r="D48" s="318"/>
      <c r="E48" s="318"/>
      <c r="F48" s="318"/>
      <c r="G48" s="318"/>
      <c r="H48" s="318"/>
      <c r="I48" s="318"/>
      <c r="J48" s="318"/>
      <c r="K48" s="119"/>
      <c r="L48" s="16"/>
      <c r="M48" s="16"/>
      <c r="N48" s="16"/>
      <c r="O48" s="16"/>
      <c r="P48" s="16"/>
      <c r="Q48" s="16"/>
      <c r="R48" s="16"/>
      <c r="S48" s="16"/>
      <c r="T48" s="16"/>
      <c r="U48" s="16"/>
      <c r="V48" s="16"/>
      <c r="W48" s="16"/>
      <c r="X48" s="16"/>
      <c r="Y48" s="16"/>
      <c r="Z48" s="16"/>
      <c r="AA48" s="16"/>
      <c r="AB48" s="11"/>
    </row>
    <row r="49" spans="1:28" s="1" customFormat="1" ht="15.6" customHeight="1" x14ac:dyDescent="0.2">
      <c r="A49" s="72">
        <v>30</v>
      </c>
      <c r="B49" s="315" t="s">
        <v>32</v>
      </c>
      <c r="C49" s="316"/>
      <c r="D49" s="316"/>
      <c r="E49" s="316"/>
      <c r="F49" s="316"/>
      <c r="G49" s="316"/>
      <c r="H49" s="317"/>
      <c r="I49" s="310"/>
      <c r="J49" s="310"/>
      <c r="K49" s="119"/>
      <c r="L49" s="16"/>
      <c r="M49" s="16"/>
      <c r="N49" s="16"/>
      <c r="O49" s="16"/>
      <c r="P49" s="16"/>
      <c r="Q49" s="16"/>
      <c r="R49" s="16"/>
      <c r="S49" s="16"/>
      <c r="T49" s="16"/>
      <c r="U49" s="16"/>
      <c r="V49" s="16"/>
      <c r="W49" s="16"/>
      <c r="X49" s="16"/>
      <c r="Y49" s="16"/>
      <c r="Z49" s="16"/>
      <c r="AA49" s="16"/>
      <c r="AB49" s="11"/>
    </row>
    <row r="50" spans="1:28" s="1" customFormat="1" ht="15.6" customHeight="1" x14ac:dyDescent="0.2">
      <c r="A50" s="73">
        <v>31</v>
      </c>
      <c r="B50" s="315" t="s">
        <v>33</v>
      </c>
      <c r="C50" s="316"/>
      <c r="D50" s="316"/>
      <c r="E50" s="316"/>
      <c r="F50" s="316"/>
      <c r="G50" s="316"/>
      <c r="H50" s="317"/>
      <c r="I50" s="310"/>
      <c r="J50" s="310"/>
      <c r="K50" s="119"/>
      <c r="L50" s="16"/>
      <c r="M50" s="16"/>
      <c r="N50" s="16"/>
      <c r="O50" s="16"/>
      <c r="P50" s="16"/>
      <c r="Q50" s="16"/>
      <c r="R50" s="16"/>
      <c r="S50" s="16"/>
      <c r="T50" s="16"/>
      <c r="U50" s="16"/>
      <c r="V50" s="16"/>
      <c r="W50" s="16"/>
      <c r="X50" s="16"/>
      <c r="Y50" s="16"/>
      <c r="Z50" s="16"/>
      <c r="AA50" s="16"/>
      <c r="AB50" s="11"/>
    </row>
    <row r="51" spans="1:28" s="1" customFormat="1" ht="15.6" customHeight="1" x14ac:dyDescent="0.2">
      <c r="A51" s="73">
        <v>32</v>
      </c>
      <c r="B51" s="315" t="s">
        <v>34</v>
      </c>
      <c r="C51" s="316"/>
      <c r="D51" s="316"/>
      <c r="E51" s="316"/>
      <c r="F51" s="316"/>
      <c r="G51" s="316"/>
      <c r="H51" s="317"/>
      <c r="I51" s="310"/>
      <c r="J51" s="310"/>
      <c r="K51" s="119"/>
      <c r="L51" s="16"/>
      <c r="M51" s="16"/>
      <c r="N51" s="16"/>
      <c r="O51" s="16"/>
      <c r="P51" s="16"/>
      <c r="Q51" s="16"/>
      <c r="R51" s="16"/>
      <c r="S51" s="16"/>
      <c r="T51" s="16"/>
      <c r="U51" s="16"/>
      <c r="V51" s="16"/>
      <c r="W51" s="16"/>
      <c r="X51" s="16"/>
      <c r="Y51" s="16"/>
      <c r="Z51" s="16"/>
      <c r="AA51" s="16"/>
      <c r="AB51" s="11"/>
    </row>
    <row r="52" spans="1:28" s="1" customFormat="1" ht="15.6" customHeight="1" x14ac:dyDescent="0.2">
      <c r="A52" s="73">
        <v>33</v>
      </c>
      <c r="B52" s="315" t="s">
        <v>35</v>
      </c>
      <c r="C52" s="316"/>
      <c r="D52" s="316"/>
      <c r="E52" s="316"/>
      <c r="F52" s="316"/>
      <c r="G52" s="316"/>
      <c r="H52" s="317"/>
      <c r="I52" s="310"/>
      <c r="J52" s="310"/>
      <c r="K52" s="119"/>
      <c r="L52" s="16"/>
      <c r="M52" s="16"/>
      <c r="N52" s="16"/>
      <c r="O52" s="16"/>
      <c r="P52" s="16"/>
      <c r="Q52" s="16"/>
      <c r="R52" s="16"/>
      <c r="S52" s="16"/>
      <c r="T52" s="16"/>
      <c r="U52" s="16"/>
      <c r="V52" s="16"/>
      <c r="W52" s="16"/>
      <c r="X52" s="16"/>
      <c r="Y52" s="16"/>
      <c r="Z52" s="16"/>
      <c r="AA52" s="16"/>
      <c r="AB52" s="11"/>
    </row>
    <row r="53" spans="1:28" s="1" customFormat="1" ht="15.6" customHeight="1" x14ac:dyDescent="0.2">
      <c r="A53" s="73">
        <v>34</v>
      </c>
      <c r="B53" s="315" t="s">
        <v>36</v>
      </c>
      <c r="C53" s="316"/>
      <c r="D53" s="316"/>
      <c r="E53" s="316"/>
      <c r="F53" s="316"/>
      <c r="G53" s="316"/>
      <c r="H53" s="317"/>
      <c r="I53" s="310"/>
      <c r="J53" s="310"/>
      <c r="K53" s="119"/>
      <c r="L53" s="16"/>
      <c r="M53" s="16"/>
      <c r="N53" s="16"/>
      <c r="O53" s="16"/>
      <c r="P53" s="16"/>
      <c r="Q53" s="16"/>
      <c r="R53" s="16"/>
      <c r="S53" s="16"/>
      <c r="T53" s="16"/>
      <c r="U53" s="16"/>
      <c r="V53" s="16"/>
      <c r="W53" s="16"/>
      <c r="X53" s="16"/>
      <c r="Y53" s="16"/>
      <c r="Z53" s="16"/>
      <c r="AA53" s="16"/>
      <c r="AB53" s="11"/>
    </row>
    <row r="54" spans="1:28" s="1" customFormat="1" ht="15.6" customHeight="1" x14ac:dyDescent="0.2">
      <c r="A54" s="73">
        <v>35</v>
      </c>
      <c r="B54" s="301" t="s">
        <v>65</v>
      </c>
      <c r="C54" s="302"/>
      <c r="D54" s="303"/>
      <c r="E54" s="311"/>
      <c r="F54" s="312"/>
      <c r="G54" s="312"/>
      <c r="H54" s="313"/>
      <c r="I54" s="310"/>
      <c r="J54" s="310"/>
      <c r="K54" s="126"/>
      <c r="L54" s="16"/>
      <c r="M54" s="16"/>
      <c r="N54" s="16"/>
      <c r="O54" s="16"/>
      <c r="P54" s="16"/>
      <c r="Q54" s="16"/>
      <c r="R54" s="16"/>
      <c r="S54" s="16"/>
      <c r="T54" s="16"/>
      <c r="U54" s="16"/>
      <c r="V54" s="16"/>
      <c r="W54" s="16"/>
      <c r="X54" s="16"/>
      <c r="Y54" s="16"/>
      <c r="Z54" s="16"/>
      <c r="AA54" s="16"/>
      <c r="AB54" s="11"/>
    </row>
    <row r="55" spans="1:28" s="1" customFormat="1" ht="15.6" customHeight="1" x14ac:dyDescent="0.2">
      <c r="A55" s="74"/>
      <c r="B55" s="331" t="s">
        <v>638</v>
      </c>
      <c r="C55" s="331"/>
      <c r="D55" s="331"/>
      <c r="E55" s="331"/>
      <c r="F55" s="331"/>
      <c r="G55" s="331"/>
      <c r="H55" s="331"/>
      <c r="I55" s="331"/>
      <c r="J55" s="331"/>
      <c r="K55" s="119"/>
      <c r="L55" s="16"/>
      <c r="M55" s="16"/>
      <c r="N55" s="16"/>
      <c r="O55" s="16"/>
      <c r="P55" s="16"/>
      <c r="Q55" s="16"/>
      <c r="R55" s="16"/>
      <c r="S55" s="16"/>
      <c r="T55" s="16"/>
      <c r="U55" s="16"/>
      <c r="V55" s="16"/>
      <c r="W55" s="16"/>
      <c r="X55" s="16"/>
      <c r="Y55" s="16"/>
      <c r="Z55" s="16"/>
      <c r="AA55" s="16"/>
      <c r="AB55" s="11"/>
    </row>
    <row r="56" spans="1:28" s="1" customFormat="1" ht="15.6" customHeight="1" x14ac:dyDescent="0.2">
      <c r="A56" s="72">
        <v>36</v>
      </c>
      <c r="B56" s="304" t="s">
        <v>20</v>
      </c>
      <c r="C56" s="305"/>
      <c r="D56" s="305"/>
      <c r="E56" s="305"/>
      <c r="F56" s="305"/>
      <c r="G56" s="305"/>
      <c r="H56" s="306"/>
      <c r="I56" s="297">
        <f>SUM(I48:K54)</f>
        <v>0</v>
      </c>
      <c r="J56" s="297"/>
      <c r="K56" s="112"/>
      <c r="L56" s="16"/>
      <c r="M56" s="16"/>
      <c r="N56" s="16"/>
      <c r="O56" s="16"/>
      <c r="P56" s="16"/>
      <c r="Q56" s="16"/>
      <c r="R56" s="16"/>
      <c r="S56" s="16"/>
      <c r="T56" s="16"/>
      <c r="U56" s="16"/>
      <c r="V56" s="16"/>
      <c r="W56" s="16"/>
      <c r="X56" s="16"/>
      <c r="Y56" s="16"/>
      <c r="Z56" s="16"/>
      <c r="AA56" s="16"/>
      <c r="AB56" s="11"/>
    </row>
    <row r="57" spans="1:28" s="1" customFormat="1" ht="15.6" customHeight="1" x14ac:dyDescent="0.2">
      <c r="A57" s="256" t="s">
        <v>59</v>
      </c>
      <c r="B57" s="256"/>
      <c r="C57" s="256"/>
      <c r="D57" s="256"/>
      <c r="E57" s="256"/>
      <c r="F57" s="256"/>
      <c r="G57" s="256"/>
      <c r="H57" s="256"/>
      <c r="I57" s="256"/>
      <c r="J57" s="256"/>
      <c r="K57" s="119"/>
      <c r="L57" s="16"/>
      <c r="M57" s="16"/>
      <c r="N57" s="16"/>
      <c r="O57" s="16"/>
      <c r="P57" s="16"/>
      <c r="Q57" s="16"/>
      <c r="R57" s="16"/>
      <c r="S57" s="16"/>
      <c r="T57" s="16"/>
      <c r="U57" s="16"/>
      <c r="V57" s="16"/>
      <c r="W57" s="16"/>
      <c r="X57" s="16"/>
      <c r="Y57" s="16"/>
      <c r="Z57" s="16"/>
      <c r="AA57" s="16"/>
      <c r="AB57" s="11"/>
    </row>
    <row r="58" spans="1:28" s="1" customFormat="1" ht="15.6" customHeight="1" x14ac:dyDescent="0.2">
      <c r="A58" s="72">
        <v>37</v>
      </c>
      <c r="B58" s="307" t="s">
        <v>68</v>
      </c>
      <c r="C58" s="308"/>
      <c r="D58" s="308"/>
      <c r="E58" s="308"/>
      <c r="F58" s="308"/>
      <c r="G58" s="308"/>
      <c r="H58" s="309"/>
      <c r="I58" s="297">
        <f>I4</f>
        <v>0</v>
      </c>
      <c r="J58" s="297"/>
      <c r="K58" s="119"/>
      <c r="L58" s="16"/>
      <c r="M58" s="16"/>
      <c r="N58" s="16"/>
      <c r="O58" s="16"/>
      <c r="P58" s="16"/>
      <c r="Q58" s="16"/>
      <c r="R58" s="16"/>
      <c r="S58" s="16"/>
      <c r="T58" s="16"/>
      <c r="U58" s="16"/>
      <c r="V58" s="16"/>
      <c r="W58" s="16"/>
      <c r="X58" s="16"/>
      <c r="Y58" s="16"/>
      <c r="Z58" s="16"/>
      <c r="AA58" s="16"/>
      <c r="AB58" s="11"/>
    </row>
    <row r="59" spans="1:28" s="1" customFormat="1" ht="15.6" customHeight="1" x14ac:dyDescent="0.2">
      <c r="A59" s="73">
        <v>38</v>
      </c>
      <c r="B59" s="315" t="s">
        <v>9</v>
      </c>
      <c r="C59" s="316"/>
      <c r="D59" s="316"/>
      <c r="E59" s="316"/>
      <c r="F59" s="316"/>
      <c r="G59" s="316"/>
      <c r="H59" s="317"/>
      <c r="I59" s="297">
        <f>I6</f>
        <v>0</v>
      </c>
      <c r="J59" s="297"/>
      <c r="K59" s="119"/>
      <c r="L59" s="16"/>
      <c r="M59" s="16"/>
      <c r="N59" s="16"/>
      <c r="O59" s="16"/>
      <c r="P59" s="16"/>
      <c r="Q59" s="16"/>
      <c r="R59" s="16"/>
      <c r="S59" s="16"/>
      <c r="T59" s="16"/>
      <c r="U59" s="16"/>
      <c r="V59" s="16"/>
      <c r="W59" s="16"/>
      <c r="X59" s="16"/>
      <c r="Y59" s="16"/>
      <c r="Z59" s="16"/>
      <c r="AA59" s="16"/>
      <c r="AB59" s="11"/>
    </row>
    <row r="60" spans="1:28" s="1" customFormat="1" ht="15.6" customHeight="1" x14ac:dyDescent="0.2">
      <c r="A60" s="73">
        <v>39</v>
      </c>
      <c r="B60" s="315" t="s">
        <v>12</v>
      </c>
      <c r="C60" s="316"/>
      <c r="D60" s="316"/>
      <c r="E60" s="316"/>
      <c r="F60" s="316"/>
      <c r="G60" s="316"/>
      <c r="H60" s="317"/>
      <c r="I60" s="297">
        <f>I11</f>
        <v>0</v>
      </c>
      <c r="J60" s="297"/>
      <c r="K60" s="119"/>
      <c r="L60" s="16"/>
      <c r="M60" s="16"/>
      <c r="N60" s="16"/>
      <c r="O60" s="16"/>
      <c r="P60" s="16"/>
      <c r="Q60" s="16"/>
      <c r="R60" s="16"/>
      <c r="S60" s="16"/>
      <c r="T60" s="16"/>
      <c r="U60" s="16"/>
      <c r="V60" s="16"/>
      <c r="W60" s="16"/>
      <c r="X60" s="16"/>
      <c r="Y60" s="16"/>
      <c r="Z60" s="16"/>
      <c r="AA60" s="16"/>
      <c r="AB60" s="11"/>
    </row>
    <row r="61" spans="1:28" s="1" customFormat="1" ht="15.6" customHeight="1" x14ac:dyDescent="0.2">
      <c r="A61" s="73">
        <v>40</v>
      </c>
      <c r="B61" s="320" t="s">
        <v>13</v>
      </c>
      <c r="C61" s="321"/>
      <c r="D61" s="321"/>
      <c r="E61" s="321"/>
      <c r="F61" s="321"/>
      <c r="G61" s="321"/>
      <c r="H61" s="322"/>
      <c r="I61" s="297">
        <f>I17</f>
        <v>0</v>
      </c>
      <c r="J61" s="297"/>
      <c r="K61" s="119"/>
      <c r="L61" s="16"/>
      <c r="M61" s="16"/>
      <c r="N61" s="16"/>
      <c r="O61" s="16"/>
      <c r="P61" s="16"/>
      <c r="Q61" s="16"/>
      <c r="R61" s="16"/>
      <c r="S61" s="16"/>
      <c r="T61" s="16"/>
      <c r="U61" s="16"/>
      <c r="V61" s="16"/>
      <c r="W61" s="16"/>
      <c r="X61" s="16"/>
      <c r="Y61" s="16"/>
      <c r="Z61" s="16"/>
      <c r="AA61" s="16"/>
      <c r="AB61" s="11"/>
    </row>
    <row r="62" spans="1:28" s="1" customFormat="1" ht="17.25" customHeight="1" x14ac:dyDescent="0.2">
      <c r="A62" s="73">
        <v>41</v>
      </c>
      <c r="B62" s="320" t="s">
        <v>14</v>
      </c>
      <c r="C62" s="321"/>
      <c r="D62" s="321"/>
      <c r="E62" s="321"/>
      <c r="F62" s="321"/>
      <c r="G62" s="321"/>
      <c r="H62" s="322"/>
      <c r="I62" s="348">
        <f>I21</f>
        <v>0</v>
      </c>
      <c r="J62" s="349"/>
      <c r="K62" s="119"/>
      <c r="L62" s="16"/>
      <c r="M62" s="16"/>
      <c r="N62" s="16"/>
      <c r="O62" s="16"/>
      <c r="P62" s="16"/>
      <c r="Q62" s="16"/>
      <c r="R62" s="16"/>
      <c r="S62" s="16"/>
      <c r="T62" s="16"/>
      <c r="U62" s="16"/>
      <c r="V62" s="16"/>
      <c r="W62" s="16"/>
      <c r="X62" s="16"/>
      <c r="Y62" s="16"/>
      <c r="Z62" s="16"/>
      <c r="AA62" s="16"/>
      <c r="AB62" s="11"/>
    </row>
    <row r="63" spans="1:28" s="1" customFormat="1" ht="15.6" customHeight="1" x14ac:dyDescent="0.2">
      <c r="A63" s="73">
        <v>42</v>
      </c>
      <c r="B63" s="327" t="s">
        <v>11</v>
      </c>
      <c r="C63" s="328"/>
      <c r="D63" s="328"/>
      <c r="E63" s="328"/>
      <c r="F63" s="328"/>
      <c r="G63" s="328"/>
      <c r="H63" s="329"/>
      <c r="I63" s="297">
        <f>SUM(I57:K62)</f>
        <v>0</v>
      </c>
      <c r="J63" s="297"/>
      <c r="K63" s="127"/>
      <c r="L63" s="16"/>
      <c r="M63" s="16"/>
      <c r="N63" s="16"/>
      <c r="O63" s="16"/>
      <c r="P63" s="16"/>
      <c r="Q63" s="16"/>
      <c r="R63" s="16"/>
      <c r="S63" s="16"/>
      <c r="T63" s="16"/>
      <c r="U63" s="16"/>
      <c r="V63" s="16"/>
      <c r="W63" s="16"/>
      <c r="X63" s="16"/>
      <c r="Y63" s="16"/>
      <c r="Z63" s="16"/>
      <c r="AA63" s="16"/>
      <c r="AB63" s="11"/>
    </row>
    <row r="64" spans="1:28" s="1" customFormat="1" ht="15" customHeight="1" x14ac:dyDescent="0.2">
      <c r="A64" s="340" t="s">
        <v>73</v>
      </c>
      <c r="B64" s="340"/>
      <c r="C64" s="340"/>
      <c r="D64" s="340"/>
      <c r="E64" s="340"/>
      <c r="F64" s="340"/>
      <c r="G64" s="340"/>
      <c r="H64" s="340"/>
      <c r="I64" s="340"/>
      <c r="J64" s="340"/>
      <c r="K64" s="119"/>
      <c r="L64" s="16"/>
      <c r="M64" s="16"/>
      <c r="N64" s="16"/>
      <c r="O64" s="16"/>
      <c r="P64" s="16"/>
      <c r="Q64" s="16"/>
      <c r="R64" s="16"/>
      <c r="S64" s="16"/>
      <c r="T64" s="16"/>
      <c r="U64" s="16"/>
      <c r="V64" s="16"/>
      <c r="W64" s="16"/>
      <c r="X64" s="16"/>
      <c r="Y64" s="16"/>
      <c r="Z64" s="16"/>
      <c r="AA64" s="16"/>
      <c r="AB64" s="11"/>
    </row>
    <row r="65" spans="1:28" s="1" customFormat="1" ht="15.6" customHeight="1" x14ac:dyDescent="0.2">
      <c r="A65" s="74">
        <v>43</v>
      </c>
      <c r="B65" s="332" t="s">
        <v>37</v>
      </c>
      <c r="C65" s="333"/>
      <c r="D65" s="333"/>
      <c r="E65" s="333"/>
      <c r="F65" s="333"/>
      <c r="G65" s="333"/>
      <c r="H65" s="334"/>
      <c r="I65" s="297">
        <f>I33</f>
        <v>0</v>
      </c>
      <c r="J65" s="297"/>
      <c r="K65" s="119"/>
      <c r="L65" s="16"/>
      <c r="M65" s="16"/>
      <c r="N65" s="16"/>
      <c r="O65" s="16"/>
      <c r="P65" s="16"/>
      <c r="Q65" s="16"/>
      <c r="R65" s="16"/>
      <c r="S65" s="16"/>
      <c r="T65" s="16"/>
      <c r="U65" s="16"/>
      <c r="V65" s="16"/>
      <c r="W65" s="16"/>
      <c r="X65" s="16"/>
      <c r="Y65" s="16"/>
      <c r="Z65" s="16"/>
      <c r="AA65" s="16"/>
      <c r="AB65" s="11"/>
    </row>
    <row r="66" spans="1:28" s="1" customFormat="1" ht="15.6" customHeight="1" x14ac:dyDescent="0.2">
      <c r="A66" s="73">
        <v>44</v>
      </c>
      <c r="B66" s="320" t="s">
        <v>38</v>
      </c>
      <c r="C66" s="321"/>
      <c r="D66" s="321"/>
      <c r="E66" s="321"/>
      <c r="F66" s="321"/>
      <c r="G66" s="321"/>
      <c r="H66" s="322"/>
      <c r="I66" s="297">
        <f>I44</f>
        <v>0</v>
      </c>
      <c r="J66" s="297"/>
      <c r="K66" s="119"/>
      <c r="L66" s="16"/>
      <c r="M66" s="16"/>
      <c r="N66" s="16"/>
      <c r="O66" s="16"/>
      <c r="P66" s="16"/>
      <c r="Q66" s="16"/>
      <c r="R66" s="16"/>
      <c r="S66" s="16"/>
      <c r="T66" s="16"/>
      <c r="U66" s="16"/>
      <c r="V66" s="16"/>
      <c r="W66" s="16"/>
      <c r="X66" s="16"/>
      <c r="Y66" s="16"/>
      <c r="Z66" s="16"/>
      <c r="AA66" s="16"/>
      <c r="AB66" s="11"/>
    </row>
    <row r="67" spans="1:28" s="1" customFormat="1" ht="15.6" customHeight="1" x14ac:dyDescent="0.2">
      <c r="A67" s="73">
        <v>45</v>
      </c>
      <c r="B67" s="320" t="s">
        <v>39</v>
      </c>
      <c r="C67" s="321"/>
      <c r="D67" s="321"/>
      <c r="E67" s="321"/>
      <c r="F67" s="321"/>
      <c r="G67" s="321"/>
      <c r="H67" s="322"/>
      <c r="I67" s="297">
        <f>I56</f>
        <v>0</v>
      </c>
      <c r="J67" s="297"/>
      <c r="K67" s="119"/>
      <c r="L67" s="16"/>
      <c r="M67" s="16"/>
      <c r="N67" s="16"/>
      <c r="O67" s="16"/>
      <c r="P67" s="16"/>
      <c r="Q67" s="16"/>
      <c r="R67" s="16"/>
      <c r="S67" s="16"/>
      <c r="T67" s="16"/>
      <c r="U67" s="16"/>
      <c r="V67" s="16"/>
      <c r="W67" s="16"/>
      <c r="X67" s="16"/>
      <c r="Y67" s="16"/>
      <c r="Z67" s="16"/>
      <c r="AA67" s="16"/>
      <c r="AB67" s="11"/>
    </row>
    <row r="68" spans="1:28" s="1" customFormat="1" ht="15.6" customHeight="1" x14ac:dyDescent="0.2">
      <c r="A68" s="73">
        <v>46</v>
      </c>
      <c r="B68" s="335" t="s">
        <v>21</v>
      </c>
      <c r="C68" s="336"/>
      <c r="D68" s="336"/>
      <c r="E68" s="336"/>
      <c r="F68" s="336"/>
      <c r="G68" s="336"/>
      <c r="H68" s="337"/>
      <c r="I68" s="297">
        <f>SUM(I64:K67)</f>
        <v>0</v>
      </c>
      <c r="J68" s="297"/>
      <c r="K68" s="112"/>
      <c r="L68" s="16"/>
      <c r="M68" s="16"/>
      <c r="N68" s="16"/>
      <c r="O68" s="16"/>
      <c r="P68" s="16"/>
      <c r="Q68" s="16"/>
      <c r="R68" s="16"/>
      <c r="S68" s="16"/>
      <c r="T68" s="16"/>
      <c r="U68" s="16"/>
      <c r="V68" s="16"/>
      <c r="W68" s="16"/>
      <c r="X68" s="16"/>
      <c r="Y68" s="16"/>
      <c r="Z68" s="16"/>
      <c r="AA68" s="16"/>
      <c r="AB68" s="11"/>
    </row>
    <row r="69" spans="1:28" s="173" customFormat="1" ht="15.6" customHeight="1" x14ac:dyDescent="0.2">
      <c r="A69" s="256" t="s">
        <v>60</v>
      </c>
      <c r="B69" s="256"/>
      <c r="C69" s="256"/>
      <c r="D69" s="256"/>
      <c r="E69" s="256"/>
      <c r="F69" s="256"/>
      <c r="G69" s="256"/>
      <c r="H69" s="256"/>
      <c r="I69" s="256"/>
      <c r="J69" s="256"/>
      <c r="K69" s="112"/>
      <c r="L69" s="16"/>
      <c r="M69" s="16"/>
      <c r="N69" s="16"/>
      <c r="O69" s="16"/>
      <c r="P69" s="16"/>
      <c r="Q69" s="16"/>
      <c r="R69" s="16"/>
      <c r="S69" s="16"/>
      <c r="T69" s="16"/>
      <c r="U69" s="16"/>
      <c r="V69" s="16"/>
      <c r="W69" s="16"/>
      <c r="X69" s="16"/>
      <c r="Y69" s="16"/>
      <c r="Z69" s="16"/>
      <c r="AA69" s="16"/>
      <c r="AB69" s="11"/>
    </row>
    <row r="70" spans="1:28" s="173" customFormat="1" ht="15.6" customHeight="1" x14ac:dyDescent="0.2">
      <c r="A70" s="73">
        <v>47</v>
      </c>
      <c r="B70" s="319" t="s">
        <v>11</v>
      </c>
      <c r="C70" s="338"/>
      <c r="D70" s="338"/>
      <c r="E70" s="338"/>
      <c r="F70" s="338"/>
      <c r="G70" s="338"/>
      <c r="H70" s="339"/>
      <c r="I70" s="297">
        <f>I63</f>
        <v>0</v>
      </c>
      <c r="J70" s="297"/>
      <c r="K70" s="112"/>
      <c r="L70" s="16"/>
      <c r="M70" s="16"/>
      <c r="N70" s="16"/>
      <c r="O70" s="16"/>
      <c r="P70" s="16"/>
      <c r="Q70" s="16"/>
      <c r="R70" s="16"/>
      <c r="S70" s="16"/>
      <c r="T70" s="16"/>
      <c r="U70" s="16"/>
      <c r="V70" s="16"/>
      <c r="W70" s="16"/>
      <c r="X70" s="16"/>
      <c r="Y70" s="16"/>
      <c r="Z70" s="16"/>
      <c r="AA70" s="16"/>
      <c r="AB70" s="11"/>
    </row>
    <row r="71" spans="1:28" s="173" customFormat="1" ht="15.6" customHeight="1" x14ac:dyDescent="0.2">
      <c r="A71" s="73">
        <v>48</v>
      </c>
      <c r="B71" s="341" t="s">
        <v>21</v>
      </c>
      <c r="C71" s="342"/>
      <c r="D71" s="342"/>
      <c r="E71" s="342"/>
      <c r="F71" s="342"/>
      <c r="G71" s="342"/>
      <c r="H71" s="343"/>
      <c r="I71" s="297">
        <f>I68</f>
        <v>0</v>
      </c>
      <c r="J71" s="297"/>
      <c r="K71" s="112"/>
      <c r="L71" s="16"/>
      <c r="M71" s="16"/>
      <c r="N71" s="16"/>
      <c r="O71" s="16"/>
      <c r="P71" s="16"/>
      <c r="Q71" s="16"/>
      <c r="R71" s="16"/>
      <c r="S71" s="16"/>
      <c r="T71" s="16"/>
      <c r="U71" s="16"/>
      <c r="V71" s="16"/>
      <c r="W71" s="16"/>
      <c r="X71" s="16"/>
      <c r="Y71" s="16"/>
      <c r="Z71" s="16"/>
      <c r="AA71" s="16"/>
      <c r="AB71" s="11"/>
    </row>
    <row r="72" spans="1:28" s="1" customFormat="1" x14ac:dyDescent="0.2">
      <c r="A72" s="73">
        <v>49</v>
      </c>
      <c r="B72" s="335" t="s">
        <v>64</v>
      </c>
      <c r="C72" s="336"/>
      <c r="D72" s="336"/>
      <c r="E72" s="336"/>
      <c r="F72" s="336"/>
      <c r="G72" s="336"/>
      <c r="H72" s="337"/>
      <c r="I72" s="297">
        <f>IF(I70-I71&gt;0,0,I71-I70)</f>
        <v>0</v>
      </c>
      <c r="J72" s="297"/>
      <c r="K72" s="119"/>
      <c r="L72" s="16"/>
      <c r="M72" s="16"/>
      <c r="N72" s="16"/>
      <c r="O72" s="16"/>
      <c r="P72" s="16"/>
      <c r="Q72" s="16"/>
      <c r="R72" s="16"/>
      <c r="S72" s="16"/>
      <c r="T72" s="16"/>
      <c r="U72" s="16"/>
      <c r="V72" s="16"/>
      <c r="W72" s="16"/>
      <c r="X72" s="16"/>
      <c r="Y72" s="16"/>
      <c r="Z72" s="16"/>
      <c r="AA72" s="16"/>
      <c r="AB72" s="11"/>
    </row>
    <row r="73" spans="1:28" hidden="1" x14ac:dyDescent="0.2">
      <c r="A73" s="73">
        <v>47</v>
      </c>
      <c r="B73" s="327" t="s">
        <v>64</v>
      </c>
      <c r="C73" s="328"/>
      <c r="D73" s="328"/>
      <c r="E73" s="328"/>
      <c r="F73" s="328"/>
      <c r="G73" s="328"/>
      <c r="H73" s="329"/>
      <c r="I73" s="297">
        <f>I68-I63</f>
        <v>0</v>
      </c>
      <c r="J73" s="297"/>
    </row>
    <row r="74" spans="1:28" x14ac:dyDescent="0.2"/>
  </sheetData>
  <sheetProtection algorithmName="SHA-512" hashValue="WQVQe2dlcxOW1NggRjvFxj9BLIx0Sz5iXjL54OFsapSWKCF4tC4iRaSYKf1KPu/Pzbg2roAjLEjSUS53Q0ruxQ==" saltValue="Ci/Qtgb+DBRk1czqlDxRGw==" spinCount="100000" sheet="1" selectLockedCells="1"/>
  <mergeCells count="125">
    <mergeCell ref="I4:J4"/>
    <mergeCell ref="I6:J6"/>
    <mergeCell ref="I8:J8"/>
    <mergeCell ref="I9:J9"/>
    <mergeCell ref="I10:J10"/>
    <mergeCell ref="I11:J11"/>
    <mergeCell ref="I13:J13"/>
    <mergeCell ref="A1:J1"/>
    <mergeCell ref="A5:J5"/>
    <mergeCell ref="A7:J7"/>
    <mergeCell ref="A12:J12"/>
    <mergeCell ref="B4:H4"/>
    <mergeCell ref="B6:H6"/>
    <mergeCell ref="B2:H2"/>
    <mergeCell ref="B3:H3"/>
    <mergeCell ref="B8:H8"/>
    <mergeCell ref="B9:H9"/>
    <mergeCell ref="B10:H10"/>
    <mergeCell ref="B11:H11"/>
    <mergeCell ref="B13:H13"/>
    <mergeCell ref="I2:J2"/>
    <mergeCell ref="I3:J3"/>
    <mergeCell ref="I62:J62"/>
    <mergeCell ref="B27:H27"/>
    <mergeCell ref="A18:J18"/>
    <mergeCell ref="B40:H40"/>
    <mergeCell ref="B41:H41"/>
    <mergeCell ref="B42:D42"/>
    <mergeCell ref="B44:H44"/>
    <mergeCell ref="I40:J40"/>
    <mergeCell ref="I41:J41"/>
    <mergeCell ref="B31:D31"/>
    <mergeCell ref="B33:H33"/>
    <mergeCell ref="A36:J36"/>
    <mergeCell ref="B37:H37"/>
    <mergeCell ref="B38:H38"/>
    <mergeCell ref="B29:H29"/>
    <mergeCell ref="B30:H30"/>
    <mergeCell ref="I27:J27"/>
    <mergeCell ref="I28:J28"/>
    <mergeCell ref="I37:J37"/>
    <mergeCell ref="B28:H28"/>
    <mergeCell ref="I38:J38"/>
    <mergeCell ref="B24:H24"/>
    <mergeCell ref="B25:H25"/>
    <mergeCell ref="B21:H21"/>
    <mergeCell ref="B60:H60"/>
    <mergeCell ref="B61:H61"/>
    <mergeCell ref="I58:J58"/>
    <mergeCell ref="I59:J59"/>
    <mergeCell ref="I25:J25"/>
    <mergeCell ref="B50:H50"/>
    <mergeCell ref="B51:H51"/>
    <mergeCell ref="I50:J50"/>
    <mergeCell ref="E54:H54"/>
    <mergeCell ref="B53:H53"/>
    <mergeCell ref="A47:D47"/>
    <mergeCell ref="E47:J47"/>
    <mergeCell ref="I60:J60"/>
    <mergeCell ref="I61:J61"/>
    <mergeCell ref="I56:J56"/>
    <mergeCell ref="B26:J26"/>
    <mergeCell ref="B49:H49"/>
    <mergeCell ref="A35:J35"/>
    <mergeCell ref="A46:J46"/>
    <mergeCell ref="B73:H73"/>
    <mergeCell ref="E31:H31"/>
    <mergeCell ref="B43:J43"/>
    <mergeCell ref="B32:J32"/>
    <mergeCell ref="I54:J54"/>
    <mergeCell ref="A57:J57"/>
    <mergeCell ref="B55:J55"/>
    <mergeCell ref="B63:H63"/>
    <mergeCell ref="B65:H65"/>
    <mergeCell ref="B66:H66"/>
    <mergeCell ref="B67:H67"/>
    <mergeCell ref="B68:H68"/>
    <mergeCell ref="B62:H62"/>
    <mergeCell ref="I51:J51"/>
    <mergeCell ref="I73:J73"/>
    <mergeCell ref="I68:J68"/>
    <mergeCell ref="I67:J67"/>
    <mergeCell ref="A69:J69"/>
    <mergeCell ref="B72:H72"/>
    <mergeCell ref="B70:H70"/>
    <mergeCell ref="I63:J63"/>
    <mergeCell ref="I65:J65"/>
    <mergeCell ref="A64:J64"/>
    <mergeCell ref="B71:H71"/>
    <mergeCell ref="B14:H14"/>
    <mergeCell ref="B15:H15"/>
    <mergeCell ref="B16:H16"/>
    <mergeCell ref="B17:H17"/>
    <mergeCell ref="I17:J17"/>
    <mergeCell ref="B19:J20"/>
    <mergeCell ref="I21:J21"/>
    <mergeCell ref="I24:J24"/>
    <mergeCell ref="I14:J14"/>
    <mergeCell ref="I15:J15"/>
    <mergeCell ref="I16:J16"/>
    <mergeCell ref="A23:J23"/>
    <mergeCell ref="I70:J70"/>
    <mergeCell ref="I71:J71"/>
    <mergeCell ref="I72:J72"/>
    <mergeCell ref="I29:J29"/>
    <mergeCell ref="I30:J30"/>
    <mergeCell ref="A34:J34"/>
    <mergeCell ref="I31:J31"/>
    <mergeCell ref="I33:J33"/>
    <mergeCell ref="I66:J66"/>
    <mergeCell ref="B54:D54"/>
    <mergeCell ref="B56:H56"/>
    <mergeCell ref="B58:H58"/>
    <mergeCell ref="I42:J42"/>
    <mergeCell ref="E42:H42"/>
    <mergeCell ref="I44:J44"/>
    <mergeCell ref="I39:J39"/>
    <mergeCell ref="A45:J45"/>
    <mergeCell ref="B39:H39"/>
    <mergeCell ref="B52:H52"/>
    <mergeCell ref="I49:J49"/>
    <mergeCell ref="I52:J52"/>
    <mergeCell ref="I53:J53"/>
    <mergeCell ref="A48:J48"/>
    <mergeCell ref="B59:H59"/>
  </mergeCells>
  <printOptions headings="1"/>
  <pageMargins left="0.7" right="0.7" top="0.75" bottom="0.75" header="0.3" footer="0.3"/>
  <pageSetup scale="83" fitToWidth="0" fitToHeight="0" orientation="portrait" r:id="rId1"/>
  <headerFooter>
    <oddFooter>&amp;L&amp;6MO 500-2042 (Rev 09/24)&amp;R&amp;6FY25
 PPF Application
Revenue and Costs Section
&amp;P of &amp;N</oddFooter>
  </headerFooter>
  <rowBreaks count="1" manualBreakCount="1">
    <brk id="44"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AY1006"/>
  <sheetViews>
    <sheetView showGridLines="0" showRowColHeaders="0" zoomScaleNormal="100" zoomScaleSheetLayoutView="100" workbookViewId="0">
      <pane ySplit="4" topLeftCell="A17" activePane="bottomLeft" state="frozen"/>
      <selection pane="bottomLeft" activeCell="I16" sqref="I16"/>
    </sheetView>
  </sheetViews>
  <sheetFormatPr defaultColWidth="0" defaultRowHeight="12.75" zeroHeight="1" x14ac:dyDescent="0.2"/>
  <cols>
    <col min="1" max="1" width="2.7109375" customWidth="1"/>
    <col min="2" max="2" width="0.140625" customWidth="1"/>
    <col min="3" max="3" width="2.85546875" customWidth="1"/>
    <col min="4" max="6" width="2.7109375" customWidth="1"/>
    <col min="7" max="7" width="12.5703125" customWidth="1"/>
    <col min="8" max="9" width="4.5703125" customWidth="1"/>
    <col min="10" max="11" width="3.28515625" customWidth="1"/>
    <col min="12" max="12" width="4.5703125" customWidth="1"/>
    <col min="13" max="14" width="7.42578125" customWidth="1"/>
    <col min="15" max="15" width="8.140625" customWidth="1"/>
    <col min="16" max="16" width="8.5703125" customWidth="1"/>
    <col min="17" max="17" width="6.85546875" customWidth="1"/>
    <col min="18" max="18" width="7.28515625" customWidth="1"/>
    <col min="19" max="19" width="6.42578125" customWidth="1"/>
    <col min="20" max="20" width="8.7109375" customWidth="1"/>
    <col min="21" max="21" width="0.42578125" customWidth="1"/>
    <col min="22" max="28" width="1.5703125" hidden="1" customWidth="1"/>
    <col min="29" max="29" width="3.5703125" hidden="1" customWidth="1"/>
    <col min="30" max="31" width="6.7109375" hidden="1" customWidth="1"/>
    <col min="32" max="16384" width="1.5703125" hidden="1"/>
  </cols>
  <sheetData>
    <row r="1" spans="1:51" s="1" customFormat="1" ht="15.6" customHeight="1" x14ac:dyDescent="0.2">
      <c r="A1" s="367" t="s">
        <v>53</v>
      </c>
      <c r="B1" s="368"/>
      <c r="C1" s="368"/>
      <c r="D1" s="368"/>
      <c r="E1" s="368"/>
      <c r="F1" s="368"/>
      <c r="G1" s="368"/>
      <c r="H1" s="368"/>
      <c r="I1" s="368"/>
      <c r="J1" s="368"/>
      <c r="K1" s="368"/>
      <c r="L1" s="368"/>
      <c r="M1" s="368"/>
      <c r="N1" s="368"/>
      <c r="O1" s="368"/>
      <c r="P1" s="368"/>
      <c r="Q1" s="368"/>
      <c r="R1" s="368"/>
      <c r="S1" s="368"/>
      <c r="T1" s="368"/>
      <c r="U1" s="131"/>
      <c r="W1" s="158"/>
      <c r="X1" s="158"/>
      <c r="Y1" s="158"/>
      <c r="Z1" s="158"/>
      <c r="AA1" s="200"/>
      <c r="AB1" s="158"/>
      <c r="AC1" s="11"/>
      <c r="AD1" s="11"/>
      <c r="AE1" s="19"/>
      <c r="AF1" s="19"/>
      <c r="AG1" s="11"/>
      <c r="AH1" s="16"/>
      <c r="AI1" s="16"/>
      <c r="AJ1" s="16"/>
      <c r="AK1" s="16"/>
      <c r="AL1" s="16"/>
      <c r="AM1" s="16"/>
      <c r="AN1" s="16"/>
      <c r="AO1" s="16"/>
      <c r="AP1" s="16"/>
      <c r="AQ1" s="16"/>
      <c r="AR1" s="16"/>
      <c r="AS1" s="16"/>
      <c r="AT1" s="16"/>
      <c r="AU1" s="16"/>
      <c r="AV1" s="16"/>
      <c r="AW1" s="16"/>
      <c r="AX1" s="16"/>
      <c r="AY1" s="11"/>
    </row>
    <row r="2" spans="1:51" s="1" customFormat="1" ht="69.95" customHeight="1" x14ac:dyDescent="0.2">
      <c r="A2" s="371" t="s">
        <v>74</v>
      </c>
      <c r="B2" s="372"/>
      <c r="C2" s="372"/>
      <c r="D2" s="372"/>
      <c r="E2" s="372"/>
      <c r="F2" s="373"/>
      <c r="G2" s="139" t="s">
        <v>6</v>
      </c>
      <c r="H2" s="376" t="s">
        <v>40</v>
      </c>
      <c r="I2" s="377"/>
      <c r="J2" s="371" t="s">
        <v>662</v>
      </c>
      <c r="K2" s="372"/>
      <c r="L2" s="373"/>
      <c r="M2" s="371" t="s">
        <v>7</v>
      </c>
      <c r="N2" s="373"/>
      <c r="O2" s="374" t="s">
        <v>8</v>
      </c>
      <c r="P2" s="375"/>
      <c r="Q2" s="375"/>
      <c r="R2" s="375"/>
      <c r="S2" s="375"/>
      <c r="T2" s="375"/>
      <c r="U2" s="130"/>
      <c r="W2" s="158"/>
      <c r="X2" s="158"/>
      <c r="Y2" s="158"/>
      <c r="Z2" s="158"/>
      <c r="AA2" s="200"/>
      <c r="AB2" s="379" t="s">
        <v>693</v>
      </c>
      <c r="AC2" s="11"/>
      <c r="AD2" s="11"/>
      <c r="AE2" s="20" t="s">
        <v>665</v>
      </c>
      <c r="AF2" s="19"/>
      <c r="AG2" s="11"/>
      <c r="AH2" s="16"/>
      <c r="AI2" s="16"/>
      <c r="AJ2" s="16"/>
      <c r="AK2" s="16"/>
      <c r="AL2" s="16"/>
      <c r="AM2" s="16"/>
      <c r="AN2" s="16"/>
      <c r="AO2" s="16"/>
      <c r="AP2" s="16"/>
      <c r="AQ2" s="16"/>
      <c r="AR2" s="16"/>
      <c r="AS2" s="16"/>
      <c r="AT2" s="16"/>
      <c r="AU2" s="16"/>
      <c r="AV2" s="16"/>
      <c r="AW2" s="16"/>
      <c r="AX2" s="16"/>
      <c r="AY2" s="11"/>
    </row>
    <row r="3" spans="1:51" s="2" customFormat="1" ht="93.75" customHeight="1" x14ac:dyDescent="0.2">
      <c r="A3" s="369" t="s">
        <v>620</v>
      </c>
      <c r="B3" s="370"/>
      <c r="C3" s="53" t="s">
        <v>25</v>
      </c>
      <c r="D3" s="54" t="s">
        <v>24</v>
      </c>
      <c r="E3" s="54" t="s">
        <v>1</v>
      </c>
      <c r="F3" s="54" t="s">
        <v>704</v>
      </c>
      <c r="G3" s="6" t="s">
        <v>41</v>
      </c>
      <c r="H3" s="54" t="s">
        <v>2</v>
      </c>
      <c r="I3" s="54" t="s">
        <v>739</v>
      </c>
      <c r="J3" s="54" t="s">
        <v>15</v>
      </c>
      <c r="K3" s="54" t="s">
        <v>16</v>
      </c>
      <c r="L3" s="54" t="s">
        <v>17</v>
      </c>
      <c r="M3" s="55" t="s">
        <v>3</v>
      </c>
      <c r="N3" s="55" t="s">
        <v>4</v>
      </c>
      <c r="O3" s="6" t="s">
        <v>613</v>
      </c>
      <c r="P3" s="33" t="s">
        <v>5</v>
      </c>
      <c r="Q3" s="55" t="s">
        <v>46</v>
      </c>
      <c r="R3" s="56" t="s">
        <v>75</v>
      </c>
      <c r="S3" s="57" t="s">
        <v>18</v>
      </c>
      <c r="T3" s="5" t="s">
        <v>9</v>
      </c>
      <c r="U3" s="132"/>
      <c r="W3" s="2" t="s">
        <v>668</v>
      </c>
      <c r="X3" s="2" t="s">
        <v>669</v>
      </c>
      <c r="Y3" s="2" t="s">
        <v>670</v>
      </c>
      <c r="Z3" s="2" t="s">
        <v>671</v>
      </c>
      <c r="AA3" s="2" t="s">
        <v>705</v>
      </c>
      <c r="AB3" s="379"/>
      <c r="AC3" s="13" t="s">
        <v>667</v>
      </c>
      <c r="AD3" s="13" t="s">
        <v>666</v>
      </c>
      <c r="AE3" s="378">
        <f>AE1006</f>
        <v>0</v>
      </c>
      <c r="AF3" s="20"/>
      <c r="AG3" s="13"/>
      <c r="AH3" s="17"/>
      <c r="AI3" s="17"/>
      <c r="AJ3" s="17"/>
      <c r="AK3" s="17"/>
      <c r="AL3" s="17"/>
      <c r="AM3" s="17"/>
      <c r="AN3" s="17"/>
      <c r="AO3" s="17"/>
      <c r="AP3" s="17"/>
      <c r="AQ3" s="17"/>
      <c r="AR3" s="17"/>
      <c r="AS3" s="17"/>
      <c r="AT3" s="17"/>
      <c r="AU3" s="17"/>
      <c r="AV3" s="17"/>
      <c r="AW3" s="17"/>
      <c r="AX3" s="17"/>
      <c r="AY3" s="13"/>
    </row>
    <row r="4" spans="1:51" s="2" customFormat="1" ht="18.95" customHeight="1" x14ac:dyDescent="0.2">
      <c r="A4" s="161">
        <f>COUNTIF(A5:A1005,"x")</f>
        <v>0</v>
      </c>
      <c r="B4" s="196"/>
      <c r="C4" s="161">
        <f>COUNTIF(C5:C1005,"x")</f>
        <v>0</v>
      </c>
      <c r="D4" s="161">
        <f>COUNTIF(D5:D1005,"x")</f>
        <v>0</v>
      </c>
      <c r="E4" s="161">
        <f>COUNTIF(E5:E1005,"x")</f>
        <v>0</v>
      </c>
      <c r="F4" s="161">
        <f>COUNTIF(F5:F1005,"x")</f>
        <v>0</v>
      </c>
      <c r="G4" s="160"/>
      <c r="H4" s="161">
        <f>COUNTIF(H5:H1005,"x")</f>
        <v>0</v>
      </c>
      <c r="I4" s="161">
        <f>COUNTIF(I5:I1005,"x")</f>
        <v>0</v>
      </c>
      <c r="J4" s="161">
        <f>COUNTIF(J5:J1005,"x")</f>
        <v>0</v>
      </c>
      <c r="K4" s="161">
        <f>COUNTIF(K5:K1005,"x")</f>
        <v>0</v>
      </c>
      <c r="L4" s="161">
        <f>COUNTIF(L5:L1005,"x")</f>
        <v>0</v>
      </c>
      <c r="M4" s="162"/>
      <c r="N4" s="162"/>
      <c r="O4" s="162"/>
      <c r="P4" s="163"/>
      <c r="Q4" s="197">
        <f>SUM(Q5:Q1005)</f>
        <v>0</v>
      </c>
      <c r="R4" s="161">
        <f>COUNTIF(R5:R1005, "x")</f>
        <v>0</v>
      </c>
      <c r="S4" s="198">
        <f>SUM(S5:S1005)</f>
        <v>0</v>
      </c>
      <c r="T4" s="199">
        <f>SUM(T5:T1005)</f>
        <v>0</v>
      </c>
      <c r="U4" s="133"/>
      <c r="W4" s="2">
        <f>W1006</f>
        <v>0</v>
      </c>
      <c r="X4" s="2">
        <f t="shared" ref="X4:AB4" si="0">X1006</f>
        <v>0</v>
      </c>
      <c r="Y4" s="2">
        <f t="shared" si="0"/>
        <v>0</v>
      </c>
      <c r="Z4" s="2">
        <f t="shared" si="0"/>
        <v>0</v>
      </c>
      <c r="AA4" s="2">
        <f t="shared" si="0"/>
        <v>0</v>
      </c>
      <c r="AB4" s="2">
        <f t="shared" si="0"/>
        <v>0</v>
      </c>
      <c r="AC4" s="13">
        <f>AC1006</f>
        <v>0</v>
      </c>
      <c r="AD4" s="13"/>
      <c r="AE4" s="378"/>
      <c r="AF4" s="20"/>
      <c r="AG4" s="13"/>
      <c r="AH4" s="17"/>
      <c r="AI4" s="17"/>
      <c r="AJ4" s="17"/>
      <c r="AK4" s="17"/>
      <c r="AL4" s="17"/>
      <c r="AM4" s="17"/>
      <c r="AN4" s="17"/>
      <c r="AO4" s="17"/>
      <c r="AP4" s="17"/>
      <c r="AQ4" s="17"/>
      <c r="AR4" s="17"/>
      <c r="AS4" s="17"/>
      <c r="AT4" s="17"/>
      <c r="AU4" s="17"/>
      <c r="AV4" s="17"/>
      <c r="AW4" s="17"/>
      <c r="AX4" s="17"/>
      <c r="AY4" s="13"/>
    </row>
    <row r="5" spans="1:51" s="1" customFormat="1" x14ac:dyDescent="0.2">
      <c r="A5" s="366"/>
      <c r="B5" s="366"/>
      <c r="C5" s="164"/>
      <c r="D5" s="164"/>
      <c r="E5" s="201"/>
      <c r="F5" s="164"/>
      <c r="G5" s="194"/>
      <c r="H5" s="164"/>
      <c r="I5" s="204"/>
      <c r="J5" s="164"/>
      <c r="K5" s="164"/>
      <c r="L5" s="164"/>
      <c r="M5" s="76"/>
      <c r="N5" s="76"/>
      <c r="O5" s="81"/>
      <c r="P5" s="195">
        <f>VLOOKUP(O5,'Supporting Documentation'!A4:J569,10,FALSE)</f>
        <v>0</v>
      </c>
      <c r="Q5" s="51"/>
      <c r="R5" s="50"/>
      <c r="S5" s="156">
        <f>IF(Q5="",0,(Q5/'PPF Application'!$T$7))</f>
        <v>0</v>
      </c>
      <c r="T5" s="52">
        <f>IF(O5="", 0, (P5/'PPF Application'!$T$7)*Q5)</f>
        <v>0</v>
      </c>
      <c r="U5" s="134"/>
      <c r="W5" s="158">
        <f>IF(AND(A5="x",H5="x"),1,0)</f>
        <v>0</v>
      </c>
      <c r="X5" s="158">
        <f>IF(AND(C5="x",H5="x"),1,0)</f>
        <v>0</v>
      </c>
      <c r="Y5" s="158">
        <f>IF(AND(D5="x",H5="x"),1,0)</f>
        <v>0</v>
      </c>
      <c r="Z5" s="158">
        <f>IF(AND(E5="x",H5="x"),1,0)</f>
        <v>0</v>
      </c>
      <c r="AA5" s="200">
        <f>IF(AND(F5="x",H5="x"),1,0)</f>
        <v>0</v>
      </c>
      <c r="AB5" s="158">
        <f>IF(OR(O5="UNK",O5="TPR",O5="ORP",O5="INC",O5="OTS"),1,0)</f>
        <v>0</v>
      </c>
      <c r="AC5" s="11">
        <f>IF((AND(AND(AND(M5&lt;=$AD$5,N5&gt;=$AD$5,M5&lt;&gt;"",H5&lt;&gt;"")))),1,0)</f>
        <v>0</v>
      </c>
      <c r="AD5" s="21">
        <v>45627</v>
      </c>
      <c r="AE5" s="19">
        <f>IF(J5="x",S5,0)</f>
        <v>0</v>
      </c>
      <c r="AF5" s="19">
        <f>IF(R5="x", S5, 0)</f>
        <v>0</v>
      </c>
      <c r="AG5" s="11"/>
      <c r="AH5" s="16"/>
      <c r="AI5" s="16"/>
      <c r="AJ5" s="16"/>
      <c r="AK5" s="16"/>
      <c r="AL5" s="16"/>
      <c r="AM5" s="16"/>
      <c r="AN5" s="16"/>
      <c r="AO5" s="16"/>
      <c r="AP5" s="16"/>
      <c r="AQ5" s="16"/>
      <c r="AR5" s="16"/>
      <c r="AS5" s="16"/>
      <c r="AT5" s="16"/>
      <c r="AU5" s="16"/>
      <c r="AV5" s="16"/>
      <c r="AW5" s="16"/>
      <c r="AX5" s="16"/>
      <c r="AY5" s="11"/>
    </row>
    <row r="6" spans="1:51" s="1" customFormat="1" x14ac:dyDescent="0.2">
      <c r="A6" s="366"/>
      <c r="B6" s="366"/>
      <c r="C6" s="164"/>
      <c r="D6" s="164"/>
      <c r="E6" s="201"/>
      <c r="F6" s="164"/>
      <c r="G6" s="194"/>
      <c r="H6" s="164"/>
      <c r="I6" s="204"/>
      <c r="J6" s="164"/>
      <c r="K6" s="164"/>
      <c r="L6" s="164"/>
      <c r="M6" s="76"/>
      <c r="N6" s="76"/>
      <c r="O6" s="81"/>
      <c r="P6" s="195">
        <f>VLOOKUP(O6,'Supporting Documentation'!A4:J569,10,FALSE)</f>
        <v>0</v>
      </c>
      <c r="Q6" s="51"/>
      <c r="R6" s="50"/>
      <c r="S6" s="156">
        <f>IF(Q6="",0,(Q6/'PPF Application'!$T$7))</f>
        <v>0</v>
      </c>
      <c r="T6" s="52">
        <f>IF(O6="", 0, (P6/'PPF Application'!$T$7)*Q6)</f>
        <v>0</v>
      </c>
      <c r="U6" s="134"/>
      <c r="W6" s="158">
        <f>IF(AND(A6="x",H6="x"),1,0)</f>
        <v>0</v>
      </c>
      <c r="X6" s="158">
        <f t="shared" ref="X6:X69" si="1">IF(AND(C6="x",H6="x"),1,0)</f>
        <v>0</v>
      </c>
      <c r="Y6" s="158">
        <f t="shared" ref="Y6:Y69" si="2">IF(AND(D6="x",H6="x"),1,0)</f>
        <v>0</v>
      </c>
      <c r="Z6" s="200">
        <f t="shared" ref="Z6:Z69" si="3">IF(AND(E6="x",H6="x"),1,0)</f>
        <v>0</v>
      </c>
      <c r="AA6" s="200">
        <f t="shared" ref="AA6:AA69" si="4">IF(AND(F6="x",H6="x"),1,0)</f>
        <v>0</v>
      </c>
      <c r="AB6" s="158">
        <f t="shared" ref="AB6:AB69" si="5">IF(OR(O6="UNK",O6="TPR",O6="ORP",O6="INC",O6="OTS"),1,0)</f>
        <v>0</v>
      </c>
      <c r="AC6" s="11">
        <f t="shared" ref="AC6:AC69" si="6">IF((AND(AND(AND(M6&lt;=$AD$5,N6&gt;=$AD$5,M6&lt;&gt;"",H6&lt;&gt;"")))),1,0)</f>
        <v>0</v>
      </c>
      <c r="AD6" s="21"/>
      <c r="AE6" s="19">
        <f t="shared" ref="AE6:AE69" si="7">IF(J6="x",S6,0)</f>
        <v>0</v>
      </c>
      <c r="AF6" s="19">
        <f t="shared" ref="AF6:AF69" si="8">IF(R6="x", S6, 0)</f>
        <v>0</v>
      </c>
      <c r="AG6" s="11"/>
      <c r="AH6" s="16"/>
      <c r="AI6" s="16"/>
      <c r="AJ6" s="16"/>
      <c r="AK6" s="16"/>
      <c r="AL6" s="16"/>
      <c r="AM6" s="16"/>
      <c r="AN6" s="16"/>
      <c r="AO6" s="16"/>
      <c r="AP6" s="16"/>
      <c r="AQ6" s="16"/>
      <c r="AR6" s="16"/>
      <c r="AS6" s="16"/>
      <c r="AT6" s="16"/>
      <c r="AU6" s="16"/>
      <c r="AV6" s="16"/>
      <c r="AW6" s="16"/>
      <c r="AX6" s="16"/>
      <c r="AY6" s="11"/>
    </row>
    <row r="7" spans="1:51" s="1" customFormat="1" x14ac:dyDescent="0.2">
      <c r="A7" s="366"/>
      <c r="B7" s="366"/>
      <c r="C7" s="164"/>
      <c r="D7" s="164"/>
      <c r="E7" s="201"/>
      <c r="F7" s="164"/>
      <c r="G7" s="194"/>
      <c r="H7" s="164"/>
      <c r="I7" s="204"/>
      <c r="J7" s="164"/>
      <c r="K7" s="164"/>
      <c r="L7" s="164"/>
      <c r="M7" s="76"/>
      <c r="N7" s="76"/>
      <c r="O7" s="81"/>
      <c r="P7" s="195">
        <f>VLOOKUP(O7,'Supporting Documentation'!$A$4:$J$569,10,FALSE)</f>
        <v>0</v>
      </c>
      <c r="Q7" s="51"/>
      <c r="R7" s="50"/>
      <c r="S7" s="156">
        <f>IF(Q7="",0,(Q7/'PPF Application'!$T$7))</f>
        <v>0</v>
      </c>
      <c r="T7" s="52">
        <f>IF(O7="", 0, (P7/'PPF Application'!$T$7)*Q7)</f>
        <v>0</v>
      </c>
      <c r="U7" s="134"/>
      <c r="W7" s="158">
        <f t="shared" ref="W7:W70" si="9">IF(AND(A7="x",H7="x"),1,0)</f>
        <v>0</v>
      </c>
      <c r="X7" s="158">
        <f t="shared" si="1"/>
        <v>0</v>
      </c>
      <c r="Y7" s="158">
        <f t="shared" si="2"/>
        <v>0</v>
      </c>
      <c r="Z7" s="200">
        <f t="shared" si="3"/>
        <v>0</v>
      </c>
      <c r="AA7" s="200">
        <f t="shared" si="4"/>
        <v>0</v>
      </c>
      <c r="AB7" s="158">
        <f t="shared" si="5"/>
        <v>0</v>
      </c>
      <c r="AC7" s="11">
        <f t="shared" si="6"/>
        <v>0</v>
      </c>
      <c r="AD7" s="21"/>
      <c r="AE7" s="19">
        <f t="shared" si="7"/>
        <v>0</v>
      </c>
      <c r="AF7" s="19">
        <f t="shared" si="8"/>
        <v>0</v>
      </c>
      <c r="AG7" s="11"/>
      <c r="AH7" s="16"/>
      <c r="AI7" s="16"/>
      <c r="AJ7" s="16"/>
      <c r="AK7" s="16"/>
      <c r="AL7" s="16"/>
      <c r="AM7" s="16"/>
      <c r="AN7" s="16"/>
      <c r="AO7" s="16"/>
      <c r="AP7" s="16"/>
      <c r="AQ7" s="16"/>
      <c r="AR7" s="16"/>
      <c r="AS7" s="16"/>
      <c r="AT7" s="16"/>
      <c r="AU7" s="16"/>
      <c r="AV7" s="16"/>
      <c r="AW7" s="16"/>
      <c r="AX7" s="16"/>
      <c r="AY7" s="11"/>
    </row>
    <row r="8" spans="1:51" s="1" customFormat="1" x14ac:dyDescent="0.2">
      <c r="A8" s="366"/>
      <c r="B8" s="366"/>
      <c r="C8" s="164"/>
      <c r="D8" s="164"/>
      <c r="E8" s="201"/>
      <c r="F8" s="164"/>
      <c r="G8" s="194"/>
      <c r="H8" s="164"/>
      <c r="I8" s="204"/>
      <c r="J8" s="164"/>
      <c r="K8" s="164"/>
      <c r="L8" s="164"/>
      <c r="M8" s="76"/>
      <c r="N8" s="76"/>
      <c r="O8" s="81"/>
      <c r="P8" s="195">
        <f>VLOOKUP(O8,'Supporting Documentation'!$A$4:$J$569,10,FALSE)</f>
        <v>0</v>
      </c>
      <c r="Q8" s="51"/>
      <c r="R8" s="50"/>
      <c r="S8" s="156">
        <f>IF(Q8="",0,(Q8/'PPF Application'!$T$7))</f>
        <v>0</v>
      </c>
      <c r="T8" s="52">
        <f>IF(O8="", 0, (P8/'PPF Application'!$T$7)*Q8)</f>
        <v>0</v>
      </c>
      <c r="U8" s="134"/>
      <c r="W8" s="158">
        <f t="shared" si="9"/>
        <v>0</v>
      </c>
      <c r="X8" s="158">
        <f t="shared" si="1"/>
        <v>0</v>
      </c>
      <c r="Y8" s="158">
        <f t="shared" si="2"/>
        <v>0</v>
      </c>
      <c r="Z8" s="200">
        <f t="shared" si="3"/>
        <v>0</v>
      </c>
      <c r="AA8" s="200">
        <f t="shared" si="4"/>
        <v>0</v>
      </c>
      <c r="AB8" s="158">
        <f t="shared" si="5"/>
        <v>0</v>
      </c>
      <c r="AC8" s="11">
        <f t="shared" si="6"/>
        <v>0</v>
      </c>
      <c r="AD8" s="21"/>
      <c r="AE8" s="19">
        <f t="shared" si="7"/>
        <v>0</v>
      </c>
      <c r="AF8" s="19">
        <f t="shared" si="8"/>
        <v>0</v>
      </c>
      <c r="AG8" s="11"/>
      <c r="AH8" s="16"/>
      <c r="AI8" s="16"/>
      <c r="AJ8" s="16"/>
      <c r="AK8" s="16"/>
      <c r="AL8" s="16"/>
      <c r="AM8" s="16"/>
      <c r="AN8" s="16"/>
      <c r="AO8" s="16"/>
      <c r="AP8" s="16"/>
      <c r="AQ8" s="16"/>
      <c r="AR8" s="16"/>
      <c r="AS8" s="16"/>
      <c r="AT8" s="16"/>
      <c r="AU8" s="16"/>
      <c r="AV8" s="16"/>
      <c r="AW8" s="16"/>
      <c r="AX8" s="16"/>
      <c r="AY8" s="11"/>
    </row>
    <row r="9" spans="1:51" s="1" customFormat="1" x14ac:dyDescent="0.2">
      <c r="A9" s="366"/>
      <c r="B9" s="366"/>
      <c r="C9" s="164"/>
      <c r="D9" s="164"/>
      <c r="E9" s="201"/>
      <c r="F9" s="164"/>
      <c r="G9" s="194"/>
      <c r="H9" s="164"/>
      <c r="I9" s="204"/>
      <c r="J9" s="164"/>
      <c r="K9" s="164"/>
      <c r="L9" s="164"/>
      <c r="M9" s="76"/>
      <c r="N9" s="76"/>
      <c r="O9" s="81"/>
      <c r="P9" s="195">
        <f>VLOOKUP(O9,'Supporting Documentation'!$A$4:$J$569,10,FALSE)</f>
        <v>0</v>
      </c>
      <c r="Q9" s="51"/>
      <c r="R9" s="50"/>
      <c r="S9" s="156">
        <f>IF(Q9="",0,(Q9/'PPF Application'!$T$7))</f>
        <v>0</v>
      </c>
      <c r="T9" s="52">
        <f>IF(O9="", 0, (P9/'PPF Application'!$T$7)*Q9)</f>
        <v>0</v>
      </c>
      <c r="U9" s="134"/>
      <c r="W9" s="158">
        <f t="shared" si="9"/>
        <v>0</v>
      </c>
      <c r="X9" s="158">
        <f t="shared" si="1"/>
        <v>0</v>
      </c>
      <c r="Y9" s="158">
        <f t="shared" si="2"/>
        <v>0</v>
      </c>
      <c r="Z9" s="200">
        <f t="shared" si="3"/>
        <v>0</v>
      </c>
      <c r="AA9" s="200">
        <f t="shared" si="4"/>
        <v>0</v>
      </c>
      <c r="AB9" s="158">
        <f t="shared" si="5"/>
        <v>0</v>
      </c>
      <c r="AC9" s="11">
        <f t="shared" si="6"/>
        <v>0</v>
      </c>
      <c r="AD9" s="21"/>
      <c r="AE9" s="19">
        <f t="shared" si="7"/>
        <v>0</v>
      </c>
      <c r="AF9" s="19">
        <f t="shared" si="8"/>
        <v>0</v>
      </c>
      <c r="AG9" s="11"/>
      <c r="AH9" s="16"/>
      <c r="AI9" s="16"/>
      <c r="AJ9" s="16"/>
      <c r="AK9" s="16"/>
      <c r="AL9" s="16"/>
      <c r="AM9" s="16"/>
      <c r="AN9" s="16"/>
      <c r="AO9" s="16"/>
      <c r="AP9" s="16"/>
      <c r="AQ9" s="16"/>
      <c r="AR9" s="16"/>
      <c r="AS9" s="16"/>
      <c r="AT9" s="16"/>
      <c r="AU9" s="16"/>
      <c r="AV9" s="16"/>
      <c r="AW9" s="16"/>
      <c r="AX9" s="16"/>
      <c r="AY9" s="11"/>
    </row>
    <row r="10" spans="1:51" s="1" customFormat="1" x14ac:dyDescent="0.2">
      <c r="A10" s="366"/>
      <c r="B10" s="366"/>
      <c r="C10" s="164"/>
      <c r="D10" s="164"/>
      <c r="E10" s="201"/>
      <c r="F10" s="164"/>
      <c r="G10" s="194"/>
      <c r="H10" s="164"/>
      <c r="I10" s="204"/>
      <c r="J10" s="164"/>
      <c r="K10" s="164"/>
      <c r="L10" s="164"/>
      <c r="M10" s="76"/>
      <c r="N10" s="76"/>
      <c r="O10" s="81"/>
      <c r="P10" s="195">
        <f>VLOOKUP(O10,'Supporting Documentation'!$A$4:$J$569,10,FALSE)</f>
        <v>0</v>
      </c>
      <c r="Q10" s="51"/>
      <c r="R10" s="50"/>
      <c r="S10" s="156">
        <f>IF(Q10="",0,(Q10/'PPF Application'!$T$7))</f>
        <v>0</v>
      </c>
      <c r="T10" s="52">
        <f>IF(O10="", 0, (P10/'PPF Application'!$T$7)*Q10)</f>
        <v>0</v>
      </c>
      <c r="U10" s="134"/>
      <c r="W10" s="158">
        <f t="shared" si="9"/>
        <v>0</v>
      </c>
      <c r="X10" s="158">
        <f t="shared" si="1"/>
        <v>0</v>
      </c>
      <c r="Y10" s="158">
        <f t="shared" si="2"/>
        <v>0</v>
      </c>
      <c r="Z10" s="200">
        <f t="shared" si="3"/>
        <v>0</v>
      </c>
      <c r="AA10" s="200">
        <f t="shared" si="4"/>
        <v>0</v>
      </c>
      <c r="AB10" s="158">
        <f t="shared" si="5"/>
        <v>0</v>
      </c>
      <c r="AC10" s="11">
        <f t="shared" si="6"/>
        <v>0</v>
      </c>
      <c r="AD10" s="11"/>
      <c r="AE10" s="19">
        <f t="shared" si="7"/>
        <v>0</v>
      </c>
      <c r="AF10" s="19">
        <f t="shared" si="8"/>
        <v>0</v>
      </c>
      <c r="AG10" s="11"/>
      <c r="AH10" s="16"/>
      <c r="AI10" s="16"/>
      <c r="AJ10" s="16"/>
      <c r="AK10" s="16"/>
      <c r="AL10" s="16"/>
      <c r="AM10" s="16"/>
      <c r="AN10" s="16"/>
      <c r="AO10" s="16"/>
      <c r="AP10" s="16"/>
      <c r="AQ10" s="16"/>
      <c r="AR10" s="16"/>
      <c r="AS10" s="16"/>
      <c r="AT10" s="16"/>
      <c r="AU10" s="16"/>
      <c r="AV10" s="16"/>
      <c r="AW10" s="16"/>
      <c r="AX10" s="16"/>
      <c r="AY10" s="11"/>
    </row>
    <row r="11" spans="1:51" s="1" customFormat="1" x14ac:dyDescent="0.2">
      <c r="A11" s="366"/>
      <c r="B11" s="366"/>
      <c r="C11" s="164"/>
      <c r="D11" s="164"/>
      <c r="E11" s="201"/>
      <c r="F11" s="164"/>
      <c r="G11" s="194"/>
      <c r="H11" s="164"/>
      <c r="I11" s="204"/>
      <c r="J11" s="164"/>
      <c r="K11" s="164"/>
      <c r="L11" s="164"/>
      <c r="M11" s="76"/>
      <c r="N11" s="76"/>
      <c r="O11" s="81"/>
      <c r="P11" s="195">
        <f>VLOOKUP(O11,'Supporting Documentation'!$A$4:$J$569,10,FALSE)</f>
        <v>0</v>
      </c>
      <c r="Q11" s="51"/>
      <c r="R11" s="50"/>
      <c r="S11" s="156">
        <f>IF(Q11="",0,(Q11/'PPF Application'!$T$7))</f>
        <v>0</v>
      </c>
      <c r="T11" s="52">
        <f>IF(O11="", 0, (P11/'PPF Application'!$T$7)*Q11)</f>
        <v>0</v>
      </c>
      <c r="U11" s="134"/>
      <c r="W11" s="158">
        <f t="shared" si="9"/>
        <v>0</v>
      </c>
      <c r="X11" s="158">
        <f t="shared" si="1"/>
        <v>0</v>
      </c>
      <c r="Y11" s="158">
        <f t="shared" si="2"/>
        <v>0</v>
      </c>
      <c r="Z11" s="200">
        <f t="shared" si="3"/>
        <v>0</v>
      </c>
      <c r="AA11" s="200">
        <f t="shared" si="4"/>
        <v>0</v>
      </c>
      <c r="AB11" s="158">
        <f t="shared" si="5"/>
        <v>0</v>
      </c>
      <c r="AC11" s="11">
        <f t="shared" si="6"/>
        <v>0</v>
      </c>
      <c r="AD11" s="11"/>
      <c r="AE11" s="19">
        <f t="shared" si="7"/>
        <v>0</v>
      </c>
      <c r="AF11" s="19">
        <f t="shared" si="8"/>
        <v>0</v>
      </c>
      <c r="AG11" s="11"/>
      <c r="AH11" s="16"/>
      <c r="AI11" s="16"/>
      <c r="AJ11" s="16"/>
      <c r="AK11" s="16"/>
      <c r="AL11" s="16"/>
      <c r="AM11" s="16"/>
      <c r="AN11" s="16"/>
      <c r="AO11" s="16"/>
      <c r="AP11" s="16"/>
      <c r="AQ11" s="16"/>
      <c r="AR11" s="16"/>
      <c r="AS11" s="16"/>
      <c r="AT11" s="16"/>
      <c r="AU11" s="16"/>
      <c r="AV11" s="16"/>
      <c r="AW11" s="16"/>
      <c r="AX11" s="16"/>
      <c r="AY11" s="11"/>
    </row>
    <row r="12" spans="1:51" s="1" customFormat="1" x14ac:dyDescent="0.2">
      <c r="A12" s="366"/>
      <c r="B12" s="366"/>
      <c r="C12" s="164"/>
      <c r="D12" s="164"/>
      <c r="E12" s="201"/>
      <c r="F12" s="164"/>
      <c r="G12" s="194"/>
      <c r="H12" s="164"/>
      <c r="I12" s="204"/>
      <c r="J12" s="164"/>
      <c r="K12" s="164"/>
      <c r="L12" s="164"/>
      <c r="M12" s="76"/>
      <c r="N12" s="76"/>
      <c r="O12" s="81"/>
      <c r="P12" s="195">
        <f>VLOOKUP(O12,'Supporting Documentation'!$A$4:$J$569,10,FALSE)</f>
        <v>0</v>
      </c>
      <c r="Q12" s="51"/>
      <c r="R12" s="50"/>
      <c r="S12" s="156">
        <f>IF(Q12="",0,(Q12/'PPF Application'!$T$7))</f>
        <v>0</v>
      </c>
      <c r="T12" s="52">
        <f>IF(O12="", 0, (P12/'PPF Application'!$T$7)*Q12)</f>
        <v>0</v>
      </c>
      <c r="U12" s="134"/>
      <c r="W12" s="158">
        <f t="shared" si="9"/>
        <v>0</v>
      </c>
      <c r="X12" s="158">
        <f t="shared" si="1"/>
        <v>0</v>
      </c>
      <c r="Y12" s="158">
        <f t="shared" si="2"/>
        <v>0</v>
      </c>
      <c r="Z12" s="200">
        <f t="shared" si="3"/>
        <v>0</v>
      </c>
      <c r="AA12" s="200">
        <f t="shared" si="4"/>
        <v>0</v>
      </c>
      <c r="AB12" s="158">
        <f t="shared" si="5"/>
        <v>0</v>
      </c>
      <c r="AC12" s="11">
        <f t="shared" si="6"/>
        <v>0</v>
      </c>
      <c r="AD12" s="11"/>
      <c r="AE12" s="19">
        <f t="shared" si="7"/>
        <v>0</v>
      </c>
      <c r="AF12" s="19">
        <f t="shared" si="8"/>
        <v>0</v>
      </c>
      <c r="AG12" s="11"/>
      <c r="AH12" s="16"/>
      <c r="AI12" s="16"/>
      <c r="AJ12" s="16"/>
      <c r="AK12" s="16"/>
      <c r="AL12" s="16"/>
      <c r="AM12" s="16"/>
      <c r="AN12" s="16"/>
      <c r="AO12" s="16"/>
      <c r="AP12" s="16"/>
      <c r="AQ12" s="16"/>
      <c r="AR12" s="16"/>
      <c r="AS12" s="16"/>
      <c r="AT12" s="16"/>
      <c r="AU12" s="16"/>
      <c r="AV12" s="16"/>
      <c r="AW12" s="16"/>
      <c r="AX12" s="16"/>
      <c r="AY12" s="11"/>
    </row>
    <row r="13" spans="1:51" s="1" customFormat="1" x14ac:dyDescent="0.2">
      <c r="A13" s="366"/>
      <c r="B13" s="366"/>
      <c r="C13" s="164"/>
      <c r="D13" s="164"/>
      <c r="E13" s="201"/>
      <c r="F13" s="164"/>
      <c r="G13" s="194"/>
      <c r="H13" s="164"/>
      <c r="I13" s="204"/>
      <c r="J13" s="164"/>
      <c r="K13" s="164"/>
      <c r="L13" s="164"/>
      <c r="M13" s="76"/>
      <c r="N13" s="76"/>
      <c r="O13" s="81"/>
      <c r="P13" s="195">
        <f>VLOOKUP(O13,'Supporting Documentation'!$A$4:$J$569,10,FALSE)</f>
        <v>0</v>
      </c>
      <c r="Q13" s="51"/>
      <c r="R13" s="50"/>
      <c r="S13" s="156">
        <f>IF(Q13="",0,(Q13/'PPF Application'!$T$7))</f>
        <v>0</v>
      </c>
      <c r="T13" s="52">
        <f>IF(O13="", 0, (P13/'PPF Application'!$T$7)*Q13)</f>
        <v>0</v>
      </c>
      <c r="U13" s="134"/>
      <c r="W13" s="158">
        <f t="shared" si="9"/>
        <v>0</v>
      </c>
      <c r="X13" s="158">
        <f t="shared" si="1"/>
        <v>0</v>
      </c>
      <c r="Y13" s="158">
        <f t="shared" si="2"/>
        <v>0</v>
      </c>
      <c r="Z13" s="200">
        <f t="shared" si="3"/>
        <v>0</v>
      </c>
      <c r="AA13" s="200">
        <f t="shared" si="4"/>
        <v>0</v>
      </c>
      <c r="AB13" s="158">
        <f t="shared" si="5"/>
        <v>0</v>
      </c>
      <c r="AC13" s="11">
        <f t="shared" si="6"/>
        <v>0</v>
      </c>
      <c r="AD13" s="11"/>
      <c r="AE13" s="19">
        <f t="shared" si="7"/>
        <v>0</v>
      </c>
      <c r="AF13" s="19">
        <f t="shared" si="8"/>
        <v>0</v>
      </c>
      <c r="AG13" s="11"/>
      <c r="AH13" s="16"/>
      <c r="AI13" s="16"/>
      <c r="AJ13" s="16"/>
      <c r="AK13" s="16"/>
      <c r="AL13" s="16"/>
      <c r="AM13" s="16"/>
      <c r="AN13" s="16"/>
      <c r="AO13" s="16"/>
      <c r="AP13" s="16"/>
      <c r="AQ13" s="16"/>
      <c r="AR13" s="16"/>
      <c r="AS13" s="16"/>
      <c r="AT13" s="16"/>
      <c r="AU13" s="16"/>
      <c r="AV13" s="16"/>
      <c r="AW13" s="16"/>
      <c r="AX13" s="16"/>
      <c r="AY13" s="11"/>
    </row>
    <row r="14" spans="1:51" s="1" customFormat="1" x14ac:dyDescent="0.2">
      <c r="A14" s="366"/>
      <c r="B14" s="366"/>
      <c r="C14" s="164"/>
      <c r="D14" s="164"/>
      <c r="E14" s="201"/>
      <c r="F14" s="164"/>
      <c r="G14" s="194"/>
      <c r="H14" s="164"/>
      <c r="I14" s="204"/>
      <c r="J14" s="164"/>
      <c r="K14" s="164"/>
      <c r="L14" s="164"/>
      <c r="M14" s="76"/>
      <c r="N14" s="76"/>
      <c r="O14" s="81"/>
      <c r="P14" s="195">
        <f>VLOOKUP(O14,'Supporting Documentation'!$A$4:$J$569,10,FALSE)</f>
        <v>0</v>
      </c>
      <c r="Q14" s="51"/>
      <c r="R14" s="50"/>
      <c r="S14" s="156">
        <f>IF(Q14="",0,(Q14/'PPF Application'!$T$7))</f>
        <v>0</v>
      </c>
      <c r="T14" s="52">
        <f>IF(O14="", 0, (P14/'PPF Application'!$T$7)*Q14)</f>
        <v>0</v>
      </c>
      <c r="U14" s="134"/>
      <c r="W14" s="158">
        <f t="shared" si="9"/>
        <v>0</v>
      </c>
      <c r="X14" s="158">
        <f t="shared" si="1"/>
        <v>0</v>
      </c>
      <c r="Y14" s="158">
        <f t="shared" si="2"/>
        <v>0</v>
      </c>
      <c r="Z14" s="200">
        <f t="shared" si="3"/>
        <v>0</v>
      </c>
      <c r="AA14" s="200">
        <f t="shared" si="4"/>
        <v>0</v>
      </c>
      <c r="AB14" s="158">
        <f t="shared" si="5"/>
        <v>0</v>
      </c>
      <c r="AC14" s="11">
        <f t="shared" si="6"/>
        <v>0</v>
      </c>
      <c r="AD14" s="11"/>
      <c r="AE14" s="19">
        <f t="shared" si="7"/>
        <v>0</v>
      </c>
      <c r="AF14" s="19">
        <f t="shared" si="8"/>
        <v>0</v>
      </c>
      <c r="AG14" s="11"/>
      <c r="AH14" s="16"/>
      <c r="AI14" s="16"/>
      <c r="AJ14" s="16"/>
      <c r="AK14" s="16"/>
      <c r="AL14" s="16"/>
      <c r="AM14" s="16"/>
      <c r="AN14" s="16"/>
      <c r="AO14" s="16"/>
      <c r="AP14" s="16"/>
      <c r="AQ14" s="16"/>
      <c r="AR14" s="16"/>
      <c r="AS14" s="16"/>
      <c r="AT14" s="16"/>
      <c r="AU14" s="16"/>
      <c r="AV14" s="16"/>
      <c r="AW14" s="16"/>
      <c r="AX14" s="16"/>
      <c r="AY14" s="11"/>
    </row>
    <row r="15" spans="1:51" s="1" customFormat="1" x14ac:dyDescent="0.2">
      <c r="A15" s="366"/>
      <c r="B15" s="366"/>
      <c r="C15" s="164"/>
      <c r="D15" s="164"/>
      <c r="E15" s="201"/>
      <c r="F15" s="164"/>
      <c r="G15" s="194"/>
      <c r="H15" s="164"/>
      <c r="I15" s="204"/>
      <c r="J15" s="164"/>
      <c r="K15" s="164"/>
      <c r="L15" s="164"/>
      <c r="M15" s="76"/>
      <c r="N15" s="76"/>
      <c r="O15" s="81"/>
      <c r="P15" s="195">
        <f>VLOOKUP(O15,'Supporting Documentation'!$A$4:$J$569,10,FALSE)</f>
        <v>0</v>
      </c>
      <c r="Q15" s="51"/>
      <c r="R15" s="50"/>
      <c r="S15" s="156">
        <f>IF(Q15="",0,(Q15/'PPF Application'!$T$7))</f>
        <v>0</v>
      </c>
      <c r="T15" s="52">
        <f>IF(O15="", 0, (P15/'PPF Application'!$T$7)*Q15)</f>
        <v>0</v>
      </c>
      <c r="U15" s="134"/>
      <c r="W15" s="158">
        <f t="shared" si="9"/>
        <v>0</v>
      </c>
      <c r="X15" s="158">
        <f t="shared" si="1"/>
        <v>0</v>
      </c>
      <c r="Y15" s="158">
        <f t="shared" si="2"/>
        <v>0</v>
      </c>
      <c r="Z15" s="200">
        <f t="shared" si="3"/>
        <v>0</v>
      </c>
      <c r="AA15" s="200">
        <f t="shared" si="4"/>
        <v>0</v>
      </c>
      <c r="AB15" s="158">
        <f t="shared" si="5"/>
        <v>0</v>
      </c>
      <c r="AC15" s="11">
        <f t="shared" si="6"/>
        <v>0</v>
      </c>
      <c r="AD15" s="11"/>
      <c r="AE15" s="19">
        <f t="shared" si="7"/>
        <v>0</v>
      </c>
      <c r="AF15" s="19">
        <f t="shared" si="8"/>
        <v>0</v>
      </c>
      <c r="AG15" s="11"/>
      <c r="AH15" s="16"/>
      <c r="AI15" s="16"/>
      <c r="AJ15" s="16"/>
      <c r="AK15" s="16"/>
      <c r="AL15" s="16"/>
      <c r="AM15" s="16"/>
      <c r="AN15" s="16"/>
      <c r="AO15" s="16"/>
      <c r="AP15" s="16"/>
      <c r="AQ15" s="16"/>
      <c r="AR15" s="16"/>
      <c r="AS15" s="16"/>
      <c r="AT15" s="16"/>
      <c r="AU15" s="16"/>
      <c r="AV15" s="16"/>
      <c r="AW15" s="16"/>
      <c r="AX15" s="16"/>
      <c r="AY15" s="11"/>
    </row>
    <row r="16" spans="1:51" s="1" customFormat="1" x14ac:dyDescent="0.2">
      <c r="A16" s="366"/>
      <c r="B16" s="366"/>
      <c r="C16" s="164"/>
      <c r="D16" s="164"/>
      <c r="E16" s="201"/>
      <c r="F16" s="164"/>
      <c r="G16" s="194"/>
      <c r="H16" s="164"/>
      <c r="I16" s="204"/>
      <c r="J16" s="164"/>
      <c r="K16" s="164"/>
      <c r="L16" s="164"/>
      <c r="M16" s="76"/>
      <c r="N16" s="76"/>
      <c r="O16" s="81"/>
      <c r="P16" s="195">
        <f>VLOOKUP(O16,'Supporting Documentation'!$A$4:$J$569,10,FALSE)</f>
        <v>0</v>
      </c>
      <c r="Q16" s="51"/>
      <c r="R16" s="50"/>
      <c r="S16" s="156">
        <f>IF(Q16="",0,(Q16/'PPF Application'!$T$7))</f>
        <v>0</v>
      </c>
      <c r="T16" s="52">
        <f>IF(O16="", 0, (P16/'PPF Application'!$T$7)*Q16)</f>
        <v>0</v>
      </c>
      <c r="U16" s="134"/>
      <c r="W16" s="158">
        <f t="shared" si="9"/>
        <v>0</v>
      </c>
      <c r="X16" s="158">
        <f t="shared" si="1"/>
        <v>0</v>
      </c>
      <c r="Y16" s="158">
        <f t="shared" si="2"/>
        <v>0</v>
      </c>
      <c r="Z16" s="200">
        <f t="shared" si="3"/>
        <v>0</v>
      </c>
      <c r="AA16" s="200">
        <f t="shared" si="4"/>
        <v>0</v>
      </c>
      <c r="AB16" s="158">
        <f t="shared" si="5"/>
        <v>0</v>
      </c>
      <c r="AC16" s="11">
        <f t="shared" si="6"/>
        <v>0</v>
      </c>
      <c r="AD16" s="11"/>
      <c r="AE16" s="19">
        <f t="shared" si="7"/>
        <v>0</v>
      </c>
      <c r="AF16" s="19">
        <f t="shared" si="8"/>
        <v>0</v>
      </c>
      <c r="AG16" s="11"/>
      <c r="AH16" s="16"/>
      <c r="AI16" s="16"/>
      <c r="AJ16" s="16"/>
      <c r="AK16" s="16"/>
      <c r="AL16" s="16"/>
      <c r="AM16" s="16"/>
      <c r="AN16" s="16"/>
      <c r="AO16" s="16"/>
      <c r="AP16" s="16"/>
      <c r="AQ16" s="16"/>
      <c r="AR16" s="16"/>
      <c r="AS16" s="16"/>
      <c r="AT16" s="16"/>
      <c r="AU16" s="16"/>
      <c r="AV16" s="16"/>
      <c r="AW16" s="16"/>
      <c r="AX16" s="16"/>
      <c r="AY16" s="11"/>
    </row>
    <row r="17" spans="1:51" s="1" customFormat="1" x14ac:dyDescent="0.2">
      <c r="A17" s="366"/>
      <c r="B17" s="366"/>
      <c r="C17" s="164"/>
      <c r="D17" s="164"/>
      <c r="E17" s="201"/>
      <c r="F17" s="164"/>
      <c r="G17" s="194"/>
      <c r="H17" s="164"/>
      <c r="I17" s="204"/>
      <c r="J17" s="164"/>
      <c r="K17" s="164"/>
      <c r="L17" s="164"/>
      <c r="M17" s="76"/>
      <c r="N17" s="76"/>
      <c r="O17" s="81"/>
      <c r="P17" s="195">
        <f>VLOOKUP(O17,'Supporting Documentation'!$A$4:$J$569,10,FALSE)</f>
        <v>0</v>
      </c>
      <c r="Q17" s="51"/>
      <c r="R17" s="50"/>
      <c r="S17" s="156">
        <f>IF(Q17="",0,(Q17/'PPF Application'!$T$7))</f>
        <v>0</v>
      </c>
      <c r="T17" s="52">
        <f>IF(O17="", 0, (P17/'PPF Application'!$T$7)*Q17)</f>
        <v>0</v>
      </c>
      <c r="U17" s="134"/>
      <c r="W17" s="158">
        <f t="shared" si="9"/>
        <v>0</v>
      </c>
      <c r="X17" s="158">
        <f t="shared" si="1"/>
        <v>0</v>
      </c>
      <c r="Y17" s="158">
        <f t="shared" si="2"/>
        <v>0</v>
      </c>
      <c r="Z17" s="200">
        <f t="shared" si="3"/>
        <v>0</v>
      </c>
      <c r="AA17" s="200">
        <f t="shared" si="4"/>
        <v>0</v>
      </c>
      <c r="AB17" s="158">
        <f t="shared" si="5"/>
        <v>0</v>
      </c>
      <c r="AC17" s="11">
        <f t="shared" si="6"/>
        <v>0</v>
      </c>
      <c r="AD17" s="11"/>
      <c r="AE17" s="19">
        <f t="shared" si="7"/>
        <v>0</v>
      </c>
      <c r="AF17" s="19">
        <f t="shared" si="8"/>
        <v>0</v>
      </c>
      <c r="AG17" s="11"/>
      <c r="AH17" s="16"/>
      <c r="AI17" s="16"/>
      <c r="AJ17" s="16"/>
      <c r="AK17" s="16"/>
      <c r="AL17" s="16"/>
      <c r="AM17" s="16"/>
      <c r="AN17" s="16"/>
      <c r="AO17" s="16"/>
      <c r="AP17" s="16"/>
      <c r="AQ17" s="16"/>
      <c r="AR17" s="16"/>
      <c r="AS17" s="16"/>
      <c r="AT17" s="16"/>
      <c r="AU17" s="16"/>
      <c r="AV17" s="16"/>
      <c r="AW17" s="16"/>
      <c r="AX17" s="16"/>
      <c r="AY17" s="11"/>
    </row>
    <row r="18" spans="1:51" s="1" customFormat="1" x14ac:dyDescent="0.2">
      <c r="A18" s="366"/>
      <c r="B18" s="366"/>
      <c r="C18" s="164"/>
      <c r="D18" s="164"/>
      <c r="E18" s="201"/>
      <c r="F18" s="164"/>
      <c r="G18" s="194"/>
      <c r="H18" s="164"/>
      <c r="I18" s="204"/>
      <c r="J18" s="164"/>
      <c r="K18" s="164"/>
      <c r="L18" s="164"/>
      <c r="M18" s="76"/>
      <c r="N18" s="76"/>
      <c r="O18" s="81"/>
      <c r="P18" s="195">
        <f>VLOOKUP(O18,'Supporting Documentation'!$A$4:$J$569,10,FALSE)</f>
        <v>0</v>
      </c>
      <c r="Q18" s="51"/>
      <c r="R18" s="50"/>
      <c r="S18" s="156">
        <f>IF(Q18="",0,(Q18/'PPF Application'!$T$7))</f>
        <v>0</v>
      </c>
      <c r="T18" s="52">
        <f>IF(O18="", 0, (P18/'PPF Application'!$T$7)*Q18)</f>
        <v>0</v>
      </c>
      <c r="U18" s="134"/>
      <c r="W18" s="158">
        <f t="shared" si="9"/>
        <v>0</v>
      </c>
      <c r="X18" s="158">
        <f t="shared" si="1"/>
        <v>0</v>
      </c>
      <c r="Y18" s="158">
        <f t="shared" si="2"/>
        <v>0</v>
      </c>
      <c r="Z18" s="200">
        <f t="shared" si="3"/>
        <v>0</v>
      </c>
      <c r="AA18" s="200">
        <f t="shared" si="4"/>
        <v>0</v>
      </c>
      <c r="AB18" s="158">
        <f t="shared" si="5"/>
        <v>0</v>
      </c>
      <c r="AC18" s="11">
        <f t="shared" si="6"/>
        <v>0</v>
      </c>
      <c r="AD18" s="11"/>
      <c r="AE18" s="19">
        <f t="shared" si="7"/>
        <v>0</v>
      </c>
      <c r="AF18" s="19">
        <f t="shared" si="8"/>
        <v>0</v>
      </c>
      <c r="AG18" s="11"/>
      <c r="AH18" s="16"/>
      <c r="AI18" s="16"/>
      <c r="AJ18" s="16"/>
      <c r="AK18" s="16"/>
      <c r="AL18" s="16"/>
      <c r="AM18" s="16"/>
      <c r="AN18" s="16"/>
      <c r="AO18" s="16"/>
      <c r="AP18" s="16"/>
      <c r="AQ18" s="16"/>
      <c r="AR18" s="16"/>
      <c r="AS18" s="16"/>
      <c r="AT18" s="16"/>
      <c r="AU18" s="16"/>
      <c r="AV18" s="16"/>
      <c r="AW18" s="16"/>
      <c r="AX18" s="16"/>
      <c r="AY18" s="11"/>
    </row>
    <row r="19" spans="1:51" s="1" customFormat="1" x14ac:dyDescent="0.2">
      <c r="A19" s="366"/>
      <c r="B19" s="366"/>
      <c r="C19" s="164"/>
      <c r="D19" s="164"/>
      <c r="E19" s="201"/>
      <c r="F19" s="164"/>
      <c r="G19" s="194"/>
      <c r="H19" s="164"/>
      <c r="I19" s="204"/>
      <c r="J19" s="164"/>
      <c r="K19" s="164"/>
      <c r="L19" s="164"/>
      <c r="M19" s="76"/>
      <c r="N19" s="76"/>
      <c r="O19" s="81"/>
      <c r="P19" s="195">
        <f>VLOOKUP(O19,'Supporting Documentation'!$A$4:$J$569,10,FALSE)</f>
        <v>0</v>
      </c>
      <c r="Q19" s="51"/>
      <c r="R19" s="50"/>
      <c r="S19" s="156">
        <f>IF(Q19="",0,(Q19/'PPF Application'!$T$7))</f>
        <v>0</v>
      </c>
      <c r="T19" s="52">
        <f>IF(O19="", 0, (P19/'PPF Application'!$T$7)*Q19)</f>
        <v>0</v>
      </c>
      <c r="U19" s="134"/>
      <c r="W19" s="158">
        <f t="shared" si="9"/>
        <v>0</v>
      </c>
      <c r="X19" s="158">
        <f t="shared" si="1"/>
        <v>0</v>
      </c>
      <c r="Y19" s="158">
        <f t="shared" si="2"/>
        <v>0</v>
      </c>
      <c r="Z19" s="200">
        <f t="shared" si="3"/>
        <v>0</v>
      </c>
      <c r="AA19" s="200">
        <f t="shared" si="4"/>
        <v>0</v>
      </c>
      <c r="AB19" s="158">
        <f t="shared" si="5"/>
        <v>0</v>
      </c>
      <c r="AC19" s="11">
        <f t="shared" si="6"/>
        <v>0</v>
      </c>
      <c r="AD19" s="11"/>
      <c r="AE19" s="19">
        <f t="shared" si="7"/>
        <v>0</v>
      </c>
      <c r="AF19" s="19">
        <f t="shared" si="8"/>
        <v>0</v>
      </c>
      <c r="AG19" s="11"/>
      <c r="AH19" s="16"/>
      <c r="AI19" s="16"/>
      <c r="AJ19" s="16"/>
      <c r="AK19" s="16"/>
      <c r="AL19" s="16"/>
      <c r="AM19" s="16"/>
      <c r="AN19" s="16"/>
      <c r="AO19" s="16"/>
      <c r="AP19" s="16"/>
      <c r="AQ19" s="16"/>
      <c r="AR19" s="16"/>
      <c r="AS19" s="16"/>
      <c r="AT19" s="16"/>
      <c r="AU19" s="16"/>
      <c r="AV19" s="16"/>
      <c r="AW19" s="16"/>
      <c r="AX19" s="16"/>
      <c r="AY19" s="11"/>
    </row>
    <row r="20" spans="1:51" s="1" customFormat="1" x14ac:dyDescent="0.2">
      <c r="A20" s="366"/>
      <c r="B20" s="366"/>
      <c r="C20" s="164"/>
      <c r="D20" s="164"/>
      <c r="E20" s="201"/>
      <c r="F20" s="164"/>
      <c r="G20" s="194"/>
      <c r="H20" s="164"/>
      <c r="I20" s="204"/>
      <c r="J20" s="164"/>
      <c r="K20" s="164"/>
      <c r="L20" s="164"/>
      <c r="M20" s="76"/>
      <c r="N20" s="76"/>
      <c r="O20" s="81"/>
      <c r="P20" s="195">
        <f>VLOOKUP(O20,'Supporting Documentation'!$A$4:$J$569,10,FALSE)</f>
        <v>0</v>
      </c>
      <c r="Q20" s="51"/>
      <c r="R20" s="50"/>
      <c r="S20" s="156">
        <f>IF(Q20="",0,(Q20/'PPF Application'!$T$7))</f>
        <v>0</v>
      </c>
      <c r="T20" s="52">
        <f>IF(O20="", 0, (P20/'PPF Application'!$T$7)*Q20)</f>
        <v>0</v>
      </c>
      <c r="U20" s="134"/>
      <c r="W20" s="158">
        <f t="shared" si="9"/>
        <v>0</v>
      </c>
      <c r="X20" s="158">
        <f t="shared" si="1"/>
        <v>0</v>
      </c>
      <c r="Y20" s="158">
        <f t="shared" si="2"/>
        <v>0</v>
      </c>
      <c r="Z20" s="200">
        <f t="shared" si="3"/>
        <v>0</v>
      </c>
      <c r="AA20" s="200">
        <f t="shared" si="4"/>
        <v>0</v>
      </c>
      <c r="AB20" s="158">
        <f t="shared" si="5"/>
        <v>0</v>
      </c>
      <c r="AC20" s="11">
        <f t="shared" si="6"/>
        <v>0</v>
      </c>
      <c r="AD20" s="11"/>
      <c r="AE20" s="19">
        <f t="shared" si="7"/>
        <v>0</v>
      </c>
      <c r="AF20" s="19">
        <f t="shared" si="8"/>
        <v>0</v>
      </c>
      <c r="AG20" s="11"/>
      <c r="AH20" s="16"/>
      <c r="AI20" s="16"/>
      <c r="AJ20" s="16"/>
      <c r="AK20" s="16"/>
      <c r="AL20" s="16"/>
      <c r="AM20" s="16"/>
      <c r="AN20" s="16"/>
      <c r="AO20" s="16"/>
      <c r="AP20" s="16"/>
      <c r="AQ20" s="16"/>
      <c r="AR20" s="16"/>
      <c r="AS20" s="16"/>
      <c r="AT20" s="16"/>
      <c r="AU20" s="16"/>
      <c r="AV20" s="16"/>
      <c r="AW20" s="16"/>
      <c r="AX20" s="16"/>
      <c r="AY20" s="11"/>
    </row>
    <row r="21" spans="1:51" s="1" customFormat="1" x14ac:dyDescent="0.2">
      <c r="A21" s="366"/>
      <c r="B21" s="366"/>
      <c r="C21" s="164"/>
      <c r="D21" s="164"/>
      <c r="E21" s="201"/>
      <c r="F21" s="164"/>
      <c r="G21" s="194"/>
      <c r="H21" s="164"/>
      <c r="I21" s="204"/>
      <c r="J21" s="164"/>
      <c r="K21" s="164"/>
      <c r="L21" s="164"/>
      <c r="M21" s="76"/>
      <c r="N21" s="76"/>
      <c r="O21" s="81"/>
      <c r="P21" s="195">
        <f>VLOOKUP(O21,'Supporting Documentation'!$A$4:$J$569,10,FALSE)</f>
        <v>0</v>
      </c>
      <c r="Q21" s="51"/>
      <c r="R21" s="50"/>
      <c r="S21" s="156">
        <f>IF(Q21="",0,(Q21/'PPF Application'!$T$7))</f>
        <v>0</v>
      </c>
      <c r="T21" s="52">
        <f>IF(O21="", 0, (P21/'PPF Application'!$T$7)*Q21)</f>
        <v>0</v>
      </c>
      <c r="U21" s="134"/>
      <c r="W21" s="158">
        <f t="shared" si="9"/>
        <v>0</v>
      </c>
      <c r="X21" s="158">
        <f t="shared" si="1"/>
        <v>0</v>
      </c>
      <c r="Y21" s="158">
        <f t="shared" si="2"/>
        <v>0</v>
      </c>
      <c r="Z21" s="200">
        <f t="shared" si="3"/>
        <v>0</v>
      </c>
      <c r="AA21" s="200">
        <f t="shared" si="4"/>
        <v>0</v>
      </c>
      <c r="AB21" s="158">
        <f t="shared" si="5"/>
        <v>0</v>
      </c>
      <c r="AC21" s="11">
        <f t="shared" si="6"/>
        <v>0</v>
      </c>
      <c r="AD21" s="11"/>
      <c r="AE21" s="19">
        <f t="shared" si="7"/>
        <v>0</v>
      </c>
      <c r="AF21" s="19">
        <f t="shared" si="8"/>
        <v>0</v>
      </c>
      <c r="AG21" s="11"/>
      <c r="AH21" s="16"/>
      <c r="AI21" s="16"/>
      <c r="AJ21" s="16"/>
      <c r="AK21" s="16"/>
      <c r="AL21" s="16"/>
      <c r="AM21" s="16"/>
      <c r="AN21" s="16"/>
      <c r="AO21" s="16"/>
      <c r="AP21" s="16"/>
      <c r="AQ21" s="16"/>
      <c r="AR21" s="16"/>
      <c r="AS21" s="16"/>
      <c r="AT21" s="16"/>
      <c r="AU21" s="16"/>
      <c r="AV21" s="16"/>
      <c r="AW21" s="16"/>
      <c r="AX21" s="16"/>
      <c r="AY21" s="11"/>
    </row>
    <row r="22" spans="1:51" s="1" customFormat="1" x14ac:dyDescent="0.2">
      <c r="A22" s="366"/>
      <c r="B22" s="366"/>
      <c r="C22" s="164"/>
      <c r="D22" s="164"/>
      <c r="E22" s="201"/>
      <c r="F22" s="164"/>
      <c r="G22" s="194"/>
      <c r="H22" s="164"/>
      <c r="I22" s="204"/>
      <c r="J22" s="164"/>
      <c r="K22" s="164"/>
      <c r="L22" s="164"/>
      <c r="M22" s="76"/>
      <c r="N22" s="76"/>
      <c r="O22" s="81"/>
      <c r="P22" s="195">
        <f>VLOOKUP(O22,'Supporting Documentation'!$A$4:$J$569,10,FALSE)</f>
        <v>0</v>
      </c>
      <c r="Q22" s="51"/>
      <c r="R22" s="50"/>
      <c r="S22" s="156">
        <f>IF(Q22="",0,(Q22/'PPF Application'!$T$7))</f>
        <v>0</v>
      </c>
      <c r="T22" s="52">
        <f>IF(O22="", 0, (P22/'PPF Application'!$T$7)*Q22)</f>
        <v>0</v>
      </c>
      <c r="U22" s="134"/>
      <c r="W22" s="158">
        <f t="shared" si="9"/>
        <v>0</v>
      </c>
      <c r="X22" s="158">
        <f t="shared" si="1"/>
        <v>0</v>
      </c>
      <c r="Y22" s="158">
        <f t="shared" si="2"/>
        <v>0</v>
      </c>
      <c r="Z22" s="200">
        <f t="shared" si="3"/>
        <v>0</v>
      </c>
      <c r="AA22" s="200">
        <f t="shared" si="4"/>
        <v>0</v>
      </c>
      <c r="AB22" s="158">
        <f t="shared" si="5"/>
        <v>0</v>
      </c>
      <c r="AC22" s="11">
        <f t="shared" si="6"/>
        <v>0</v>
      </c>
      <c r="AD22" s="11"/>
      <c r="AE22" s="19">
        <f t="shared" si="7"/>
        <v>0</v>
      </c>
      <c r="AF22" s="19">
        <f t="shared" si="8"/>
        <v>0</v>
      </c>
      <c r="AG22" s="11"/>
      <c r="AH22" s="16"/>
      <c r="AI22" s="16"/>
      <c r="AJ22" s="16"/>
      <c r="AK22" s="16"/>
      <c r="AL22" s="16"/>
      <c r="AM22" s="16"/>
      <c r="AN22" s="16"/>
      <c r="AO22" s="16"/>
      <c r="AP22" s="16"/>
      <c r="AQ22" s="16"/>
      <c r="AR22" s="16"/>
      <c r="AS22" s="16"/>
      <c r="AT22" s="16"/>
      <c r="AU22" s="16"/>
      <c r="AV22" s="16"/>
      <c r="AW22" s="16"/>
      <c r="AX22" s="16"/>
      <c r="AY22" s="11"/>
    </row>
    <row r="23" spans="1:51" s="1" customFormat="1" x14ac:dyDescent="0.2">
      <c r="A23" s="366"/>
      <c r="B23" s="366"/>
      <c r="C23" s="164"/>
      <c r="D23" s="164"/>
      <c r="E23" s="201"/>
      <c r="F23" s="164"/>
      <c r="G23" s="194"/>
      <c r="H23" s="164"/>
      <c r="I23" s="204"/>
      <c r="J23" s="164"/>
      <c r="K23" s="164"/>
      <c r="L23" s="164"/>
      <c r="M23" s="76"/>
      <c r="N23" s="76"/>
      <c r="O23" s="81"/>
      <c r="P23" s="195">
        <f>VLOOKUP(O23,'Supporting Documentation'!$A$4:$J$569,10,FALSE)</f>
        <v>0</v>
      </c>
      <c r="Q23" s="51"/>
      <c r="R23" s="50"/>
      <c r="S23" s="156">
        <f>IF(Q23="",0,(Q23/'PPF Application'!$T$7))</f>
        <v>0</v>
      </c>
      <c r="T23" s="52">
        <f>IF(O23="", 0, (P23/'PPF Application'!$T$7)*Q23)</f>
        <v>0</v>
      </c>
      <c r="U23" s="134"/>
      <c r="W23" s="158">
        <f t="shared" si="9"/>
        <v>0</v>
      </c>
      <c r="X23" s="158">
        <f t="shared" si="1"/>
        <v>0</v>
      </c>
      <c r="Y23" s="158">
        <f t="shared" si="2"/>
        <v>0</v>
      </c>
      <c r="Z23" s="200">
        <f t="shared" si="3"/>
        <v>0</v>
      </c>
      <c r="AA23" s="200">
        <f t="shared" si="4"/>
        <v>0</v>
      </c>
      <c r="AB23" s="158">
        <f t="shared" si="5"/>
        <v>0</v>
      </c>
      <c r="AC23" s="11">
        <f t="shared" si="6"/>
        <v>0</v>
      </c>
      <c r="AD23" s="11"/>
      <c r="AE23" s="19">
        <f t="shared" si="7"/>
        <v>0</v>
      </c>
      <c r="AF23" s="19">
        <f t="shared" si="8"/>
        <v>0</v>
      </c>
      <c r="AG23" s="11"/>
      <c r="AH23" s="16"/>
      <c r="AI23" s="16"/>
      <c r="AJ23" s="16"/>
      <c r="AK23" s="16"/>
      <c r="AL23" s="16"/>
      <c r="AM23" s="16"/>
      <c r="AN23" s="16"/>
      <c r="AO23" s="16"/>
      <c r="AP23" s="16"/>
      <c r="AQ23" s="16"/>
      <c r="AR23" s="16"/>
      <c r="AS23" s="16"/>
      <c r="AT23" s="16"/>
      <c r="AU23" s="16"/>
      <c r="AV23" s="16"/>
      <c r="AW23" s="16"/>
      <c r="AX23" s="16"/>
      <c r="AY23" s="11"/>
    </row>
    <row r="24" spans="1:51" s="1" customFormat="1" x14ac:dyDescent="0.2">
      <c r="A24" s="366"/>
      <c r="B24" s="366"/>
      <c r="C24" s="164"/>
      <c r="D24" s="164"/>
      <c r="E24" s="201"/>
      <c r="F24" s="164"/>
      <c r="G24" s="194"/>
      <c r="H24" s="164"/>
      <c r="I24" s="204"/>
      <c r="J24" s="164"/>
      <c r="K24" s="164"/>
      <c r="L24" s="164"/>
      <c r="M24" s="76"/>
      <c r="N24" s="76"/>
      <c r="O24" s="81"/>
      <c r="P24" s="195">
        <f>VLOOKUP(O24,'Supporting Documentation'!$A$4:$J$569,10,FALSE)</f>
        <v>0</v>
      </c>
      <c r="Q24" s="51"/>
      <c r="R24" s="50"/>
      <c r="S24" s="156">
        <f>IF(Q24="",0,(Q24/'PPF Application'!$T$7))</f>
        <v>0</v>
      </c>
      <c r="T24" s="52">
        <f>IF(O24="", 0, (P24/'PPF Application'!$T$7)*Q24)</f>
        <v>0</v>
      </c>
      <c r="U24" s="134"/>
      <c r="W24" s="158">
        <f t="shared" si="9"/>
        <v>0</v>
      </c>
      <c r="X24" s="158">
        <f t="shared" si="1"/>
        <v>0</v>
      </c>
      <c r="Y24" s="158">
        <f t="shared" si="2"/>
        <v>0</v>
      </c>
      <c r="Z24" s="200">
        <f t="shared" si="3"/>
        <v>0</v>
      </c>
      <c r="AA24" s="200">
        <f t="shared" si="4"/>
        <v>0</v>
      </c>
      <c r="AB24" s="158">
        <f t="shared" si="5"/>
        <v>0</v>
      </c>
      <c r="AC24" s="11">
        <f t="shared" si="6"/>
        <v>0</v>
      </c>
      <c r="AD24" s="11"/>
      <c r="AE24" s="19">
        <f t="shared" si="7"/>
        <v>0</v>
      </c>
      <c r="AF24" s="19">
        <f t="shared" si="8"/>
        <v>0</v>
      </c>
      <c r="AG24" s="11"/>
      <c r="AH24" s="16"/>
      <c r="AI24" s="16"/>
      <c r="AJ24" s="16"/>
      <c r="AK24" s="16"/>
      <c r="AL24" s="16"/>
      <c r="AM24" s="16"/>
      <c r="AN24" s="16"/>
      <c r="AO24" s="16"/>
      <c r="AP24" s="16"/>
      <c r="AQ24" s="16"/>
      <c r="AR24" s="16"/>
      <c r="AS24" s="16"/>
      <c r="AT24" s="16"/>
      <c r="AU24" s="16"/>
      <c r="AV24" s="16"/>
      <c r="AW24" s="16"/>
      <c r="AX24" s="16"/>
      <c r="AY24" s="11"/>
    </row>
    <row r="25" spans="1:51" s="1" customFormat="1" x14ac:dyDescent="0.2">
      <c r="A25" s="366"/>
      <c r="B25" s="366"/>
      <c r="C25" s="164"/>
      <c r="D25" s="164"/>
      <c r="E25" s="201"/>
      <c r="F25" s="164"/>
      <c r="G25" s="194"/>
      <c r="H25" s="164"/>
      <c r="I25" s="204"/>
      <c r="J25" s="164"/>
      <c r="K25" s="164"/>
      <c r="L25" s="164"/>
      <c r="M25" s="76"/>
      <c r="N25" s="76"/>
      <c r="O25" s="81"/>
      <c r="P25" s="195">
        <f>VLOOKUP(O25,'Supporting Documentation'!$A$4:$J$569,10,FALSE)</f>
        <v>0</v>
      </c>
      <c r="Q25" s="51"/>
      <c r="R25" s="50"/>
      <c r="S25" s="156">
        <f>IF(Q25="",0,(Q25/'PPF Application'!$T$7))</f>
        <v>0</v>
      </c>
      <c r="T25" s="52">
        <f>IF(O25="", 0, (P25/'PPF Application'!$T$7)*Q25)</f>
        <v>0</v>
      </c>
      <c r="U25" s="134"/>
      <c r="W25" s="158">
        <f t="shared" si="9"/>
        <v>0</v>
      </c>
      <c r="X25" s="158">
        <f t="shared" si="1"/>
        <v>0</v>
      </c>
      <c r="Y25" s="158">
        <f t="shared" si="2"/>
        <v>0</v>
      </c>
      <c r="Z25" s="200">
        <f t="shared" si="3"/>
        <v>0</v>
      </c>
      <c r="AA25" s="200">
        <f t="shared" si="4"/>
        <v>0</v>
      </c>
      <c r="AB25" s="158">
        <f t="shared" si="5"/>
        <v>0</v>
      </c>
      <c r="AC25" s="11">
        <f t="shared" si="6"/>
        <v>0</v>
      </c>
      <c r="AD25" s="11"/>
      <c r="AE25" s="19">
        <f t="shared" si="7"/>
        <v>0</v>
      </c>
      <c r="AF25" s="19">
        <f t="shared" si="8"/>
        <v>0</v>
      </c>
      <c r="AG25" s="11"/>
      <c r="AH25" s="16"/>
      <c r="AI25" s="16"/>
      <c r="AJ25" s="16"/>
      <c r="AK25" s="16"/>
      <c r="AL25" s="16"/>
      <c r="AM25" s="16"/>
      <c r="AN25" s="16"/>
      <c r="AO25" s="16"/>
      <c r="AP25" s="16"/>
      <c r="AQ25" s="16"/>
      <c r="AR25" s="16"/>
      <c r="AS25" s="16"/>
      <c r="AT25" s="16"/>
      <c r="AU25" s="16"/>
      <c r="AV25" s="16"/>
      <c r="AW25" s="16"/>
      <c r="AX25" s="16"/>
      <c r="AY25" s="11"/>
    </row>
    <row r="26" spans="1:51" s="1" customFormat="1" x14ac:dyDescent="0.2">
      <c r="A26" s="366"/>
      <c r="B26" s="366"/>
      <c r="C26" s="164"/>
      <c r="D26" s="164"/>
      <c r="E26" s="201"/>
      <c r="F26" s="164"/>
      <c r="G26" s="194"/>
      <c r="H26" s="164"/>
      <c r="I26" s="204"/>
      <c r="J26" s="164"/>
      <c r="K26" s="164"/>
      <c r="L26" s="164"/>
      <c r="M26" s="76"/>
      <c r="N26" s="76"/>
      <c r="O26" s="81"/>
      <c r="P26" s="195">
        <f>VLOOKUP(O26,'Supporting Documentation'!$A$4:$J$569,10,FALSE)</f>
        <v>0</v>
      </c>
      <c r="Q26" s="51"/>
      <c r="R26" s="50"/>
      <c r="S26" s="156">
        <f>IF(Q26="",0,(Q26/'PPF Application'!$T$7))</f>
        <v>0</v>
      </c>
      <c r="T26" s="52">
        <f>IF(O26="", 0, (P26/'PPF Application'!$T$7)*Q26)</f>
        <v>0</v>
      </c>
      <c r="U26" s="134"/>
      <c r="W26" s="158">
        <f t="shared" si="9"/>
        <v>0</v>
      </c>
      <c r="X26" s="158">
        <f t="shared" si="1"/>
        <v>0</v>
      </c>
      <c r="Y26" s="158">
        <f t="shared" si="2"/>
        <v>0</v>
      </c>
      <c r="Z26" s="200">
        <f t="shared" si="3"/>
        <v>0</v>
      </c>
      <c r="AA26" s="200">
        <f t="shared" si="4"/>
        <v>0</v>
      </c>
      <c r="AB26" s="158">
        <f t="shared" si="5"/>
        <v>0</v>
      </c>
      <c r="AC26" s="11">
        <f t="shared" si="6"/>
        <v>0</v>
      </c>
      <c r="AD26" s="11"/>
      <c r="AE26" s="19">
        <f t="shared" si="7"/>
        <v>0</v>
      </c>
      <c r="AF26" s="19">
        <f t="shared" si="8"/>
        <v>0</v>
      </c>
      <c r="AG26" s="11"/>
      <c r="AH26" s="16"/>
      <c r="AI26" s="16"/>
      <c r="AJ26" s="16"/>
      <c r="AK26" s="16"/>
      <c r="AL26" s="16"/>
      <c r="AM26" s="16"/>
      <c r="AN26" s="16"/>
      <c r="AO26" s="16"/>
      <c r="AP26" s="16"/>
      <c r="AQ26" s="16"/>
      <c r="AR26" s="16"/>
      <c r="AS26" s="16"/>
      <c r="AT26" s="16"/>
      <c r="AU26" s="16"/>
      <c r="AV26" s="16"/>
      <c r="AW26" s="16"/>
      <c r="AX26" s="16"/>
      <c r="AY26" s="11"/>
    </row>
    <row r="27" spans="1:51" s="1" customFormat="1" x14ac:dyDescent="0.2">
      <c r="A27" s="366"/>
      <c r="B27" s="366"/>
      <c r="C27" s="164"/>
      <c r="D27" s="164"/>
      <c r="E27" s="201"/>
      <c r="F27" s="164"/>
      <c r="G27" s="194"/>
      <c r="H27" s="164"/>
      <c r="I27" s="204"/>
      <c r="J27" s="164"/>
      <c r="K27" s="164"/>
      <c r="L27" s="164"/>
      <c r="M27" s="76"/>
      <c r="N27" s="76"/>
      <c r="O27" s="81"/>
      <c r="P27" s="195">
        <f>VLOOKUP(O27,'Supporting Documentation'!$A$4:$J$569,10,FALSE)</f>
        <v>0</v>
      </c>
      <c r="Q27" s="51"/>
      <c r="R27" s="50"/>
      <c r="S27" s="156">
        <f>IF(Q27="",0,(Q27/'PPF Application'!$T$7))</f>
        <v>0</v>
      </c>
      <c r="T27" s="52">
        <f>IF(O27="", 0, (P27/'PPF Application'!$T$7)*Q27)</f>
        <v>0</v>
      </c>
      <c r="U27" s="134"/>
      <c r="W27" s="158">
        <f t="shared" si="9"/>
        <v>0</v>
      </c>
      <c r="X27" s="158">
        <f t="shared" si="1"/>
        <v>0</v>
      </c>
      <c r="Y27" s="158">
        <f t="shared" si="2"/>
        <v>0</v>
      </c>
      <c r="Z27" s="200">
        <f t="shared" si="3"/>
        <v>0</v>
      </c>
      <c r="AA27" s="200">
        <f t="shared" si="4"/>
        <v>0</v>
      </c>
      <c r="AB27" s="158">
        <f t="shared" si="5"/>
        <v>0</v>
      </c>
      <c r="AC27" s="11">
        <f t="shared" si="6"/>
        <v>0</v>
      </c>
      <c r="AD27" s="11"/>
      <c r="AE27" s="19">
        <f t="shared" si="7"/>
        <v>0</v>
      </c>
      <c r="AF27" s="19">
        <f t="shared" si="8"/>
        <v>0</v>
      </c>
      <c r="AG27" s="11"/>
      <c r="AH27" s="16"/>
      <c r="AI27" s="16"/>
      <c r="AJ27" s="16"/>
      <c r="AK27" s="16"/>
      <c r="AL27" s="16"/>
      <c r="AM27" s="16"/>
      <c r="AN27" s="16"/>
      <c r="AO27" s="16"/>
      <c r="AP27" s="16"/>
      <c r="AQ27" s="16"/>
      <c r="AR27" s="16"/>
      <c r="AS27" s="16"/>
      <c r="AT27" s="16"/>
      <c r="AU27" s="16"/>
      <c r="AV27" s="16"/>
      <c r="AW27" s="16"/>
      <c r="AX27" s="16"/>
      <c r="AY27" s="11"/>
    </row>
    <row r="28" spans="1:51" s="1" customFormat="1" x14ac:dyDescent="0.2">
      <c r="A28" s="366"/>
      <c r="B28" s="366"/>
      <c r="C28" s="164"/>
      <c r="D28" s="164"/>
      <c r="E28" s="201"/>
      <c r="F28" s="164"/>
      <c r="G28" s="194"/>
      <c r="H28" s="164"/>
      <c r="I28" s="204"/>
      <c r="J28" s="164"/>
      <c r="K28" s="164"/>
      <c r="L28" s="164"/>
      <c r="M28" s="76"/>
      <c r="N28" s="76"/>
      <c r="O28" s="81"/>
      <c r="P28" s="195">
        <f>VLOOKUP(O28,'Supporting Documentation'!$A$4:$J$569,10,FALSE)</f>
        <v>0</v>
      </c>
      <c r="Q28" s="51"/>
      <c r="R28" s="50"/>
      <c r="S28" s="156">
        <f>IF(Q28="",0,(Q28/'PPF Application'!$T$7))</f>
        <v>0</v>
      </c>
      <c r="T28" s="52">
        <f>IF(O28="", 0, (P28/'PPF Application'!$T$7)*Q28)</f>
        <v>0</v>
      </c>
      <c r="U28" s="134"/>
      <c r="W28" s="158">
        <f t="shared" si="9"/>
        <v>0</v>
      </c>
      <c r="X28" s="158">
        <f t="shared" si="1"/>
        <v>0</v>
      </c>
      <c r="Y28" s="158">
        <f t="shared" si="2"/>
        <v>0</v>
      </c>
      <c r="Z28" s="200">
        <f t="shared" si="3"/>
        <v>0</v>
      </c>
      <c r="AA28" s="200">
        <f t="shared" si="4"/>
        <v>0</v>
      </c>
      <c r="AB28" s="158">
        <f t="shared" si="5"/>
        <v>0</v>
      </c>
      <c r="AC28" s="11">
        <f t="shared" si="6"/>
        <v>0</v>
      </c>
      <c r="AD28" s="11"/>
      <c r="AE28" s="19">
        <f t="shared" si="7"/>
        <v>0</v>
      </c>
      <c r="AF28" s="19">
        <f t="shared" si="8"/>
        <v>0</v>
      </c>
      <c r="AG28" s="11"/>
      <c r="AH28" s="16"/>
      <c r="AI28" s="16"/>
      <c r="AJ28" s="16"/>
      <c r="AK28" s="16"/>
      <c r="AL28" s="16"/>
      <c r="AM28" s="16"/>
      <c r="AN28" s="16"/>
      <c r="AO28" s="16"/>
      <c r="AP28" s="16"/>
      <c r="AQ28" s="16"/>
      <c r="AR28" s="16"/>
      <c r="AS28" s="16"/>
      <c r="AT28" s="16"/>
      <c r="AU28" s="16"/>
      <c r="AV28" s="16"/>
      <c r="AW28" s="16"/>
      <c r="AX28" s="16"/>
      <c r="AY28" s="11"/>
    </row>
    <row r="29" spans="1:51" s="1" customFormat="1" x14ac:dyDescent="0.2">
      <c r="A29" s="366"/>
      <c r="B29" s="366"/>
      <c r="C29" s="164"/>
      <c r="D29" s="164"/>
      <c r="E29" s="201"/>
      <c r="F29" s="164"/>
      <c r="G29" s="194"/>
      <c r="H29" s="164"/>
      <c r="I29" s="204"/>
      <c r="J29" s="164"/>
      <c r="K29" s="164"/>
      <c r="L29" s="164"/>
      <c r="M29" s="76"/>
      <c r="N29" s="76"/>
      <c r="O29" s="81"/>
      <c r="P29" s="195">
        <f>VLOOKUP(O29,'Supporting Documentation'!$A$4:$J$569,10,FALSE)</f>
        <v>0</v>
      </c>
      <c r="Q29" s="51"/>
      <c r="R29" s="50"/>
      <c r="S29" s="156">
        <f>IF(Q29="",0,(Q29/'PPF Application'!$T$7))</f>
        <v>0</v>
      </c>
      <c r="T29" s="52">
        <f>IF(O29="", 0, (P29/'PPF Application'!$T$7)*Q29)</f>
        <v>0</v>
      </c>
      <c r="U29" s="134"/>
      <c r="W29" s="158">
        <f t="shared" si="9"/>
        <v>0</v>
      </c>
      <c r="X29" s="158">
        <f t="shared" si="1"/>
        <v>0</v>
      </c>
      <c r="Y29" s="158">
        <f t="shared" si="2"/>
        <v>0</v>
      </c>
      <c r="Z29" s="200">
        <f t="shared" si="3"/>
        <v>0</v>
      </c>
      <c r="AA29" s="200">
        <f t="shared" si="4"/>
        <v>0</v>
      </c>
      <c r="AB29" s="158">
        <f t="shared" si="5"/>
        <v>0</v>
      </c>
      <c r="AC29" s="11">
        <f t="shared" si="6"/>
        <v>0</v>
      </c>
      <c r="AD29" s="22"/>
      <c r="AE29" s="23">
        <f t="shared" si="7"/>
        <v>0</v>
      </c>
      <c r="AF29" s="23">
        <f t="shared" si="8"/>
        <v>0</v>
      </c>
      <c r="AG29" s="11"/>
      <c r="AH29" s="16"/>
      <c r="AI29" s="16"/>
      <c r="AJ29" s="16"/>
      <c r="AK29" s="16"/>
      <c r="AL29" s="16"/>
      <c r="AM29" s="16"/>
      <c r="AN29" s="16"/>
      <c r="AO29" s="16"/>
      <c r="AP29" s="16"/>
      <c r="AQ29" s="16"/>
      <c r="AR29" s="16"/>
      <c r="AS29" s="16"/>
      <c r="AT29" s="16"/>
      <c r="AU29" s="16"/>
      <c r="AV29" s="16"/>
      <c r="AW29" s="16"/>
      <c r="AX29" s="16"/>
      <c r="AY29" s="11"/>
    </row>
    <row r="30" spans="1:51" s="1" customFormat="1" ht="12" customHeight="1" x14ac:dyDescent="0.2">
      <c r="A30" s="366"/>
      <c r="B30" s="366"/>
      <c r="C30" s="164"/>
      <c r="D30" s="164"/>
      <c r="E30" s="201"/>
      <c r="F30" s="164"/>
      <c r="G30" s="194"/>
      <c r="H30" s="164"/>
      <c r="I30" s="204"/>
      <c r="J30" s="164"/>
      <c r="K30" s="164"/>
      <c r="L30" s="164"/>
      <c r="M30" s="76"/>
      <c r="N30" s="76"/>
      <c r="O30" s="81"/>
      <c r="P30" s="195">
        <f>VLOOKUP(O30,'Supporting Documentation'!$A$4:$J$569,10,FALSE)</f>
        <v>0</v>
      </c>
      <c r="Q30" s="51"/>
      <c r="R30" s="50"/>
      <c r="S30" s="156">
        <f>IF(Q30="",0,(Q30/'PPF Application'!$T$7))</f>
        <v>0</v>
      </c>
      <c r="T30" s="52">
        <f>IF(O30="", 0, (P30/'PPF Application'!$T$7)*Q30)</f>
        <v>0</v>
      </c>
      <c r="U30" s="134"/>
      <c r="W30" s="158">
        <f t="shared" si="9"/>
        <v>0</v>
      </c>
      <c r="X30" s="158">
        <f t="shared" si="1"/>
        <v>0</v>
      </c>
      <c r="Y30" s="158">
        <f t="shared" si="2"/>
        <v>0</v>
      </c>
      <c r="Z30" s="200">
        <f t="shared" si="3"/>
        <v>0</v>
      </c>
      <c r="AA30" s="200">
        <f t="shared" si="4"/>
        <v>0</v>
      </c>
      <c r="AB30" s="158">
        <f t="shared" si="5"/>
        <v>0</v>
      </c>
      <c r="AC30" s="11">
        <f t="shared" si="6"/>
        <v>0</v>
      </c>
      <c r="AD30" s="24"/>
      <c r="AE30" s="23">
        <f t="shared" si="7"/>
        <v>0</v>
      </c>
      <c r="AF30" s="23">
        <f t="shared" si="8"/>
        <v>0</v>
      </c>
      <c r="AG30" s="11"/>
      <c r="AH30" s="16"/>
      <c r="AI30" s="16"/>
      <c r="AJ30" s="16"/>
      <c r="AK30" s="16"/>
      <c r="AL30" s="16"/>
      <c r="AM30" s="16"/>
      <c r="AN30" s="16"/>
      <c r="AO30" s="16"/>
      <c r="AP30" s="16"/>
      <c r="AQ30" s="16"/>
      <c r="AR30" s="16"/>
      <c r="AS30" s="16"/>
      <c r="AT30" s="16"/>
      <c r="AU30" s="16"/>
      <c r="AV30" s="16"/>
      <c r="AW30" s="16"/>
      <c r="AX30" s="16"/>
      <c r="AY30" s="11"/>
    </row>
    <row r="31" spans="1:51" x14ac:dyDescent="0.2">
      <c r="A31" s="366"/>
      <c r="B31" s="366"/>
      <c r="C31" s="164"/>
      <c r="D31" s="164"/>
      <c r="E31" s="201"/>
      <c r="F31" s="164"/>
      <c r="G31" s="194"/>
      <c r="H31" s="164"/>
      <c r="I31" s="204"/>
      <c r="J31" s="164"/>
      <c r="K31" s="164"/>
      <c r="L31" s="164"/>
      <c r="M31" s="76"/>
      <c r="N31" s="76"/>
      <c r="O31" s="81"/>
      <c r="P31" s="195">
        <f>VLOOKUP(O31,'Supporting Documentation'!$A$4:$J$569,10,FALSE)</f>
        <v>0</v>
      </c>
      <c r="Q31" s="51"/>
      <c r="R31" s="50"/>
      <c r="S31" s="156">
        <f>IF(Q31="",0,(Q31/'PPF Application'!$T$7))</f>
        <v>0</v>
      </c>
      <c r="T31" s="52">
        <f>IF(O31="", 0, (P31/'PPF Application'!$T$7)*Q31)</f>
        <v>0</v>
      </c>
      <c r="U31" s="134"/>
      <c r="W31" s="158">
        <f t="shared" si="9"/>
        <v>0</v>
      </c>
      <c r="X31" s="158">
        <f t="shared" si="1"/>
        <v>0</v>
      </c>
      <c r="Y31" s="158">
        <f t="shared" si="2"/>
        <v>0</v>
      </c>
      <c r="Z31" s="200">
        <f t="shared" si="3"/>
        <v>0</v>
      </c>
      <c r="AA31" s="200">
        <f t="shared" si="4"/>
        <v>0</v>
      </c>
      <c r="AB31" s="158">
        <f t="shared" si="5"/>
        <v>0</v>
      </c>
      <c r="AC31" s="11">
        <f t="shared" si="6"/>
        <v>0</v>
      </c>
      <c r="AE31" s="23">
        <f t="shared" si="7"/>
        <v>0</v>
      </c>
      <c r="AF31" s="23">
        <f t="shared" si="8"/>
        <v>0</v>
      </c>
    </row>
    <row r="32" spans="1:51" x14ac:dyDescent="0.2">
      <c r="A32" s="366"/>
      <c r="B32" s="366"/>
      <c r="C32" s="164"/>
      <c r="D32" s="164"/>
      <c r="E32" s="201"/>
      <c r="F32" s="164"/>
      <c r="G32" s="194"/>
      <c r="H32" s="164"/>
      <c r="I32" s="204"/>
      <c r="J32" s="164"/>
      <c r="K32" s="164"/>
      <c r="L32" s="164"/>
      <c r="M32" s="76"/>
      <c r="N32" s="76"/>
      <c r="O32" s="81"/>
      <c r="P32" s="195">
        <f>VLOOKUP(O32,'Supporting Documentation'!$A$4:$J$569,10,FALSE)</f>
        <v>0</v>
      </c>
      <c r="Q32" s="51"/>
      <c r="R32" s="50"/>
      <c r="S32" s="156">
        <f>IF(Q32="",0,(Q32/'PPF Application'!$T$7))</f>
        <v>0</v>
      </c>
      <c r="T32" s="52">
        <f>IF(O32="", 0, (P32/'PPF Application'!$T$7)*Q32)</f>
        <v>0</v>
      </c>
      <c r="U32" s="134"/>
      <c r="W32" s="158">
        <f t="shared" si="9"/>
        <v>0</v>
      </c>
      <c r="X32" s="158">
        <f t="shared" si="1"/>
        <v>0</v>
      </c>
      <c r="Y32" s="158">
        <f t="shared" si="2"/>
        <v>0</v>
      </c>
      <c r="Z32" s="200">
        <f t="shared" si="3"/>
        <v>0</v>
      </c>
      <c r="AA32" s="200">
        <f t="shared" si="4"/>
        <v>0</v>
      </c>
      <c r="AB32" s="158">
        <f t="shared" si="5"/>
        <v>0</v>
      </c>
      <c r="AC32" s="11">
        <f t="shared" si="6"/>
        <v>0</v>
      </c>
      <c r="AE32" s="23">
        <f t="shared" si="7"/>
        <v>0</v>
      </c>
      <c r="AF32" s="23">
        <f t="shared" si="8"/>
        <v>0</v>
      </c>
    </row>
    <row r="33" spans="1:32" x14ac:dyDescent="0.2">
      <c r="A33" s="366"/>
      <c r="B33" s="366"/>
      <c r="C33" s="164"/>
      <c r="D33" s="164"/>
      <c r="E33" s="201"/>
      <c r="F33" s="164"/>
      <c r="G33" s="194"/>
      <c r="H33" s="164"/>
      <c r="I33" s="204"/>
      <c r="J33" s="164"/>
      <c r="K33" s="164"/>
      <c r="L33" s="164"/>
      <c r="M33" s="76"/>
      <c r="N33" s="76"/>
      <c r="O33" s="81"/>
      <c r="P33" s="195">
        <f>VLOOKUP(O33,'Supporting Documentation'!$A$4:$J$569,10,FALSE)</f>
        <v>0</v>
      </c>
      <c r="Q33" s="51"/>
      <c r="R33" s="50"/>
      <c r="S33" s="156">
        <f>IF(Q33="",0,(Q33/'PPF Application'!$T$7))</f>
        <v>0</v>
      </c>
      <c r="T33" s="52">
        <f>IF(O33="", 0, (P33/'PPF Application'!$T$7)*Q33)</f>
        <v>0</v>
      </c>
      <c r="U33" s="134"/>
      <c r="W33" s="158">
        <f t="shared" si="9"/>
        <v>0</v>
      </c>
      <c r="X33" s="158">
        <f t="shared" si="1"/>
        <v>0</v>
      </c>
      <c r="Y33" s="158">
        <f t="shared" si="2"/>
        <v>0</v>
      </c>
      <c r="Z33" s="200">
        <f t="shared" si="3"/>
        <v>0</v>
      </c>
      <c r="AA33" s="200">
        <f t="shared" si="4"/>
        <v>0</v>
      </c>
      <c r="AB33" s="158">
        <f t="shared" si="5"/>
        <v>0</v>
      </c>
      <c r="AC33" s="11">
        <f t="shared" si="6"/>
        <v>0</v>
      </c>
      <c r="AE33" s="23">
        <f t="shared" si="7"/>
        <v>0</v>
      </c>
      <c r="AF33" s="23">
        <f t="shared" si="8"/>
        <v>0</v>
      </c>
    </row>
    <row r="34" spans="1:32" x14ac:dyDescent="0.2">
      <c r="A34" s="366"/>
      <c r="B34" s="366"/>
      <c r="C34" s="164"/>
      <c r="D34" s="164"/>
      <c r="E34" s="201"/>
      <c r="F34" s="164"/>
      <c r="G34" s="194"/>
      <c r="H34" s="164"/>
      <c r="I34" s="204"/>
      <c r="J34" s="164"/>
      <c r="K34" s="164"/>
      <c r="L34" s="164"/>
      <c r="M34" s="76"/>
      <c r="N34" s="76"/>
      <c r="O34" s="81"/>
      <c r="P34" s="195">
        <f>VLOOKUP(O34,'Supporting Documentation'!$A$4:$J$569,10,FALSE)</f>
        <v>0</v>
      </c>
      <c r="Q34" s="51"/>
      <c r="R34" s="50"/>
      <c r="S34" s="156">
        <f>IF(Q34="",0,(Q34/'PPF Application'!$T$7))</f>
        <v>0</v>
      </c>
      <c r="T34" s="52">
        <f>IF(O34="", 0, (P34/'PPF Application'!$T$7)*Q34)</f>
        <v>0</v>
      </c>
      <c r="U34" s="134"/>
      <c r="W34" s="158">
        <f t="shared" si="9"/>
        <v>0</v>
      </c>
      <c r="X34" s="158">
        <f t="shared" si="1"/>
        <v>0</v>
      </c>
      <c r="Y34" s="158">
        <f t="shared" si="2"/>
        <v>0</v>
      </c>
      <c r="Z34" s="200">
        <f t="shared" si="3"/>
        <v>0</v>
      </c>
      <c r="AA34" s="200">
        <f t="shared" si="4"/>
        <v>0</v>
      </c>
      <c r="AB34" s="158">
        <f t="shared" si="5"/>
        <v>0</v>
      </c>
      <c r="AC34" s="11">
        <f t="shared" si="6"/>
        <v>0</v>
      </c>
      <c r="AE34" s="23">
        <f t="shared" si="7"/>
        <v>0</v>
      </c>
      <c r="AF34" s="23">
        <f t="shared" si="8"/>
        <v>0</v>
      </c>
    </row>
    <row r="35" spans="1:32" x14ac:dyDescent="0.2">
      <c r="A35" s="366"/>
      <c r="B35" s="366"/>
      <c r="C35" s="164"/>
      <c r="D35" s="164"/>
      <c r="E35" s="201"/>
      <c r="F35" s="164"/>
      <c r="G35" s="194"/>
      <c r="H35" s="164"/>
      <c r="I35" s="204"/>
      <c r="J35" s="164"/>
      <c r="K35" s="164"/>
      <c r="L35" s="164"/>
      <c r="M35" s="76"/>
      <c r="N35" s="76"/>
      <c r="O35" s="81"/>
      <c r="P35" s="195">
        <f>VLOOKUP(O35,'Supporting Documentation'!$A$4:$J$569,10,FALSE)</f>
        <v>0</v>
      </c>
      <c r="Q35" s="51"/>
      <c r="R35" s="50"/>
      <c r="S35" s="156">
        <f>IF(Q35="",0,(Q35/'PPF Application'!$T$7))</f>
        <v>0</v>
      </c>
      <c r="T35" s="52">
        <f>IF(O35="", 0, (P35/'PPF Application'!$T$7)*Q35)</f>
        <v>0</v>
      </c>
      <c r="U35" s="134"/>
      <c r="W35" s="158">
        <f t="shared" si="9"/>
        <v>0</v>
      </c>
      <c r="X35" s="158">
        <f t="shared" si="1"/>
        <v>0</v>
      </c>
      <c r="Y35" s="158">
        <f t="shared" si="2"/>
        <v>0</v>
      </c>
      <c r="Z35" s="200">
        <f t="shared" si="3"/>
        <v>0</v>
      </c>
      <c r="AA35" s="200">
        <f t="shared" si="4"/>
        <v>0</v>
      </c>
      <c r="AB35" s="158">
        <f t="shared" si="5"/>
        <v>0</v>
      </c>
      <c r="AC35" s="11">
        <f t="shared" si="6"/>
        <v>0</v>
      </c>
      <c r="AE35" s="23">
        <f t="shared" si="7"/>
        <v>0</v>
      </c>
      <c r="AF35" s="23">
        <f t="shared" si="8"/>
        <v>0</v>
      </c>
    </row>
    <row r="36" spans="1:32" x14ac:dyDescent="0.2">
      <c r="A36" s="366"/>
      <c r="B36" s="366"/>
      <c r="C36" s="164"/>
      <c r="D36" s="164"/>
      <c r="E36" s="201"/>
      <c r="F36" s="164"/>
      <c r="G36" s="194"/>
      <c r="H36" s="164"/>
      <c r="I36" s="204"/>
      <c r="J36" s="164"/>
      <c r="K36" s="164"/>
      <c r="L36" s="164"/>
      <c r="M36" s="76"/>
      <c r="N36" s="76"/>
      <c r="O36" s="81"/>
      <c r="P36" s="195">
        <f>VLOOKUP(O36,'Supporting Documentation'!$A$4:$J$569,10,FALSE)</f>
        <v>0</v>
      </c>
      <c r="Q36" s="51"/>
      <c r="R36" s="50"/>
      <c r="S36" s="156">
        <f>IF(Q36="",0,(Q36/'PPF Application'!$T$7))</f>
        <v>0</v>
      </c>
      <c r="T36" s="52">
        <f>IF(O36="", 0, (P36/'PPF Application'!$T$7)*Q36)</f>
        <v>0</v>
      </c>
      <c r="U36" s="134"/>
      <c r="W36" s="158">
        <f t="shared" si="9"/>
        <v>0</v>
      </c>
      <c r="X36" s="158">
        <f t="shared" si="1"/>
        <v>0</v>
      </c>
      <c r="Y36" s="158">
        <f t="shared" si="2"/>
        <v>0</v>
      </c>
      <c r="Z36" s="200">
        <f t="shared" si="3"/>
        <v>0</v>
      </c>
      <c r="AA36" s="200">
        <f t="shared" si="4"/>
        <v>0</v>
      </c>
      <c r="AB36" s="158">
        <f t="shared" si="5"/>
        <v>0</v>
      </c>
      <c r="AC36" s="11">
        <f t="shared" si="6"/>
        <v>0</v>
      </c>
      <c r="AE36" s="23">
        <f t="shared" si="7"/>
        <v>0</v>
      </c>
      <c r="AF36" s="23">
        <f t="shared" si="8"/>
        <v>0</v>
      </c>
    </row>
    <row r="37" spans="1:32" x14ac:dyDescent="0.2">
      <c r="A37" s="366"/>
      <c r="B37" s="366"/>
      <c r="C37" s="164"/>
      <c r="D37" s="164"/>
      <c r="E37" s="201"/>
      <c r="F37" s="164"/>
      <c r="G37" s="194"/>
      <c r="H37" s="164"/>
      <c r="I37" s="204"/>
      <c r="J37" s="164"/>
      <c r="K37" s="164"/>
      <c r="L37" s="164"/>
      <c r="M37" s="76"/>
      <c r="N37" s="76"/>
      <c r="O37" s="81"/>
      <c r="P37" s="195">
        <f>VLOOKUP(O37,'Supporting Documentation'!$A$4:$J$569,10,FALSE)</f>
        <v>0</v>
      </c>
      <c r="Q37" s="51"/>
      <c r="R37" s="50"/>
      <c r="S37" s="156">
        <f>IF(Q37="",0,(Q37/'PPF Application'!$T$7))</f>
        <v>0</v>
      </c>
      <c r="T37" s="52">
        <f>IF(O37="", 0, (P37/'PPF Application'!$T$7)*Q37)</f>
        <v>0</v>
      </c>
      <c r="U37" s="134"/>
      <c r="W37" s="158">
        <f t="shared" si="9"/>
        <v>0</v>
      </c>
      <c r="X37" s="158">
        <f t="shared" si="1"/>
        <v>0</v>
      </c>
      <c r="Y37" s="158">
        <f t="shared" si="2"/>
        <v>0</v>
      </c>
      <c r="Z37" s="200">
        <f t="shared" si="3"/>
        <v>0</v>
      </c>
      <c r="AA37" s="200">
        <f t="shared" si="4"/>
        <v>0</v>
      </c>
      <c r="AB37" s="158">
        <f t="shared" si="5"/>
        <v>0</v>
      </c>
      <c r="AC37" s="11">
        <f t="shared" si="6"/>
        <v>0</v>
      </c>
      <c r="AE37" s="23">
        <f t="shared" si="7"/>
        <v>0</v>
      </c>
      <c r="AF37" s="23">
        <f t="shared" si="8"/>
        <v>0</v>
      </c>
    </row>
    <row r="38" spans="1:32" x14ac:dyDescent="0.2">
      <c r="A38" s="366"/>
      <c r="B38" s="366"/>
      <c r="C38" s="164"/>
      <c r="D38" s="164"/>
      <c r="E38" s="201"/>
      <c r="F38" s="164"/>
      <c r="G38" s="194"/>
      <c r="H38" s="164"/>
      <c r="I38" s="204"/>
      <c r="J38" s="164"/>
      <c r="K38" s="164"/>
      <c r="L38" s="164"/>
      <c r="M38" s="76"/>
      <c r="N38" s="76"/>
      <c r="O38" s="81"/>
      <c r="P38" s="195">
        <f>VLOOKUP(O38,'Supporting Documentation'!$A$4:$J$569,10,FALSE)</f>
        <v>0</v>
      </c>
      <c r="Q38" s="51"/>
      <c r="R38" s="50"/>
      <c r="S38" s="156">
        <f>IF(Q38="",0,(Q38/'PPF Application'!$T$7))</f>
        <v>0</v>
      </c>
      <c r="T38" s="52">
        <f>IF(O38="", 0, (P38/'PPF Application'!$T$7)*Q38)</f>
        <v>0</v>
      </c>
      <c r="U38" s="134"/>
      <c r="W38" s="158">
        <f t="shared" si="9"/>
        <v>0</v>
      </c>
      <c r="X38" s="158">
        <f t="shared" si="1"/>
        <v>0</v>
      </c>
      <c r="Y38" s="158">
        <f t="shared" si="2"/>
        <v>0</v>
      </c>
      <c r="Z38" s="200">
        <f t="shared" si="3"/>
        <v>0</v>
      </c>
      <c r="AA38" s="200">
        <f t="shared" si="4"/>
        <v>0</v>
      </c>
      <c r="AB38" s="158">
        <f t="shared" si="5"/>
        <v>0</v>
      </c>
      <c r="AC38" s="11">
        <f t="shared" si="6"/>
        <v>0</v>
      </c>
      <c r="AE38" s="23">
        <f t="shared" si="7"/>
        <v>0</v>
      </c>
      <c r="AF38" s="23">
        <f t="shared" si="8"/>
        <v>0</v>
      </c>
    </row>
    <row r="39" spans="1:32" x14ac:dyDescent="0.2">
      <c r="A39" s="366"/>
      <c r="B39" s="366"/>
      <c r="C39" s="164"/>
      <c r="D39" s="164"/>
      <c r="E39" s="201"/>
      <c r="F39" s="164"/>
      <c r="G39" s="194"/>
      <c r="H39" s="164"/>
      <c r="I39" s="204"/>
      <c r="J39" s="164"/>
      <c r="K39" s="164"/>
      <c r="L39" s="164"/>
      <c r="M39" s="76"/>
      <c r="N39" s="76"/>
      <c r="O39" s="81"/>
      <c r="P39" s="195">
        <f>VLOOKUP(O39,'Supporting Documentation'!$A$4:$J$569,10,FALSE)</f>
        <v>0</v>
      </c>
      <c r="Q39" s="51"/>
      <c r="R39" s="50"/>
      <c r="S39" s="156">
        <f>IF(Q39="",0,(Q39/'PPF Application'!$T$7))</f>
        <v>0</v>
      </c>
      <c r="T39" s="52">
        <f>IF(O39="", 0, (P39/'PPF Application'!$T$7)*Q39)</f>
        <v>0</v>
      </c>
      <c r="U39" s="134"/>
      <c r="W39" s="158">
        <f t="shared" si="9"/>
        <v>0</v>
      </c>
      <c r="X39" s="158">
        <f t="shared" si="1"/>
        <v>0</v>
      </c>
      <c r="Y39" s="158">
        <f t="shared" si="2"/>
        <v>0</v>
      </c>
      <c r="Z39" s="200">
        <f t="shared" si="3"/>
        <v>0</v>
      </c>
      <c r="AA39" s="200">
        <f t="shared" si="4"/>
        <v>0</v>
      </c>
      <c r="AB39" s="158">
        <f t="shared" si="5"/>
        <v>0</v>
      </c>
      <c r="AC39" s="11">
        <f t="shared" si="6"/>
        <v>0</v>
      </c>
      <c r="AE39" s="23">
        <f t="shared" si="7"/>
        <v>0</v>
      </c>
      <c r="AF39" s="23">
        <f t="shared" si="8"/>
        <v>0</v>
      </c>
    </row>
    <row r="40" spans="1:32" x14ac:dyDescent="0.2">
      <c r="A40" s="366"/>
      <c r="B40" s="366"/>
      <c r="C40" s="164"/>
      <c r="D40" s="164"/>
      <c r="E40" s="201"/>
      <c r="F40" s="164"/>
      <c r="G40" s="194"/>
      <c r="H40" s="164"/>
      <c r="I40" s="204"/>
      <c r="J40" s="164"/>
      <c r="K40" s="164"/>
      <c r="L40" s="164"/>
      <c r="M40" s="76"/>
      <c r="N40" s="76"/>
      <c r="O40" s="81"/>
      <c r="P40" s="195">
        <f>VLOOKUP(O40,'Supporting Documentation'!$A$4:$J$569,10,FALSE)</f>
        <v>0</v>
      </c>
      <c r="Q40" s="51"/>
      <c r="R40" s="50"/>
      <c r="S40" s="156">
        <f>IF(Q40="",0,(Q40/'PPF Application'!$T$7))</f>
        <v>0</v>
      </c>
      <c r="T40" s="52">
        <f>IF(O40="", 0, (P40/'PPF Application'!$T$7)*Q40)</f>
        <v>0</v>
      </c>
      <c r="U40" s="134"/>
      <c r="W40" s="158">
        <f t="shared" si="9"/>
        <v>0</v>
      </c>
      <c r="X40" s="158">
        <f t="shared" si="1"/>
        <v>0</v>
      </c>
      <c r="Y40" s="158">
        <f t="shared" si="2"/>
        <v>0</v>
      </c>
      <c r="Z40" s="200">
        <f t="shared" si="3"/>
        <v>0</v>
      </c>
      <c r="AA40" s="200">
        <f t="shared" si="4"/>
        <v>0</v>
      </c>
      <c r="AB40" s="158">
        <f t="shared" si="5"/>
        <v>0</v>
      </c>
      <c r="AC40" s="11">
        <f t="shared" si="6"/>
        <v>0</v>
      </c>
      <c r="AE40" s="23">
        <f t="shared" si="7"/>
        <v>0</v>
      </c>
      <c r="AF40" s="23">
        <f t="shared" si="8"/>
        <v>0</v>
      </c>
    </row>
    <row r="41" spans="1:32" x14ac:dyDescent="0.2">
      <c r="A41" s="366"/>
      <c r="B41" s="366"/>
      <c r="C41" s="164"/>
      <c r="D41" s="164"/>
      <c r="E41" s="201"/>
      <c r="F41" s="164"/>
      <c r="G41" s="194"/>
      <c r="H41" s="164"/>
      <c r="I41" s="204"/>
      <c r="J41" s="164"/>
      <c r="K41" s="164"/>
      <c r="L41" s="164"/>
      <c r="M41" s="76"/>
      <c r="N41" s="76"/>
      <c r="O41" s="81"/>
      <c r="P41" s="195">
        <f>VLOOKUP(O41,'Supporting Documentation'!$A$4:$J$569,10,FALSE)</f>
        <v>0</v>
      </c>
      <c r="Q41" s="51"/>
      <c r="R41" s="50"/>
      <c r="S41" s="156">
        <f>IF(Q41="",0,(Q41/'PPF Application'!$T$7))</f>
        <v>0</v>
      </c>
      <c r="T41" s="52">
        <f>IF(O41="", 0, (P41/'PPF Application'!$T$7)*Q41)</f>
        <v>0</v>
      </c>
      <c r="U41" s="134"/>
      <c r="W41" s="158">
        <f t="shared" si="9"/>
        <v>0</v>
      </c>
      <c r="X41" s="158">
        <f t="shared" si="1"/>
        <v>0</v>
      </c>
      <c r="Y41" s="158">
        <f t="shared" si="2"/>
        <v>0</v>
      </c>
      <c r="Z41" s="200">
        <f t="shared" si="3"/>
        <v>0</v>
      </c>
      <c r="AA41" s="200">
        <f t="shared" si="4"/>
        <v>0</v>
      </c>
      <c r="AB41" s="158">
        <f t="shared" si="5"/>
        <v>0</v>
      </c>
      <c r="AC41" s="11">
        <f t="shared" si="6"/>
        <v>0</v>
      </c>
      <c r="AE41" s="23">
        <f t="shared" si="7"/>
        <v>0</v>
      </c>
      <c r="AF41" s="23">
        <f t="shared" si="8"/>
        <v>0</v>
      </c>
    </row>
    <row r="42" spans="1:32" x14ac:dyDescent="0.2">
      <c r="A42" s="366"/>
      <c r="B42" s="366"/>
      <c r="C42" s="164"/>
      <c r="D42" s="164"/>
      <c r="E42" s="201"/>
      <c r="F42" s="164"/>
      <c r="G42" s="194"/>
      <c r="H42" s="164"/>
      <c r="I42" s="204"/>
      <c r="J42" s="164"/>
      <c r="K42" s="164"/>
      <c r="L42" s="164"/>
      <c r="M42" s="76"/>
      <c r="N42" s="76"/>
      <c r="O42" s="81"/>
      <c r="P42" s="195">
        <f>VLOOKUP(O42,'Supporting Documentation'!$A$4:$J$569,10,FALSE)</f>
        <v>0</v>
      </c>
      <c r="Q42" s="51"/>
      <c r="R42" s="50"/>
      <c r="S42" s="156">
        <f>IF(Q42="",0,(Q42/'PPF Application'!$T$7))</f>
        <v>0</v>
      </c>
      <c r="T42" s="52">
        <f>IF(O42="", 0, (P42/'PPF Application'!$T$7)*Q42)</f>
        <v>0</v>
      </c>
      <c r="U42" s="134"/>
      <c r="W42" s="158">
        <f t="shared" si="9"/>
        <v>0</v>
      </c>
      <c r="X42" s="158">
        <f t="shared" si="1"/>
        <v>0</v>
      </c>
      <c r="Y42" s="158">
        <f t="shared" si="2"/>
        <v>0</v>
      </c>
      <c r="Z42" s="200">
        <f t="shared" si="3"/>
        <v>0</v>
      </c>
      <c r="AA42" s="200">
        <f t="shared" si="4"/>
        <v>0</v>
      </c>
      <c r="AB42" s="158">
        <f t="shared" si="5"/>
        <v>0</v>
      </c>
      <c r="AC42" s="11">
        <f t="shared" si="6"/>
        <v>0</v>
      </c>
      <c r="AE42" s="23">
        <f t="shared" si="7"/>
        <v>0</v>
      </c>
      <c r="AF42" s="23">
        <f t="shared" si="8"/>
        <v>0</v>
      </c>
    </row>
    <row r="43" spans="1:32" x14ac:dyDescent="0.2">
      <c r="A43" s="366"/>
      <c r="B43" s="366"/>
      <c r="C43" s="164"/>
      <c r="D43" s="164"/>
      <c r="E43" s="201"/>
      <c r="F43" s="164"/>
      <c r="G43" s="194"/>
      <c r="H43" s="164"/>
      <c r="I43" s="204"/>
      <c r="J43" s="164"/>
      <c r="K43" s="164"/>
      <c r="L43" s="164"/>
      <c r="M43" s="76"/>
      <c r="N43" s="76"/>
      <c r="O43" s="81"/>
      <c r="P43" s="195">
        <f>VLOOKUP(O43,'Supporting Documentation'!$A$4:$J$569,10,FALSE)</f>
        <v>0</v>
      </c>
      <c r="Q43" s="51"/>
      <c r="R43" s="50"/>
      <c r="S43" s="156">
        <f>IF(Q43="",0,(Q43/'PPF Application'!$T$7))</f>
        <v>0</v>
      </c>
      <c r="T43" s="52">
        <f>IF(O43="", 0, (P43/'PPF Application'!$T$7)*Q43)</f>
        <v>0</v>
      </c>
      <c r="U43" s="134"/>
      <c r="W43" s="158">
        <f t="shared" si="9"/>
        <v>0</v>
      </c>
      <c r="X43" s="158">
        <f t="shared" si="1"/>
        <v>0</v>
      </c>
      <c r="Y43" s="158">
        <f t="shared" si="2"/>
        <v>0</v>
      </c>
      <c r="Z43" s="200">
        <f t="shared" si="3"/>
        <v>0</v>
      </c>
      <c r="AA43" s="200">
        <f t="shared" si="4"/>
        <v>0</v>
      </c>
      <c r="AB43" s="158">
        <f t="shared" si="5"/>
        <v>0</v>
      </c>
      <c r="AC43" s="11">
        <f t="shared" si="6"/>
        <v>0</v>
      </c>
      <c r="AE43" s="23">
        <f t="shared" si="7"/>
        <v>0</v>
      </c>
      <c r="AF43" s="23">
        <f t="shared" si="8"/>
        <v>0</v>
      </c>
    </row>
    <row r="44" spans="1:32" x14ac:dyDescent="0.2">
      <c r="A44" s="366"/>
      <c r="B44" s="366"/>
      <c r="C44" s="164"/>
      <c r="D44" s="164"/>
      <c r="E44" s="201"/>
      <c r="F44" s="164"/>
      <c r="G44" s="194"/>
      <c r="H44" s="164"/>
      <c r="I44" s="204"/>
      <c r="J44" s="164"/>
      <c r="K44" s="164"/>
      <c r="L44" s="164"/>
      <c r="M44" s="76"/>
      <c r="N44" s="76"/>
      <c r="O44" s="81"/>
      <c r="P44" s="195">
        <f>VLOOKUP(O44,'Supporting Documentation'!$A$4:$J$569,10,FALSE)</f>
        <v>0</v>
      </c>
      <c r="Q44" s="51"/>
      <c r="R44" s="50"/>
      <c r="S44" s="156">
        <f>IF(Q44="",0,(Q44/'PPF Application'!$T$7))</f>
        <v>0</v>
      </c>
      <c r="T44" s="52">
        <f>IF(O44="", 0, (P44/'PPF Application'!$T$7)*Q44)</f>
        <v>0</v>
      </c>
      <c r="U44" s="134"/>
      <c r="W44" s="158">
        <f t="shared" si="9"/>
        <v>0</v>
      </c>
      <c r="X44" s="158">
        <f t="shared" si="1"/>
        <v>0</v>
      </c>
      <c r="Y44" s="158">
        <f t="shared" si="2"/>
        <v>0</v>
      </c>
      <c r="Z44" s="200">
        <f t="shared" si="3"/>
        <v>0</v>
      </c>
      <c r="AA44" s="200">
        <f t="shared" si="4"/>
        <v>0</v>
      </c>
      <c r="AB44" s="158">
        <f t="shared" si="5"/>
        <v>0</v>
      </c>
      <c r="AC44" s="11">
        <f t="shared" si="6"/>
        <v>0</v>
      </c>
      <c r="AE44" s="23">
        <f t="shared" si="7"/>
        <v>0</v>
      </c>
      <c r="AF44" s="23">
        <f t="shared" si="8"/>
        <v>0</v>
      </c>
    </row>
    <row r="45" spans="1:32" x14ac:dyDescent="0.2">
      <c r="A45" s="366"/>
      <c r="B45" s="366"/>
      <c r="C45" s="164"/>
      <c r="D45" s="164"/>
      <c r="E45" s="201"/>
      <c r="F45" s="164"/>
      <c r="G45" s="194"/>
      <c r="H45" s="164"/>
      <c r="I45" s="204"/>
      <c r="J45" s="164"/>
      <c r="K45" s="164"/>
      <c r="L45" s="164"/>
      <c r="M45" s="76"/>
      <c r="N45" s="76"/>
      <c r="O45" s="81"/>
      <c r="P45" s="195">
        <f>VLOOKUP(O45,'Supporting Documentation'!$A$4:$J$569,10,FALSE)</f>
        <v>0</v>
      </c>
      <c r="Q45" s="51"/>
      <c r="R45" s="50"/>
      <c r="S45" s="156">
        <f>IF(Q45="",0,(Q45/'PPF Application'!$T$7))</f>
        <v>0</v>
      </c>
      <c r="T45" s="52">
        <f>IF(O45="", 0, (P45/'PPF Application'!$T$7)*Q45)</f>
        <v>0</v>
      </c>
      <c r="U45" s="134"/>
      <c r="W45" s="158">
        <f t="shared" si="9"/>
        <v>0</v>
      </c>
      <c r="X45" s="158">
        <f t="shared" si="1"/>
        <v>0</v>
      </c>
      <c r="Y45" s="158">
        <f t="shared" si="2"/>
        <v>0</v>
      </c>
      <c r="Z45" s="200">
        <f t="shared" si="3"/>
        <v>0</v>
      </c>
      <c r="AA45" s="200">
        <f t="shared" si="4"/>
        <v>0</v>
      </c>
      <c r="AB45" s="158">
        <f t="shared" si="5"/>
        <v>0</v>
      </c>
      <c r="AC45" s="11">
        <f t="shared" si="6"/>
        <v>0</v>
      </c>
      <c r="AE45" s="23">
        <f t="shared" si="7"/>
        <v>0</v>
      </c>
      <c r="AF45" s="23">
        <f t="shared" si="8"/>
        <v>0</v>
      </c>
    </row>
    <row r="46" spans="1:32" x14ac:dyDescent="0.2">
      <c r="A46" s="366"/>
      <c r="B46" s="366"/>
      <c r="C46" s="164"/>
      <c r="D46" s="164"/>
      <c r="E46" s="201"/>
      <c r="F46" s="164"/>
      <c r="G46" s="194"/>
      <c r="H46" s="164"/>
      <c r="I46" s="204"/>
      <c r="J46" s="164"/>
      <c r="K46" s="164"/>
      <c r="L46" s="164"/>
      <c r="M46" s="76"/>
      <c r="N46" s="76"/>
      <c r="O46" s="81"/>
      <c r="P46" s="195">
        <f>VLOOKUP(O46,'Supporting Documentation'!$A$4:$J$569,10,FALSE)</f>
        <v>0</v>
      </c>
      <c r="Q46" s="51"/>
      <c r="R46" s="50"/>
      <c r="S46" s="156">
        <f>IF(Q46="",0,(Q46/'PPF Application'!$T$7))</f>
        <v>0</v>
      </c>
      <c r="T46" s="52">
        <f>IF(O46="", 0, (P46/'PPF Application'!$T$7)*Q46)</f>
        <v>0</v>
      </c>
      <c r="U46" s="134"/>
      <c r="W46" s="158">
        <f t="shared" si="9"/>
        <v>0</v>
      </c>
      <c r="X46" s="158">
        <f t="shared" si="1"/>
        <v>0</v>
      </c>
      <c r="Y46" s="158">
        <f t="shared" si="2"/>
        <v>0</v>
      </c>
      <c r="Z46" s="200">
        <f t="shared" si="3"/>
        <v>0</v>
      </c>
      <c r="AA46" s="200">
        <f t="shared" si="4"/>
        <v>0</v>
      </c>
      <c r="AB46" s="158">
        <f t="shared" si="5"/>
        <v>0</v>
      </c>
      <c r="AC46" s="11">
        <f t="shared" si="6"/>
        <v>0</v>
      </c>
      <c r="AE46" s="23">
        <f t="shared" si="7"/>
        <v>0</v>
      </c>
      <c r="AF46" s="23">
        <f t="shared" si="8"/>
        <v>0</v>
      </c>
    </row>
    <row r="47" spans="1:32" x14ac:dyDescent="0.2">
      <c r="A47" s="366"/>
      <c r="B47" s="366"/>
      <c r="C47" s="164"/>
      <c r="D47" s="164"/>
      <c r="E47" s="201"/>
      <c r="F47" s="164"/>
      <c r="G47" s="194"/>
      <c r="H47" s="164"/>
      <c r="I47" s="204"/>
      <c r="J47" s="164"/>
      <c r="K47" s="164"/>
      <c r="L47" s="164"/>
      <c r="M47" s="76"/>
      <c r="N47" s="76"/>
      <c r="O47" s="81"/>
      <c r="P47" s="195">
        <f>VLOOKUP(O47,'Supporting Documentation'!$A$4:$J$569,10,FALSE)</f>
        <v>0</v>
      </c>
      <c r="Q47" s="51"/>
      <c r="R47" s="50"/>
      <c r="S47" s="156">
        <f>IF(Q47="",0,(Q47/'PPF Application'!$T$7))</f>
        <v>0</v>
      </c>
      <c r="T47" s="52">
        <f>IF(O47="", 0, (P47/'PPF Application'!$T$7)*Q47)</f>
        <v>0</v>
      </c>
      <c r="U47" s="134"/>
      <c r="W47" s="158">
        <f t="shared" si="9"/>
        <v>0</v>
      </c>
      <c r="X47" s="158">
        <f t="shared" si="1"/>
        <v>0</v>
      </c>
      <c r="Y47" s="158">
        <f t="shared" si="2"/>
        <v>0</v>
      </c>
      <c r="Z47" s="200">
        <f t="shared" si="3"/>
        <v>0</v>
      </c>
      <c r="AA47" s="200">
        <f t="shared" si="4"/>
        <v>0</v>
      </c>
      <c r="AB47" s="158">
        <f t="shared" si="5"/>
        <v>0</v>
      </c>
      <c r="AC47" s="11">
        <f t="shared" si="6"/>
        <v>0</v>
      </c>
      <c r="AE47" s="23">
        <f t="shared" si="7"/>
        <v>0</v>
      </c>
      <c r="AF47" s="23">
        <f t="shared" si="8"/>
        <v>0</v>
      </c>
    </row>
    <row r="48" spans="1:32" x14ac:dyDescent="0.2">
      <c r="A48" s="366"/>
      <c r="B48" s="366"/>
      <c r="C48" s="164"/>
      <c r="D48" s="164"/>
      <c r="E48" s="201"/>
      <c r="F48" s="164"/>
      <c r="G48" s="194"/>
      <c r="H48" s="164"/>
      <c r="I48" s="204"/>
      <c r="J48" s="164"/>
      <c r="K48" s="164"/>
      <c r="L48" s="164"/>
      <c r="M48" s="76"/>
      <c r="N48" s="76"/>
      <c r="O48" s="81"/>
      <c r="P48" s="195">
        <f>VLOOKUP(O48,'Supporting Documentation'!$A$4:$J$569,10,FALSE)</f>
        <v>0</v>
      </c>
      <c r="Q48" s="51"/>
      <c r="R48" s="50"/>
      <c r="S48" s="156">
        <f>IF(Q48="",0,(Q48/'PPF Application'!$T$7))</f>
        <v>0</v>
      </c>
      <c r="T48" s="52">
        <f>IF(O48="", 0, (P48/'PPF Application'!$T$7)*Q48)</f>
        <v>0</v>
      </c>
      <c r="U48" s="134"/>
      <c r="W48" s="158">
        <f t="shared" si="9"/>
        <v>0</v>
      </c>
      <c r="X48" s="158">
        <f t="shared" si="1"/>
        <v>0</v>
      </c>
      <c r="Y48" s="158">
        <f t="shared" si="2"/>
        <v>0</v>
      </c>
      <c r="Z48" s="200">
        <f t="shared" si="3"/>
        <v>0</v>
      </c>
      <c r="AA48" s="200">
        <f t="shared" si="4"/>
        <v>0</v>
      </c>
      <c r="AB48" s="158">
        <f t="shared" si="5"/>
        <v>0</v>
      </c>
      <c r="AC48" s="11">
        <f t="shared" si="6"/>
        <v>0</v>
      </c>
      <c r="AE48" s="23">
        <f t="shared" si="7"/>
        <v>0</v>
      </c>
      <c r="AF48" s="23">
        <f t="shared" si="8"/>
        <v>0</v>
      </c>
    </row>
    <row r="49" spans="1:32" x14ac:dyDescent="0.2">
      <c r="A49" s="366"/>
      <c r="B49" s="366"/>
      <c r="C49" s="164"/>
      <c r="D49" s="164"/>
      <c r="E49" s="201"/>
      <c r="F49" s="164"/>
      <c r="G49" s="194"/>
      <c r="H49" s="164"/>
      <c r="I49" s="204"/>
      <c r="J49" s="164"/>
      <c r="K49" s="164"/>
      <c r="L49" s="164"/>
      <c r="M49" s="76"/>
      <c r="N49" s="76"/>
      <c r="O49" s="81"/>
      <c r="P49" s="195">
        <f>VLOOKUP(O49,'Supporting Documentation'!$A$4:$J$569,10,FALSE)</f>
        <v>0</v>
      </c>
      <c r="Q49" s="51"/>
      <c r="R49" s="50"/>
      <c r="S49" s="156">
        <f>IF(Q49="",0,(Q49/'PPF Application'!$T$7))</f>
        <v>0</v>
      </c>
      <c r="T49" s="52">
        <f>IF(O49="", 0, (P49/'PPF Application'!$T$7)*Q49)</f>
        <v>0</v>
      </c>
      <c r="U49" s="134"/>
      <c r="W49" s="158">
        <f t="shared" si="9"/>
        <v>0</v>
      </c>
      <c r="X49" s="158">
        <f t="shared" si="1"/>
        <v>0</v>
      </c>
      <c r="Y49" s="158">
        <f t="shared" si="2"/>
        <v>0</v>
      </c>
      <c r="Z49" s="200">
        <f t="shared" si="3"/>
        <v>0</v>
      </c>
      <c r="AA49" s="200">
        <f t="shared" si="4"/>
        <v>0</v>
      </c>
      <c r="AB49" s="158">
        <f t="shared" si="5"/>
        <v>0</v>
      </c>
      <c r="AC49" s="11">
        <f t="shared" si="6"/>
        <v>0</v>
      </c>
      <c r="AE49" s="23">
        <f t="shared" si="7"/>
        <v>0</v>
      </c>
      <c r="AF49" s="23">
        <f t="shared" si="8"/>
        <v>0</v>
      </c>
    </row>
    <row r="50" spans="1:32" x14ac:dyDescent="0.2">
      <c r="A50" s="366"/>
      <c r="B50" s="366"/>
      <c r="C50" s="164"/>
      <c r="D50" s="164"/>
      <c r="E50" s="201"/>
      <c r="F50" s="164"/>
      <c r="G50" s="194"/>
      <c r="H50" s="164"/>
      <c r="I50" s="204"/>
      <c r="J50" s="164"/>
      <c r="K50" s="164"/>
      <c r="L50" s="164"/>
      <c r="M50" s="76"/>
      <c r="N50" s="76"/>
      <c r="O50" s="81"/>
      <c r="P50" s="195">
        <f>VLOOKUP(O50,'Supporting Documentation'!$A$4:$J$569,10,FALSE)</f>
        <v>0</v>
      </c>
      <c r="Q50" s="51"/>
      <c r="R50" s="50"/>
      <c r="S50" s="156">
        <f>IF(Q50="",0,(Q50/'PPF Application'!$T$7))</f>
        <v>0</v>
      </c>
      <c r="T50" s="52">
        <f>IF(O50="", 0, (P50/'PPF Application'!$T$7)*Q50)</f>
        <v>0</v>
      </c>
      <c r="U50" s="134"/>
      <c r="W50" s="158">
        <f t="shared" si="9"/>
        <v>0</v>
      </c>
      <c r="X50" s="158">
        <f t="shared" si="1"/>
        <v>0</v>
      </c>
      <c r="Y50" s="158">
        <f t="shared" si="2"/>
        <v>0</v>
      </c>
      <c r="Z50" s="200">
        <f t="shared" si="3"/>
        <v>0</v>
      </c>
      <c r="AA50" s="200">
        <f t="shared" si="4"/>
        <v>0</v>
      </c>
      <c r="AB50" s="158">
        <f t="shared" si="5"/>
        <v>0</v>
      </c>
      <c r="AC50" s="11">
        <f t="shared" si="6"/>
        <v>0</v>
      </c>
      <c r="AE50" s="23">
        <f t="shared" si="7"/>
        <v>0</v>
      </c>
      <c r="AF50" s="23">
        <f t="shared" si="8"/>
        <v>0</v>
      </c>
    </row>
    <row r="51" spans="1:32" x14ac:dyDescent="0.2">
      <c r="A51" s="366"/>
      <c r="B51" s="366"/>
      <c r="C51" s="164"/>
      <c r="D51" s="164"/>
      <c r="E51" s="201"/>
      <c r="F51" s="164"/>
      <c r="G51" s="194"/>
      <c r="H51" s="164"/>
      <c r="I51" s="204"/>
      <c r="J51" s="164"/>
      <c r="K51" s="164"/>
      <c r="L51" s="164"/>
      <c r="M51" s="76"/>
      <c r="N51" s="76"/>
      <c r="O51" s="81"/>
      <c r="P51" s="195">
        <f>VLOOKUP(O51,'Supporting Documentation'!$A$4:$J$569,10,FALSE)</f>
        <v>0</v>
      </c>
      <c r="Q51" s="51"/>
      <c r="R51" s="50"/>
      <c r="S51" s="156">
        <f>IF(Q51="",0,(Q51/'PPF Application'!$T$7))</f>
        <v>0</v>
      </c>
      <c r="T51" s="52">
        <f>IF(O51="", 0, (P51/'PPF Application'!$T$7)*Q51)</f>
        <v>0</v>
      </c>
      <c r="U51" s="134"/>
      <c r="W51" s="158">
        <f t="shared" si="9"/>
        <v>0</v>
      </c>
      <c r="X51" s="158">
        <f t="shared" si="1"/>
        <v>0</v>
      </c>
      <c r="Y51" s="158">
        <f t="shared" si="2"/>
        <v>0</v>
      </c>
      <c r="Z51" s="200">
        <f t="shared" si="3"/>
        <v>0</v>
      </c>
      <c r="AA51" s="200">
        <f t="shared" si="4"/>
        <v>0</v>
      </c>
      <c r="AB51" s="158">
        <f t="shared" si="5"/>
        <v>0</v>
      </c>
      <c r="AC51" s="11">
        <f t="shared" si="6"/>
        <v>0</v>
      </c>
      <c r="AE51" s="23">
        <f t="shared" si="7"/>
        <v>0</v>
      </c>
      <c r="AF51" s="23">
        <f t="shared" si="8"/>
        <v>0</v>
      </c>
    </row>
    <row r="52" spans="1:32" x14ac:dyDescent="0.2">
      <c r="A52" s="366"/>
      <c r="B52" s="366"/>
      <c r="C52" s="164"/>
      <c r="D52" s="164"/>
      <c r="E52" s="201"/>
      <c r="F52" s="164"/>
      <c r="G52" s="194"/>
      <c r="H52" s="164"/>
      <c r="I52" s="204"/>
      <c r="J52" s="164"/>
      <c r="K52" s="164"/>
      <c r="L52" s="164"/>
      <c r="M52" s="76"/>
      <c r="N52" s="76"/>
      <c r="O52" s="81"/>
      <c r="P52" s="195">
        <f>VLOOKUP(O52,'Supporting Documentation'!$A$4:$J$569,10,FALSE)</f>
        <v>0</v>
      </c>
      <c r="Q52" s="51"/>
      <c r="R52" s="50"/>
      <c r="S52" s="156">
        <f>IF(Q52="",0,(Q52/'PPF Application'!$T$7))</f>
        <v>0</v>
      </c>
      <c r="T52" s="52">
        <f>IF(O52="", 0, (P52/'PPF Application'!$T$7)*Q52)</f>
        <v>0</v>
      </c>
      <c r="U52" s="134"/>
      <c r="W52" s="158">
        <f t="shared" si="9"/>
        <v>0</v>
      </c>
      <c r="X52" s="158">
        <f t="shared" si="1"/>
        <v>0</v>
      </c>
      <c r="Y52" s="158">
        <f t="shared" si="2"/>
        <v>0</v>
      </c>
      <c r="Z52" s="200">
        <f t="shared" si="3"/>
        <v>0</v>
      </c>
      <c r="AA52" s="200">
        <f t="shared" si="4"/>
        <v>0</v>
      </c>
      <c r="AB52" s="158">
        <f t="shared" si="5"/>
        <v>0</v>
      </c>
      <c r="AC52" s="11">
        <f t="shared" si="6"/>
        <v>0</v>
      </c>
      <c r="AE52" s="23">
        <f t="shared" si="7"/>
        <v>0</v>
      </c>
      <c r="AF52" s="23">
        <f t="shared" si="8"/>
        <v>0</v>
      </c>
    </row>
    <row r="53" spans="1:32" x14ac:dyDescent="0.2">
      <c r="A53" s="366"/>
      <c r="B53" s="366"/>
      <c r="C53" s="164"/>
      <c r="D53" s="164"/>
      <c r="E53" s="201"/>
      <c r="F53" s="164"/>
      <c r="G53" s="194"/>
      <c r="H53" s="164"/>
      <c r="I53" s="204"/>
      <c r="J53" s="164"/>
      <c r="K53" s="164"/>
      <c r="L53" s="164"/>
      <c r="M53" s="76"/>
      <c r="N53" s="76"/>
      <c r="O53" s="81"/>
      <c r="P53" s="195">
        <f>VLOOKUP(O53,'Supporting Documentation'!$A$4:$J$569,10,FALSE)</f>
        <v>0</v>
      </c>
      <c r="Q53" s="51"/>
      <c r="R53" s="50"/>
      <c r="S53" s="156">
        <f>IF(Q53="",0,(Q53/'PPF Application'!$T$7))</f>
        <v>0</v>
      </c>
      <c r="T53" s="52">
        <f>IF(O53="", 0, (P53/'PPF Application'!$T$7)*Q53)</f>
        <v>0</v>
      </c>
      <c r="U53" s="134"/>
      <c r="W53" s="158">
        <f t="shared" si="9"/>
        <v>0</v>
      </c>
      <c r="X53" s="158">
        <f t="shared" si="1"/>
        <v>0</v>
      </c>
      <c r="Y53" s="158">
        <f t="shared" si="2"/>
        <v>0</v>
      </c>
      <c r="Z53" s="200">
        <f t="shared" si="3"/>
        <v>0</v>
      </c>
      <c r="AA53" s="200">
        <f t="shared" si="4"/>
        <v>0</v>
      </c>
      <c r="AB53" s="158">
        <f t="shared" si="5"/>
        <v>0</v>
      </c>
      <c r="AC53" s="11">
        <f t="shared" si="6"/>
        <v>0</v>
      </c>
      <c r="AE53" s="23">
        <f t="shared" si="7"/>
        <v>0</v>
      </c>
      <c r="AF53" s="23">
        <f t="shared" si="8"/>
        <v>0</v>
      </c>
    </row>
    <row r="54" spans="1:32" x14ac:dyDescent="0.2">
      <c r="A54" s="366"/>
      <c r="B54" s="366"/>
      <c r="C54" s="164"/>
      <c r="D54" s="164"/>
      <c r="E54" s="201"/>
      <c r="F54" s="164"/>
      <c r="G54" s="194"/>
      <c r="H54" s="164"/>
      <c r="I54" s="204"/>
      <c r="J54" s="164"/>
      <c r="K54" s="164"/>
      <c r="L54" s="164"/>
      <c r="M54" s="76"/>
      <c r="N54" s="76"/>
      <c r="O54" s="81"/>
      <c r="P54" s="195">
        <f>VLOOKUP(O54,'Supporting Documentation'!$A$4:$J$569,10,FALSE)</f>
        <v>0</v>
      </c>
      <c r="Q54" s="51"/>
      <c r="R54" s="50"/>
      <c r="S54" s="156">
        <f>IF(Q54="",0,(Q54/'PPF Application'!$T$7))</f>
        <v>0</v>
      </c>
      <c r="T54" s="52">
        <f>IF(O54="", 0, (P54/'PPF Application'!$T$7)*Q54)</f>
        <v>0</v>
      </c>
      <c r="U54" s="134"/>
      <c r="W54" s="158">
        <f t="shared" si="9"/>
        <v>0</v>
      </c>
      <c r="X54" s="158">
        <f t="shared" si="1"/>
        <v>0</v>
      </c>
      <c r="Y54" s="158">
        <f t="shared" si="2"/>
        <v>0</v>
      </c>
      <c r="Z54" s="200">
        <f t="shared" si="3"/>
        <v>0</v>
      </c>
      <c r="AA54" s="200">
        <f t="shared" si="4"/>
        <v>0</v>
      </c>
      <c r="AB54" s="158">
        <f t="shared" si="5"/>
        <v>0</v>
      </c>
      <c r="AC54" s="11">
        <f t="shared" si="6"/>
        <v>0</v>
      </c>
      <c r="AE54" s="23">
        <f t="shared" si="7"/>
        <v>0</v>
      </c>
      <c r="AF54" s="23">
        <f t="shared" si="8"/>
        <v>0</v>
      </c>
    </row>
    <row r="55" spans="1:32" x14ac:dyDescent="0.2">
      <c r="A55" s="366"/>
      <c r="B55" s="366"/>
      <c r="C55" s="164"/>
      <c r="D55" s="164"/>
      <c r="E55" s="201"/>
      <c r="F55" s="164"/>
      <c r="G55" s="194"/>
      <c r="H55" s="164"/>
      <c r="I55" s="204"/>
      <c r="J55" s="164"/>
      <c r="K55" s="164"/>
      <c r="L55" s="164"/>
      <c r="M55" s="76"/>
      <c r="N55" s="76"/>
      <c r="O55" s="81"/>
      <c r="P55" s="195">
        <f>VLOOKUP(O55,'Supporting Documentation'!$A$4:$J$569,10,FALSE)</f>
        <v>0</v>
      </c>
      <c r="Q55" s="51"/>
      <c r="R55" s="50"/>
      <c r="S55" s="156">
        <f>IF(Q55="",0,(Q55/'PPF Application'!$T$7))</f>
        <v>0</v>
      </c>
      <c r="T55" s="52">
        <f>IF(O55="", 0, (P55/'PPF Application'!$T$7)*Q55)</f>
        <v>0</v>
      </c>
      <c r="U55" s="134"/>
      <c r="W55" s="158">
        <f t="shared" si="9"/>
        <v>0</v>
      </c>
      <c r="X55" s="158">
        <f t="shared" si="1"/>
        <v>0</v>
      </c>
      <c r="Y55" s="158">
        <f t="shared" si="2"/>
        <v>0</v>
      </c>
      <c r="Z55" s="200">
        <f t="shared" si="3"/>
        <v>0</v>
      </c>
      <c r="AA55" s="200">
        <f t="shared" si="4"/>
        <v>0</v>
      </c>
      <c r="AB55" s="158">
        <f t="shared" si="5"/>
        <v>0</v>
      </c>
      <c r="AC55" s="11">
        <f t="shared" si="6"/>
        <v>0</v>
      </c>
      <c r="AE55" s="23">
        <f t="shared" si="7"/>
        <v>0</v>
      </c>
      <c r="AF55" s="23">
        <f t="shared" si="8"/>
        <v>0</v>
      </c>
    </row>
    <row r="56" spans="1:32" x14ac:dyDescent="0.2">
      <c r="A56" s="366"/>
      <c r="B56" s="366"/>
      <c r="C56" s="164"/>
      <c r="D56" s="164"/>
      <c r="E56" s="201"/>
      <c r="F56" s="164"/>
      <c r="G56" s="194"/>
      <c r="H56" s="164"/>
      <c r="I56" s="204"/>
      <c r="J56" s="164"/>
      <c r="K56" s="164"/>
      <c r="L56" s="164"/>
      <c r="M56" s="76"/>
      <c r="N56" s="76"/>
      <c r="O56" s="81"/>
      <c r="P56" s="195">
        <f>VLOOKUP(O56,'Supporting Documentation'!$A$4:$J$569,10,FALSE)</f>
        <v>0</v>
      </c>
      <c r="Q56" s="51"/>
      <c r="R56" s="50"/>
      <c r="S56" s="156">
        <f>IF(Q56="",0,(Q56/'PPF Application'!$T$7))</f>
        <v>0</v>
      </c>
      <c r="T56" s="52">
        <f>IF(O56="", 0, (P56/'PPF Application'!$T$7)*Q56)</f>
        <v>0</v>
      </c>
      <c r="U56" s="134"/>
      <c r="W56" s="158">
        <f t="shared" si="9"/>
        <v>0</v>
      </c>
      <c r="X56" s="158">
        <f t="shared" si="1"/>
        <v>0</v>
      </c>
      <c r="Y56" s="158">
        <f t="shared" si="2"/>
        <v>0</v>
      </c>
      <c r="Z56" s="200">
        <f t="shared" si="3"/>
        <v>0</v>
      </c>
      <c r="AA56" s="200">
        <f t="shared" si="4"/>
        <v>0</v>
      </c>
      <c r="AB56" s="158">
        <f t="shared" si="5"/>
        <v>0</v>
      </c>
      <c r="AC56" s="11">
        <f t="shared" si="6"/>
        <v>0</v>
      </c>
      <c r="AE56" s="23">
        <f t="shared" si="7"/>
        <v>0</v>
      </c>
      <c r="AF56" s="23">
        <f t="shared" si="8"/>
        <v>0</v>
      </c>
    </row>
    <row r="57" spans="1:32" x14ac:dyDescent="0.2">
      <c r="A57" s="366"/>
      <c r="B57" s="366"/>
      <c r="C57" s="164"/>
      <c r="D57" s="164"/>
      <c r="E57" s="201"/>
      <c r="F57" s="164"/>
      <c r="G57" s="194"/>
      <c r="H57" s="164"/>
      <c r="I57" s="204"/>
      <c r="J57" s="164"/>
      <c r="K57" s="164"/>
      <c r="L57" s="164"/>
      <c r="M57" s="76"/>
      <c r="N57" s="76"/>
      <c r="O57" s="81"/>
      <c r="P57" s="195">
        <f>VLOOKUP(O57,'Supporting Documentation'!$A$4:$J$569,10,FALSE)</f>
        <v>0</v>
      </c>
      <c r="Q57" s="51"/>
      <c r="R57" s="50"/>
      <c r="S57" s="156">
        <f>IF(Q57="",0,(Q57/'PPF Application'!$T$7))</f>
        <v>0</v>
      </c>
      <c r="T57" s="52">
        <f>IF(O57="", 0, (P57/'PPF Application'!$T$7)*Q57)</f>
        <v>0</v>
      </c>
      <c r="U57" s="134"/>
      <c r="W57" s="158">
        <f t="shared" si="9"/>
        <v>0</v>
      </c>
      <c r="X57" s="158">
        <f t="shared" si="1"/>
        <v>0</v>
      </c>
      <c r="Y57" s="158">
        <f t="shared" si="2"/>
        <v>0</v>
      </c>
      <c r="Z57" s="200">
        <f t="shared" si="3"/>
        <v>0</v>
      </c>
      <c r="AA57" s="200">
        <f t="shared" si="4"/>
        <v>0</v>
      </c>
      <c r="AB57" s="158">
        <f t="shared" si="5"/>
        <v>0</v>
      </c>
      <c r="AC57" s="11">
        <f t="shared" si="6"/>
        <v>0</v>
      </c>
      <c r="AE57" s="23">
        <f t="shared" si="7"/>
        <v>0</v>
      </c>
      <c r="AF57" s="23">
        <f t="shared" si="8"/>
        <v>0</v>
      </c>
    </row>
    <row r="58" spans="1:32" x14ac:dyDescent="0.2">
      <c r="A58" s="366"/>
      <c r="B58" s="366"/>
      <c r="C58" s="164"/>
      <c r="D58" s="164"/>
      <c r="E58" s="201"/>
      <c r="F58" s="164"/>
      <c r="G58" s="194"/>
      <c r="H58" s="164"/>
      <c r="I58" s="204"/>
      <c r="J58" s="164"/>
      <c r="K58" s="164"/>
      <c r="L58" s="164"/>
      <c r="M58" s="76"/>
      <c r="N58" s="76"/>
      <c r="O58" s="81"/>
      <c r="P58" s="195">
        <f>VLOOKUP(O58,'Supporting Documentation'!$A$4:$J$569,10,FALSE)</f>
        <v>0</v>
      </c>
      <c r="Q58" s="51"/>
      <c r="R58" s="50"/>
      <c r="S58" s="156">
        <f>IF(Q58="",0,(Q58/'PPF Application'!$T$7))</f>
        <v>0</v>
      </c>
      <c r="T58" s="52">
        <f>IF(O58="", 0, (P58/'PPF Application'!$T$7)*Q58)</f>
        <v>0</v>
      </c>
      <c r="U58" s="134"/>
      <c r="W58" s="158">
        <f t="shared" si="9"/>
        <v>0</v>
      </c>
      <c r="X58" s="158">
        <f t="shared" si="1"/>
        <v>0</v>
      </c>
      <c r="Y58" s="158">
        <f t="shared" si="2"/>
        <v>0</v>
      </c>
      <c r="Z58" s="200">
        <f t="shared" si="3"/>
        <v>0</v>
      </c>
      <c r="AA58" s="200">
        <f t="shared" si="4"/>
        <v>0</v>
      </c>
      <c r="AB58" s="158">
        <f t="shared" si="5"/>
        <v>0</v>
      </c>
      <c r="AC58" s="11">
        <f t="shared" si="6"/>
        <v>0</v>
      </c>
      <c r="AE58" s="23">
        <f t="shared" si="7"/>
        <v>0</v>
      </c>
      <c r="AF58" s="23">
        <f t="shared" si="8"/>
        <v>0</v>
      </c>
    </row>
    <row r="59" spans="1:32" x14ac:dyDescent="0.2">
      <c r="A59" s="366"/>
      <c r="B59" s="366"/>
      <c r="C59" s="164"/>
      <c r="D59" s="164"/>
      <c r="E59" s="201"/>
      <c r="F59" s="164"/>
      <c r="G59" s="194"/>
      <c r="H59" s="164"/>
      <c r="I59" s="204"/>
      <c r="J59" s="164"/>
      <c r="K59" s="164"/>
      <c r="L59" s="164"/>
      <c r="M59" s="76"/>
      <c r="N59" s="76"/>
      <c r="O59" s="81"/>
      <c r="P59" s="195">
        <f>VLOOKUP(O59,'Supporting Documentation'!$A$4:$J$569,10,FALSE)</f>
        <v>0</v>
      </c>
      <c r="Q59" s="51"/>
      <c r="R59" s="50"/>
      <c r="S59" s="156">
        <f>IF(Q59="",0,(Q59/'PPF Application'!$T$7))</f>
        <v>0</v>
      </c>
      <c r="T59" s="52">
        <f>IF(O59="", 0, (P59/'PPF Application'!$T$7)*Q59)</f>
        <v>0</v>
      </c>
      <c r="U59" s="134"/>
      <c r="W59" s="158">
        <f t="shared" si="9"/>
        <v>0</v>
      </c>
      <c r="X59" s="158">
        <f t="shared" si="1"/>
        <v>0</v>
      </c>
      <c r="Y59" s="158">
        <f t="shared" si="2"/>
        <v>0</v>
      </c>
      <c r="Z59" s="200">
        <f t="shared" si="3"/>
        <v>0</v>
      </c>
      <c r="AA59" s="200">
        <f t="shared" si="4"/>
        <v>0</v>
      </c>
      <c r="AB59" s="158">
        <f t="shared" si="5"/>
        <v>0</v>
      </c>
      <c r="AC59" s="11">
        <f t="shared" si="6"/>
        <v>0</v>
      </c>
      <c r="AE59" s="23">
        <f t="shared" si="7"/>
        <v>0</v>
      </c>
      <c r="AF59" s="23">
        <f t="shared" si="8"/>
        <v>0</v>
      </c>
    </row>
    <row r="60" spans="1:32" x14ac:dyDescent="0.2">
      <c r="A60" s="366"/>
      <c r="B60" s="366"/>
      <c r="C60" s="164"/>
      <c r="D60" s="164"/>
      <c r="E60" s="201"/>
      <c r="F60" s="164"/>
      <c r="G60" s="194"/>
      <c r="H60" s="164"/>
      <c r="I60" s="204"/>
      <c r="J60" s="164"/>
      <c r="K60" s="164"/>
      <c r="L60" s="164"/>
      <c r="M60" s="76"/>
      <c r="N60" s="76"/>
      <c r="O60" s="81"/>
      <c r="P60" s="195">
        <f>VLOOKUP(O60,'Supporting Documentation'!$A$4:$J$569,10,FALSE)</f>
        <v>0</v>
      </c>
      <c r="Q60" s="51"/>
      <c r="R60" s="50"/>
      <c r="S60" s="156">
        <f>IF(Q60="",0,(Q60/'PPF Application'!$T$7))</f>
        <v>0</v>
      </c>
      <c r="T60" s="52">
        <f>IF(O60="", 0, (P60/'PPF Application'!$T$7)*Q60)</f>
        <v>0</v>
      </c>
      <c r="U60" s="134"/>
      <c r="W60" s="158">
        <f t="shared" si="9"/>
        <v>0</v>
      </c>
      <c r="X60" s="158">
        <f t="shared" si="1"/>
        <v>0</v>
      </c>
      <c r="Y60" s="158">
        <f t="shared" si="2"/>
        <v>0</v>
      </c>
      <c r="Z60" s="200">
        <f t="shared" si="3"/>
        <v>0</v>
      </c>
      <c r="AA60" s="200">
        <f t="shared" si="4"/>
        <v>0</v>
      </c>
      <c r="AB60" s="158">
        <f t="shared" si="5"/>
        <v>0</v>
      </c>
      <c r="AC60" s="11">
        <f t="shared" si="6"/>
        <v>0</v>
      </c>
      <c r="AE60" s="23">
        <f t="shared" si="7"/>
        <v>0</v>
      </c>
      <c r="AF60" s="23">
        <f t="shared" si="8"/>
        <v>0</v>
      </c>
    </row>
    <row r="61" spans="1:32" x14ac:dyDescent="0.2">
      <c r="A61" s="366"/>
      <c r="B61" s="366"/>
      <c r="C61" s="164"/>
      <c r="D61" s="164"/>
      <c r="E61" s="201"/>
      <c r="F61" s="164"/>
      <c r="G61" s="194"/>
      <c r="H61" s="164"/>
      <c r="I61" s="204"/>
      <c r="J61" s="164"/>
      <c r="K61" s="164"/>
      <c r="L61" s="164"/>
      <c r="M61" s="76"/>
      <c r="N61" s="76"/>
      <c r="O61" s="81"/>
      <c r="P61" s="195">
        <f>VLOOKUP(O61,'Supporting Documentation'!$A$4:$J$569,10,FALSE)</f>
        <v>0</v>
      </c>
      <c r="Q61" s="51"/>
      <c r="R61" s="50"/>
      <c r="S61" s="156">
        <f>IF(Q61="",0,(Q61/'PPF Application'!$T$7))</f>
        <v>0</v>
      </c>
      <c r="T61" s="52">
        <f>IF(O61="", 0, (P61/'PPF Application'!$T$7)*Q61)</f>
        <v>0</v>
      </c>
      <c r="U61" s="134"/>
      <c r="W61" s="158">
        <f t="shared" si="9"/>
        <v>0</v>
      </c>
      <c r="X61" s="158">
        <f t="shared" si="1"/>
        <v>0</v>
      </c>
      <c r="Y61" s="158">
        <f t="shared" si="2"/>
        <v>0</v>
      </c>
      <c r="Z61" s="200">
        <f t="shared" si="3"/>
        <v>0</v>
      </c>
      <c r="AA61" s="200">
        <f t="shared" si="4"/>
        <v>0</v>
      </c>
      <c r="AB61" s="158">
        <f t="shared" si="5"/>
        <v>0</v>
      </c>
      <c r="AC61" s="11">
        <f t="shared" si="6"/>
        <v>0</v>
      </c>
      <c r="AE61" s="23">
        <f t="shared" si="7"/>
        <v>0</v>
      </c>
      <c r="AF61" s="23">
        <f t="shared" si="8"/>
        <v>0</v>
      </c>
    </row>
    <row r="62" spans="1:32" x14ac:dyDescent="0.2">
      <c r="A62" s="366"/>
      <c r="B62" s="366"/>
      <c r="C62" s="164"/>
      <c r="D62" s="164"/>
      <c r="E62" s="201"/>
      <c r="F62" s="164"/>
      <c r="G62" s="194"/>
      <c r="H62" s="164"/>
      <c r="I62" s="204"/>
      <c r="J62" s="164"/>
      <c r="K62" s="164"/>
      <c r="L62" s="164"/>
      <c r="M62" s="76"/>
      <c r="N62" s="76"/>
      <c r="O62" s="81"/>
      <c r="P62" s="195">
        <f>VLOOKUP(O62,'Supporting Documentation'!$A$4:$J$569,10,FALSE)</f>
        <v>0</v>
      </c>
      <c r="Q62" s="51"/>
      <c r="R62" s="50"/>
      <c r="S62" s="156">
        <f>IF(Q62="",0,(Q62/'PPF Application'!$T$7))</f>
        <v>0</v>
      </c>
      <c r="T62" s="52">
        <f>IF(O62="", 0, (P62/'PPF Application'!$T$7)*Q62)</f>
        <v>0</v>
      </c>
      <c r="U62" s="134"/>
      <c r="W62" s="158">
        <f t="shared" si="9"/>
        <v>0</v>
      </c>
      <c r="X62" s="158">
        <f t="shared" si="1"/>
        <v>0</v>
      </c>
      <c r="Y62" s="158">
        <f t="shared" si="2"/>
        <v>0</v>
      </c>
      <c r="Z62" s="200">
        <f t="shared" si="3"/>
        <v>0</v>
      </c>
      <c r="AA62" s="200">
        <f t="shared" si="4"/>
        <v>0</v>
      </c>
      <c r="AB62" s="158">
        <f t="shared" si="5"/>
        <v>0</v>
      </c>
      <c r="AC62" s="11">
        <f t="shared" si="6"/>
        <v>0</v>
      </c>
      <c r="AE62" s="23">
        <f t="shared" si="7"/>
        <v>0</v>
      </c>
      <c r="AF62" s="23">
        <f t="shared" si="8"/>
        <v>0</v>
      </c>
    </row>
    <row r="63" spans="1:32" x14ac:dyDescent="0.2">
      <c r="A63" s="366"/>
      <c r="B63" s="366"/>
      <c r="C63" s="164"/>
      <c r="D63" s="164"/>
      <c r="E63" s="201"/>
      <c r="F63" s="164"/>
      <c r="G63" s="194"/>
      <c r="H63" s="164"/>
      <c r="I63" s="204"/>
      <c r="J63" s="164"/>
      <c r="K63" s="164"/>
      <c r="L63" s="164"/>
      <c r="M63" s="76"/>
      <c r="N63" s="76"/>
      <c r="O63" s="81"/>
      <c r="P63" s="195">
        <f>VLOOKUP(O63,'Supporting Documentation'!$A$4:$J$569,10,FALSE)</f>
        <v>0</v>
      </c>
      <c r="Q63" s="51"/>
      <c r="R63" s="50"/>
      <c r="S63" s="156">
        <f>IF(Q63="",0,(Q63/'PPF Application'!$T$7))</f>
        <v>0</v>
      </c>
      <c r="T63" s="52">
        <f>IF(O63="", 0, (P63/'PPF Application'!$T$7)*Q63)</f>
        <v>0</v>
      </c>
      <c r="U63" s="134"/>
      <c r="W63" s="158">
        <f t="shared" si="9"/>
        <v>0</v>
      </c>
      <c r="X63" s="158">
        <f t="shared" si="1"/>
        <v>0</v>
      </c>
      <c r="Y63" s="158">
        <f t="shared" si="2"/>
        <v>0</v>
      </c>
      <c r="Z63" s="200">
        <f t="shared" si="3"/>
        <v>0</v>
      </c>
      <c r="AA63" s="200">
        <f t="shared" si="4"/>
        <v>0</v>
      </c>
      <c r="AB63" s="158">
        <f t="shared" si="5"/>
        <v>0</v>
      </c>
      <c r="AC63" s="11">
        <f t="shared" si="6"/>
        <v>0</v>
      </c>
      <c r="AE63" s="23">
        <f t="shared" si="7"/>
        <v>0</v>
      </c>
      <c r="AF63" s="23">
        <f t="shared" si="8"/>
        <v>0</v>
      </c>
    </row>
    <row r="64" spans="1:32" x14ac:dyDescent="0.2">
      <c r="A64" s="366"/>
      <c r="B64" s="366"/>
      <c r="C64" s="164"/>
      <c r="D64" s="164"/>
      <c r="E64" s="201"/>
      <c r="F64" s="164"/>
      <c r="G64" s="194"/>
      <c r="H64" s="164"/>
      <c r="I64" s="204"/>
      <c r="J64" s="164"/>
      <c r="K64" s="164"/>
      <c r="L64" s="164"/>
      <c r="M64" s="76"/>
      <c r="N64" s="76"/>
      <c r="O64" s="81"/>
      <c r="P64" s="195">
        <f>VLOOKUP(O64,'Supporting Documentation'!$A$4:$J$569,10,FALSE)</f>
        <v>0</v>
      </c>
      <c r="Q64" s="51"/>
      <c r="R64" s="50"/>
      <c r="S64" s="156">
        <f>IF(Q64="",0,(Q64/'PPF Application'!$T$7))</f>
        <v>0</v>
      </c>
      <c r="T64" s="52">
        <f>IF(O64="", 0, (P64/'PPF Application'!$T$7)*Q64)</f>
        <v>0</v>
      </c>
      <c r="U64" s="134"/>
      <c r="W64" s="158">
        <f t="shared" si="9"/>
        <v>0</v>
      </c>
      <c r="X64" s="158">
        <f t="shared" si="1"/>
        <v>0</v>
      </c>
      <c r="Y64" s="158">
        <f t="shared" si="2"/>
        <v>0</v>
      </c>
      <c r="Z64" s="200">
        <f t="shared" si="3"/>
        <v>0</v>
      </c>
      <c r="AA64" s="200">
        <f t="shared" si="4"/>
        <v>0</v>
      </c>
      <c r="AB64" s="158">
        <f t="shared" si="5"/>
        <v>0</v>
      </c>
      <c r="AC64" s="11">
        <f t="shared" si="6"/>
        <v>0</v>
      </c>
      <c r="AE64" s="23">
        <f t="shared" si="7"/>
        <v>0</v>
      </c>
      <c r="AF64" s="23">
        <f t="shared" si="8"/>
        <v>0</v>
      </c>
    </row>
    <row r="65" spans="1:32" x14ac:dyDescent="0.2">
      <c r="A65" s="366"/>
      <c r="B65" s="366"/>
      <c r="C65" s="164"/>
      <c r="D65" s="164"/>
      <c r="E65" s="201"/>
      <c r="F65" s="164"/>
      <c r="G65" s="194"/>
      <c r="H65" s="164"/>
      <c r="I65" s="204"/>
      <c r="J65" s="164"/>
      <c r="K65" s="164"/>
      <c r="L65" s="164"/>
      <c r="M65" s="76"/>
      <c r="N65" s="76"/>
      <c r="O65" s="81"/>
      <c r="P65" s="195">
        <f>VLOOKUP(O65,'Supporting Documentation'!$A$4:$J$569,10,FALSE)</f>
        <v>0</v>
      </c>
      <c r="Q65" s="51"/>
      <c r="R65" s="50"/>
      <c r="S65" s="156">
        <f>IF(Q65="",0,(Q65/'PPF Application'!$T$7))</f>
        <v>0</v>
      </c>
      <c r="T65" s="52">
        <f>IF(O65="", 0, (P65/'PPF Application'!$T$7)*Q65)</f>
        <v>0</v>
      </c>
      <c r="U65" s="134"/>
      <c r="W65" s="158">
        <f t="shared" si="9"/>
        <v>0</v>
      </c>
      <c r="X65" s="158">
        <f t="shared" si="1"/>
        <v>0</v>
      </c>
      <c r="Y65" s="158">
        <f t="shared" si="2"/>
        <v>0</v>
      </c>
      <c r="Z65" s="200">
        <f t="shared" si="3"/>
        <v>0</v>
      </c>
      <c r="AA65" s="200">
        <f t="shared" si="4"/>
        <v>0</v>
      </c>
      <c r="AB65" s="158">
        <f t="shared" si="5"/>
        <v>0</v>
      </c>
      <c r="AC65" s="11">
        <f t="shared" si="6"/>
        <v>0</v>
      </c>
      <c r="AE65" s="23">
        <f t="shared" si="7"/>
        <v>0</v>
      </c>
      <c r="AF65" s="23">
        <f t="shared" si="8"/>
        <v>0</v>
      </c>
    </row>
    <row r="66" spans="1:32" x14ac:dyDescent="0.2">
      <c r="A66" s="366"/>
      <c r="B66" s="366"/>
      <c r="C66" s="164"/>
      <c r="D66" s="164"/>
      <c r="E66" s="201"/>
      <c r="F66" s="164"/>
      <c r="G66" s="194"/>
      <c r="H66" s="164"/>
      <c r="I66" s="204"/>
      <c r="J66" s="164"/>
      <c r="K66" s="164"/>
      <c r="L66" s="164"/>
      <c r="M66" s="76"/>
      <c r="N66" s="76"/>
      <c r="O66" s="81"/>
      <c r="P66" s="195">
        <f>VLOOKUP(O66,'Supporting Documentation'!$A$4:$J$569,10,FALSE)</f>
        <v>0</v>
      </c>
      <c r="Q66" s="51"/>
      <c r="R66" s="50"/>
      <c r="S66" s="156">
        <f>IF(Q66="",0,(Q66/'PPF Application'!$T$7))</f>
        <v>0</v>
      </c>
      <c r="T66" s="52">
        <f>IF(O66="", 0, (P66/'PPF Application'!$T$7)*Q66)</f>
        <v>0</v>
      </c>
      <c r="U66" s="134"/>
      <c r="W66" s="158">
        <f t="shared" si="9"/>
        <v>0</v>
      </c>
      <c r="X66" s="158">
        <f t="shared" si="1"/>
        <v>0</v>
      </c>
      <c r="Y66" s="158">
        <f t="shared" si="2"/>
        <v>0</v>
      </c>
      <c r="Z66" s="200">
        <f t="shared" si="3"/>
        <v>0</v>
      </c>
      <c r="AA66" s="200">
        <f t="shared" si="4"/>
        <v>0</v>
      </c>
      <c r="AB66" s="158">
        <f t="shared" si="5"/>
        <v>0</v>
      </c>
      <c r="AC66" s="11">
        <f t="shared" si="6"/>
        <v>0</v>
      </c>
      <c r="AE66" s="23">
        <f t="shared" si="7"/>
        <v>0</v>
      </c>
      <c r="AF66" s="23">
        <f t="shared" si="8"/>
        <v>0</v>
      </c>
    </row>
    <row r="67" spans="1:32" x14ac:dyDescent="0.2">
      <c r="A67" s="366"/>
      <c r="B67" s="366"/>
      <c r="C67" s="164"/>
      <c r="D67" s="164"/>
      <c r="E67" s="201"/>
      <c r="F67" s="164"/>
      <c r="G67" s="194"/>
      <c r="H67" s="164"/>
      <c r="I67" s="204"/>
      <c r="J67" s="164"/>
      <c r="K67" s="164"/>
      <c r="L67" s="164"/>
      <c r="M67" s="76"/>
      <c r="N67" s="76"/>
      <c r="O67" s="81"/>
      <c r="P67" s="195">
        <f>VLOOKUP(O67,'Supporting Documentation'!$A$4:$J$569,10,FALSE)</f>
        <v>0</v>
      </c>
      <c r="Q67" s="51"/>
      <c r="R67" s="50"/>
      <c r="S67" s="156">
        <f>IF(Q67="",0,(Q67/'PPF Application'!$T$7))</f>
        <v>0</v>
      </c>
      <c r="T67" s="52">
        <f>IF(O67="", 0, (P67/'PPF Application'!$T$7)*Q67)</f>
        <v>0</v>
      </c>
      <c r="U67" s="134"/>
      <c r="W67" s="158">
        <f t="shared" si="9"/>
        <v>0</v>
      </c>
      <c r="X67" s="158">
        <f t="shared" si="1"/>
        <v>0</v>
      </c>
      <c r="Y67" s="158">
        <f t="shared" si="2"/>
        <v>0</v>
      </c>
      <c r="Z67" s="200">
        <f t="shared" si="3"/>
        <v>0</v>
      </c>
      <c r="AA67" s="200">
        <f t="shared" si="4"/>
        <v>0</v>
      </c>
      <c r="AB67" s="158">
        <f t="shared" si="5"/>
        <v>0</v>
      </c>
      <c r="AC67" s="11">
        <f t="shared" si="6"/>
        <v>0</v>
      </c>
      <c r="AE67" s="23">
        <f t="shared" si="7"/>
        <v>0</v>
      </c>
      <c r="AF67" s="23">
        <f t="shared" si="8"/>
        <v>0</v>
      </c>
    </row>
    <row r="68" spans="1:32" x14ac:dyDescent="0.2">
      <c r="A68" s="366"/>
      <c r="B68" s="366"/>
      <c r="C68" s="164"/>
      <c r="D68" s="164"/>
      <c r="E68" s="201"/>
      <c r="F68" s="164"/>
      <c r="G68" s="194"/>
      <c r="H68" s="164"/>
      <c r="I68" s="204"/>
      <c r="J68" s="164"/>
      <c r="K68" s="164"/>
      <c r="L68" s="164"/>
      <c r="M68" s="76"/>
      <c r="N68" s="76"/>
      <c r="O68" s="81"/>
      <c r="P68" s="195">
        <f>VLOOKUP(O68,'Supporting Documentation'!$A$4:$J$569,10,FALSE)</f>
        <v>0</v>
      </c>
      <c r="Q68" s="51"/>
      <c r="R68" s="50"/>
      <c r="S68" s="156">
        <f>IF(Q68="",0,(Q68/'PPF Application'!$T$7))</f>
        <v>0</v>
      </c>
      <c r="T68" s="52">
        <f>IF(O68="", 0, (P68/'PPF Application'!$T$7)*Q68)</f>
        <v>0</v>
      </c>
      <c r="U68" s="134"/>
      <c r="W68" s="158">
        <f t="shared" si="9"/>
        <v>0</v>
      </c>
      <c r="X68" s="158">
        <f t="shared" si="1"/>
        <v>0</v>
      </c>
      <c r="Y68" s="158">
        <f t="shared" si="2"/>
        <v>0</v>
      </c>
      <c r="Z68" s="200">
        <f t="shared" si="3"/>
        <v>0</v>
      </c>
      <c r="AA68" s="200">
        <f t="shared" si="4"/>
        <v>0</v>
      </c>
      <c r="AB68" s="158">
        <f t="shared" si="5"/>
        <v>0</v>
      </c>
      <c r="AC68" s="11">
        <f t="shared" si="6"/>
        <v>0</v>
      </c>
      <c r="AE68" s="23">
        <f t="shared" si="7"/>
        <v>0</v>
      </c>
      <c r="AF68" s="23">
        <f t="shared" si="8"/>
        <v>0</v>
      </c>
    </row>
    <row r="69" spans="1:32" x14ac:dyDescent="0.2">
      <c r="A69" s="366"/>
      <c r="B69" s="366"/>
      <c r="C69" s="164"/>
      <c r="D69" s="164"/>
      <c r="E69" s="201"/>
      <c r="F69" s="164"/>
      <c r="G69" s="194"/>
      <c r="H69" s="164"/>
      <c r="I69" s="204"/>
      <c r="J69" s="164"/>
      <c r="K69" s="164"/>
      <c r="L69" s="164"/>
      <c r="M69" s="76"/>
      <c r="N69" s="76"/>
      <c r="O69" s="81"/>
      <c r="P69" s="195">
        <f>VLOOKUP(O69,'Supporting Documentation'!$A$4:$J$569,10,FALSE)</f>
        <v>0</v>
      </c>
      <c r="Q69" s="51"/>
      <c r="R69" s="50"/>
      <c r="S69" s="156">
        <f>IF(Q69="",0,(Q69/'PPF Application'!$T$7))</f>
        <v>0</v>
      </c>
      <c r="T69" s="52">
        <f>IF(O69="", 0, (P69/'PPF Application'!$T$7)*Q69)</f>
        <v>0</v>
      </c>
      <c r="U69" s="134"/>
      <c r="W69" s="158">
        <f t="shared" si="9"/>
        <v>0</v>
      </c>
      <c r="X69" s="158">
        <f t="shared" si="1"/>
        <v>0</v>
      </c>
      <c r="Y69" s="158">
        <f t="shared" si="2"/>
        <v>0</v>
      </c>
      <c r="Z69" s="200">
        <f t="shared" si="3"/>
        <v>0</v>
      </c>
      <c r="AA69" s="200">
        <f t="shared" si="4"/>
        <v>0</v>
      </c>
      <c r="AB69" s="158">
        <f t="shared" si="5"/>
        <v>0</v>
      </c>
      <c r="AC69" s="11">
        <f t="shared" si="6"/>
        <v>0</v>
      </c>
      <c r="AE69" s="23">
        <f t="shared" si="7"/>
        <v>0</v>
      </c>
      <c r="AF69" s="23">
        <f t="shared" si="8"/>
        <v>0</v>
      </c>
    </row>
    <row r="70" spans="1:32" x14ac:dyDescent="0.2">
      <c r="A70" s="366"/>
      <c r="B70" s="366"/>
      <c r="C70" s="164"/>
      <c r="D70" s="164"/>
      <c r="E70" s="201"/>
      <c r="F70" s="164"/>
      <c r="G70" s="194"/>
      <c r="H70" s="164"/>
      <c r="I70" s="204"/>
      <c r="J70" s="164"/>
      <c r="K70" s="164"/>
      <c r="L70" s="164"/>
      <c r="M70" s="76"/>
      <c r="N70" s="76"/>
      <c r="O70" s="81"/>
      <c r="P70" s="195">
        <f>VLOOKUP(O70,'Supporting Documentation'!$A$4:$J$569,10,FALSE)</f>
        <v>0</v>
      </c>
      <c r="Q70" s="51"/>
      <c r="R70" s="50"/>
      <c r="S70" s="156">
        <f>IF(Q70="",0,(Q70/'PPF Application'!$T$7))</f>
        <v>0</v>
      </c>
      <c r="T70" s="52">
        <f>IF(O70="", 0, (P70/'PPF Application'!$T$7)*Q70)</f>
        <v>0</v>
      </c>
      <c r="U70" s="134"/>
      <c r="W70" s="158">
        <f t="shared" si="9"/>
        <v>0</v>
      </c>
      <c r="X70" s="158">
        <f t="shared" ref="X70:X133" si="10">IF(AND(C70="x",H70="x"),1,0)</f>
        <v>0</v>
      </c>
      <c r="Y70" s="158">
        <f t="shared" ref="Y70:Y133" si="11">IF(AND(D70="x",H70="x"),1,0)</f>
        <v>0</v>
      </c>
      <c r="Z70" s="200">
        <f t="shared" ref="Z70:Z133" si="12">IF(AND(E70="x",H70="x"),1,0)</f>
        <v>0</v>
      </c>
      <c r="AA70" s="200">
        <f t="shared" ref="AA70:AA133" si="13">IF(AND(F70="x",H70="x"),1,0)</f>
        <v>0</v>
      </c>
      <c r="AB70" s="158">
        <f t="shared" ref="AB70:AB133" si="14">IF(OR(O70="UNK",O70="TPR",O70="ORP",O70="INC",O70="OTS"),1,0)</f>
        <v>0</v>
      </c>
      <c r="AC70" s="11">
        <f t="shared" ref="AC70:AC133" si="15">IF((AND(AND(AND(M70&lt;=$AD$5,N70&gt;=$AD$5,M70&lt;&gt;"",H70&lt;&gt;"")))),1,0)</f>
        <v>0</v>
      </c>
      <c r="AE70" s="23">
        <f t="shared" ref="AE70:AE133" si="16">IF(J70="x",S70,0)</f>
        <v>0</v>
      </c>
      <c r="AF70" s="23">
        <f t="shared" ref="AF70:AF133" si="17">IF(R70="x", S70, 0)</f>
        <v>0</v>
      </c>
    </row>
    <row r="71" spans="1:32" x14ac:dyDescent="0.2">
      <c r="A71" s="366"/>
      <c r="B71" s="366"/>
      <c r="C71" s="164"/>
      <c r="D71" s="164"/>
      <c r="E71" s="201"/>
      <c r="F71" s="164"/>
      <c r="G71" s="194"/>
      <c r="H71" s="164"/>
      <c r="I71" s="204"/>
      <c r="J71" s="164"/>
      <c r="K71" s="164"/>
      <c r="L71" s="164"/>
      <c r="M71" s="76"/>
      <c r="N71" s="76"/>
      <c r="O71" s="81"/>
      <c r="P71" s="195">
        <f>VLOOKUP(O71,'Supporting Documentation'!$A$4:$J$569,10,FALSE)</f>
        <v>0</v>
      </c>
      <c r="Q71" s="51"/>
      <c r="R71" s="50"/>
      <c r="S71" s="156">
        <f>IF(Q71="",0,(Q71/'PPF Application'!$T$7))</f>
        <v>0</v>
      </c>
      <c r="T71" s="52">
        <f>IF(O71="", 0, (P71/'PPF Application'!$T$7)*Q71)</f>
        <v>0</v>
      </c>
      <c r="U71" s="134"/>
      <c r="W71" s="158">
        <f t="shared" ref="W71:W134" si="18">IF(AND(A71="x",H71="x"),1,0)</f>
        <v>0</v>
      </c>
      <c r="X71" s="158">
        <f t="shared" si="10"/>
        <v>0</v>
      </c>
      <c r="Y71" s="158">
        <f t="shared" si="11"/>
        <v>0</v>
      </c>
      <c r="Z71" s="200">
        <f t="shared" si="12"/>
        <v>0</v>
      </c>
      <c r="AA71" s="200">
        <f t="shared" si="13"/>
        <v>0</v>
      </c>
      <c r="AB71" s="158">
        <f t="shared" si="14"/>
        <v>0</v>
      </c>
      <c r="AC71" s="11">
        <f t="shared" si="15"/>
        <v>0</v>
      </c>
      <c r="AE71" s="23">
        <f t="shared" si="16"/>
        <v>0</v>
      </c>
      <c r="AF71" s="23">
        <f t="shared" si="17"/>
        <v>0</v>
      </c>
    </row>
    <row r="72" spans="1:32" x14ac:dyDescent="0.2">
      <c r="A72" s="366"/>
      <c r="B72" s="366"/>
      <c r="C72" s="164"/>
      <c r="D72" s="164"/>
      <c r="E72" s="201"/>
      <c r="F72" s="164"/>
      <c r="G72" s="194"/>
      <c r="H72" s="164"/>
      <c r="I72" s="204"/>
      <c r="J72" s="164"/>
      <c r="K72" s="164"/>
      <c r="L72" s="164"/>
      <c r="M72" s="76"/>
      <c r="N72" s="76"/>
      <c r="O72" s="81"/>
      <c r="P72" s="195">
        <f>VLOOKUP(O72,'Supporting Documentation'!$A$4:$J$569,10,FALSE)</f>
        <v>0</v>
      </c>
      <c r="Q72" s="51"/>
      <c r="R72" s="50"/>
      <c r="S72" s="156">
        <f>IF(Q72="",0,(Q72/'PPF Application'!$T$7))</f>
        <v>0</v>
      </c>
      <c r="T72" s="52">
        <f>IF(O72="", 0, (P72/'PPF Application'!$T$7)*Q72)</f>
        <v>0</v>
      </c>
      <c r="U72" s="134"/>
      <c r="W72" s="158">
        <f t="shared" si="18"/>
        <v>0</v>
      </c>
      <c r="X72" s="158">
        <f t="shared" si="10"/>
        <v>0</v>
      </c>
      <c r="Y72" s="158">
        <f t="shared" si="11"/>
        <v>0</v>
      </c>
      <c r="Z72" s="200">
        <f t="shared" si="12"/>
        <v>0</v>
      </c>
      <c r="AA72" s="200">
        <f t="shared" si="13"/>
        <v>0</v>
      </c>
      <c r="AB72" s="158">
        <f t="shared" si="14"/>
        <v>0</v>
      </c>
      <c r="AC72" s="11">
        <f t="shared" si="15"/>
        <v>0</v>
      </c>
      <c r="AE72" s="23">
        <f t="shared" si="16"/>
        <v>0</v>
      </c>
      <c r="AF72" s="23">
        <f t="shared" si="17"/>
        <v>0</v>
      </c>
    </row>
    <row r="73" spans="1:32" x14ac:dyDescent="0.2">
      <c r="A73" s="366"/>
      <c r="B73" s="366"/>
      <c r="C73" s="164"/>
      <c r="D73" s="164"/>
      <c r="E73" s="201"/>
      <c r="F73" s="164"/>
      <c r="G73" s="194"/>
      <c r="H73" s="164"/>
      <c r="I73" s="204"/>
      <c r="J73" s="164"/>
      <c r="K73" s="164"/>
      <c r="L73" s="164"/>
      <c r="M73" s="76"/>
      <c r="N73" s="76"/>
      <c r="O73" s="81"/>
      <c r="P73" s="195">
        <f>VLOOKUP(O73,'Supporting Documentation'!$A$4:$J$569,10,FALSE)</f>
        <v>0</v>
      </c>
      <c r="Q73" s="51"/>
      <c r="R73" s="50"/>
      <c r="S73" s="156">
        <f>IF(Q73="",0,(Q73/'PPF Application'!$T$7))</f>
        <v>0</v>
      </c>
      <c r="T73" s="52">
        <f>IF(O73="", 0, (P73/'PPF Application'!$T$7)*Q73)</f>
        <v>0</v>
      </c>
      <c r="U73" s="134"/>
      <c r="W73" s="158">
        <f t="shared" si="18"/>
        <v>0</v>
      </c>
      <c r="X73" s="158">
        <f t="shared" si="10"/>
        <v>0</v>
      </c>
      <c r="Y73" s="158">
        <f t="shared" si="11"/>
        <v>0</v>
      </c>
      <c r="Z73" s="200">
        <f t="shared" si="12"/>
        <v>0</v>
      </c>
      <c r="AA73" s="200">
        <f t="shared" si="13"/>
        <v>0</v>
      </c>
      <c r="AB73" s="158">
        <f t="shared" si="14"/>
        <v>0</v>
      </c>
      <c r="AC73" s="11">
        <f t="shared" si="15"/>
        <v>0</v>
      </c>
      <c r="AE73" s="23">
        <f t="shared" si="16"/>
        <v>0</v>
      </c>
      <c r="AF73" s="23">
        <f t="shared" si="17"/>
        <v>0</v>
      </c>
    </row>
    <row r="74" spans="1:32" x14ac:dyDescent="0.2">
      <c r="A74" s="366"/>
      <c r="B74" s="366"/>
      <c r="C74" s="164"/>
      <c r="D74" s="164"/>
      <c r="E74" s="201"/>
      <c r="F74" s="164"/>
      <c r="G74" s="194"/>
      <c r="H74" s="164"/>
      <c r="I74" s="204"/>
      <c r="J74" s="164"/>
      <c r="K74" s="164"/>
      <c r="L74" s="164"/>
      <c r="M74" s="76"/>
      <c r="N74" s="76"/>
      <c r="O74" s="81"/>
      <c r="P74" s="195">
        <f>VLOOKUP(O74,'Supporting Documentation'!$A$4:$J$569,10,FALSE)</f>
        <v>0</v>
      </c>
      <c r="Q74" s="51"/>
      <c r="R74" s="50"/>
      <c r="S74" s="156">
        <f>IF(Q74="",0,(Q74/'PPF Application'!$T$7))</f>
        <v>0</v>
      </c>
      <c r="T74" s="52">
        <f>IF(O74="", 0, (P74/'PPF Application'!$T$7)*Q74)</f>
        <v>0</v>
      </c>
      <c r="U74" s="134"/>
      <c r="W74" s="158">
        <f t="shared" si="18"/>
        <v>0</v>
      </c>
      <c r="X74" s="158">
        <f t="shared" si="10"/>
        <v>0</v>
      </c>
      <c r="Y74" s="158">
        <f t="shared" si="11"/>
        <v>0</v>
      </c>
      <c r="Z74" s="200">
        <f t="shared" si="12"/>
        <v>0</v>
      </c>
      <c r="AA74" s="200">
        <f t="shared" si="13"/>
        <v>0</v>
      </c>
      <c r="AB74" s="158">
        <f t="shared" si="14"/>
        <v>0</v>
      </c>
      <c r="AC74" s="11">
        <f t="shared" si="15"/>
        <v>0</v>
      </c>
      <c r="AE74" s="23">
        <f t="shared" si="16"/>
        <v>0</v>
      </c>
      <c r="AF74" s="23">
        <f t="shared" si="17"/>
        <v>0</v>
      </c>
    </row>
    <row r="75" spans="1:32" x14ac:dyDescent="0.2">
      <c r="A75" s="366"/>
      <c r="B75" s="366"/>
      <c r="C75" s="164"/>
      <c r="D75" s="164"/>
      <c r="E75" s="201"/>
      <c r="F75" s="164"/>
      <c r="G75" s="194"/>
      <c r="H75" s="164"/>
      <c r="I75" s="204"/>
      <c r="J75" s="164"/>
      <c r="K75" s="164"/>
      <c r="L75" s="164"/>
      <c r="M75" s="76"/>
      <c r="N75" s="76"/>
      <c r="O75" s="81"/>
      <c r="P75" s="195">
        <f>VLOOKUP(O75,'Supporting Documentation'!$A$4:$J$569,10,FALSE)</f>
        <v>0</v>
      </c>
      <c r="Q75" s="51"/>
      <c r="R75" s="50"/>
      <c r="S75" s="156">
        <f>IF(Q75="",0,(Q75/'PPF Application'!$T$7))</f>
        <v>0</v>
      </c>
      <c r="T75" s="52">
        <f>IF(O75="", 0, (P75/'PPF Application'!$T$7)*Q75)</f>
        <v>0</v>
      </c>
      <c r="U75" s="134"/>
      <c r="W75" s="158">
        <f t="shared" si="18"/>
        <v>0</v>
      </c>
      <c r="X75" s="158">
        <f t="shared" si="10"/>
        <v>0</v>
      </c>
      <c r="Y75" s="158">
        <f t="shared" si="11"/>
        <v>0</v>
      </c>
      <c r="Z75" s="200">
        <f t="shared" si="12"/>
        <v>0</v>
      </c>
      <c r="AA75" s="200">
        <f t="shared" si="13"/>
        <v>0</v>
      </c>
      <c r="AB75" s="158">
        <f t="shared" si="14"/>
        <v>0</v>
      </c>
      <c r="AC75" s="11">
        <f t="shared" si="15"/>
        <v>0</v>
      </c>
      <c r="AE75" s="23">
        <f t="shared" si="16"/>
        <v>0</v>
      </c>
      <c r="AF75" s="23">
        <f t="shared" si="17"/>
        <v>0</v>
      </c>
    </row>
    <row r="76" spans="1:32" x14ac:dyDescent="0.2">
      <c r="A76" s="366"/>
      <c r="B76" s="366"/>
      <c r="C76" s="164"/>
      <c r="D76" s="164"/>
      <c r="E76" s="201"/>
      <c r="F76" s="164"/>
      <c r="G76" s="194"/>
      <c r="H76" s="164"/>
      <c r="I76" s="204"/>
      <c r="J76" s="164"/>
      <c r="K76" s="164"/>
      <c r="L76" s="164"/>
      <c r="M76" s="76"/>
      <c r="N76" s="76"/>
      <c r="O76" s="81"/>
      <c r="P76" s="195">
        <f>VLOOKUP(O76,'Supporting Documentation'!$A$4:$J$569,10,FALSE)</f>
        <v>0</v>
      </c>
      <c r="Q76" s="51"/>
      <c r="R76" s="50"/>
      <c r="S76" s="156">
        <f>IF(Q76="",0,(Q76/'PPF Application'!$T$7))</f>
        <v>0</v>
      </c>
      <c r="T76" s="52">
        <f>IF(O76="", 0, (P76/'PPF Application'!$T$7)*Q76)</f>
        <v>0</v>
      </c>
      <c r="U76" s="134"/>
      <c r="W76" s="158">
        <f t="shared" si="18"/>
        <v>0</v>
      </c>
      <c r="X76" s="158">
        <f t="shared" si="10"/>
        <v>0</v>
      </c>
      <c r="Y76" s="158">
        <f t="shared" si="11"/>
        <v>0</v>
      </c>
      <c r="Z76" s="200">
        <f t="shared" si="12"/>
        <v>0</v>
      </c>
      <c r="AA76" s="200">
        <f t="shared" si="13"/>
        <v>0</v>
      </c>
      <c r="AB76" s="158">
        <f t="shared" si="14"/>
        <v>0</v>
      </c>
      <c r="AC76" s="11">
        <f t="shared" si="15"/>
        <v>0</v>
      </c>
      <c r="AE76" s="23">
        <f t="shared" si="16"/>
        <v>0</v>
      </c>
      <c r="AF76" s="23">
        <f t="shared" si="17"/>
        <v>0</v>
      </c>
    </row>
    <row r="77" spans="1:32" x14ac:dyDescent="0.2">
      <c r="A77" s="366"/>
      <c r="B77" s="366"/>
      <c r="C77" s="164"/>
      <c r="D77" s="164"/>
      <c r="E77" s="201"/>
      <c r="F77" s="164"/>
      <c r="G77" s="194"/>
      <c r="H77" s="164"/>
      <c r="I77" s="204"/>
      <c r="J77" s="164"/>
      <c r="K77" s="164"/>
      <c r="L77" s="164"/>
      <c r="M77" s="76"/>
      <c r="N77" s="76"/>
      <c r="O77" s="81"/>
      <c r="P77" s="195">
        <f>VLOOKUP(O77,'Supporting Documentation'!$A$4:$J$569,10,FALSE)</f>
        <v>0</v>
      </c>
      <c r="Q77" s="51"/>
      <c r="R77" s="50"/>
      <c r="S77" s="156">
        <f>IF(Q77="",0,(Q77/'PPF Application'!$T$7))</f>
        <v>0</v>
      </c>
      <c r="T77" s="52">
        <f>IF(O77="", 0, (P77/'PPF Application'!$T$7)*Q77)</f>
        <v>0</v>
      </c>
      <c r="U77" s="134"/>
      <c r="W77" s="158">
        <f t="shared" si="18"/>
        <v>0</v>
      </c>
      <c r="X77" s="158">
        <f t="shared" si="10"/>
        <v>0</v>
      </c>
      <c r="Y77" s="158">
        <f t="shared" si="11"/>
        <v>0</v>
      </c>
      <c r="Z77" s="200">
        <f t="shared" si="12"/>
        <v>0</v>
      </c>
      <c r="AA77" s="200">
        <f t="shared" si="13"/>
        <v>0</v>
      </c>
      <c r="AB77" s="158">
        <f t="shared" si="14"/>
        <v>0</v>
      </c>
      <c r="AC77" s="11">
        <f t="shared" si="15"/>
        <v>0</v>
      </c>
      <c r="AE77" s="23">
        <f t="shared" si="16"/>
        <v>0</v>
      </c>
      <c r="AF77" s="23">
        <f t="shared" si="17"/>
        <v>0</v>
      </c>
    </row>
    <row r="78" spans="1:32" x14ac:dyDescent="0.2">
      <c r="A78" s="366"/>
      <c r="B78" s="366"/>
      <c r="C78" s="164"/>
      <c r="D78" s="164"/>
      <c r="E78" s="201"/>
      <c r="F78" s="164"/>
      <c r="G78" s="194"/>
      <c r="H78" s="164"/>
      <c r="I78" s="204"/>
      <c r="J78" s="164"/>
      <c r="K78" s="164"/>
      <c r="L78" s="164"/>
      <c r="M78" s="76"/>
      <c r="N78" s="76"/>
      <c r="O78" s="81"/>
      <c r="P78" s="195">
        <f>VLOOKUP(O78,'Supporting Documentation'!$A$4:$J$569,10,FALSE)</f>
        <v>0</v>
      </c>
      <c r="Q78" s="51"/>
      <c r="R78" s="50"/>
      <c r="S78" s="156">
        <f>IF(Q78="",0,(Q78/'PPF Application'!$T$7))</f>
        <v>0</v>
      </c>
      <c r="T78" s="52">
        <f>IF(O78="", 0, (P78/'PPF Application'!$T$7)*Q78)</f>
        <v>0</v>
      </c>
      <c r="U78" s="134"/>
      <c r="W78" s="158">
        <f t="shared" si="18"/>
        <v>0</v>
      </c>
      <c r="X78" s="158">
        <f t="shared" si="10"/>
        <v>0</v>
      </c>
      <c r="Y78" s="158">
        <f t="shared" si="11"/>
        <v>0</v>
      </c>
      <c r="Z78" s="200">
        <f t="shared" si="12"/>
        <v>0</v>
      </c>
      <c r="AA78" s="200">
        <f t="shared" si="13"/>
        <v>0</v>
      </c>
      <c r="AB78" s="158">
        <f t="shared" si="14"/>
        <v>0</v>
      </c>
      <c r="AC78" s="11">
        <f t="shared" si="15"/>
        <v>0</v>
      </c>
      <c r="AE78" s="23">
        <f t="shared" si="16"/>
        <v>0</v>
      </c>
      <c r="AF78" s="23">
        <f t="shared" si="17"/>
        <v>0</v>
      </c>
    </row>
    <row r="79" spans="1:32" x14ac:dyDescent="0.2">
      <c r="A79" s="366"/>
      <c r="B79" s="366"/>
      <c r="C79" s="164"/>
      <c r="D79" s="164"/>
      <c r="E79" s="201"/>
      <c r="F79" s="164"/>
      <c r="G79" s="194"/>
      <c r="H79" s="164"/>
      <c r="I79" s="204"/>
      <c r="J79" s="164"/>
      <c r="K79" s="164"/>
      <c r="L79" s="164"/>
      <c r="M79" s="76"/>
      <c r="N79" s="76"/>
      <c r="O79" s="81"/>
      <c r="P79" s="195">
        <f>VLOOKUP(O79,'Supporting Documentation'!$A$4:$J$569,10,FALSE)</f>
        <v>0</v>
      </c>
      <c r="Q79" s="51"/>
      <c r="R79" s="50"/>
      <c r="S79" s="156">
        <f>IF(Q79="",0,(Q79/'PPF Application'!$T$7))</f>
        <v>0</v>
      </c>
      <c r="T79" s="52">
        <f>IF(O79="", 0, (P79/'PPF Application'!$T$7)*Q79)</f>
        <v>0</v>
      </c>
      <c r="U79" s="134"/>
      <c r="W79" s="158">
        <f t="shared" si="18"/>
        <v>0</v>
      </c>
      <c r="X79" s="158">
        <f t="shared" si="10"/>
        <v>0</v>
      </c>
      <c r="Y79" s="158">
        <f t="shared" si="11"/>
        <v>0</v>
      </c>
      <c r="Z79" s="200">
        <f t="shared" si="12"/>
        <v>0</v>
      </c>
      <c r="AA79" s="200">
        <f t="shared" si="13"/>
        <v>0</v>
      </c>
      <c r="AB79" s="158">
        <f t="shared" si="14"/>
        <v>0</v>
      </c>
      <c r="AC79" s="11">
        <f t="shared" si="15"/>
        <v>0</v>
      </c>
      <c r="AE79" s="23">
        <f t="shared" si="16"/>
        <v>0</v>
      </c>
      <c r="AF79" s="23">
        <f t="shared" si="17"/>
        <v>0</v>
      </c>
    </row>
    <row r="80" spans="1:32" x14ac:dyDescent="0.2">
      <c r="A80" s="366"/>
      <c r="B80" s="366"/>
      <c r="C80" s="164"/>
      <c r="D80" s="164"/>
      <c r="E80" s="201"/>
      <c r="F80" s="164"/>
      <c r="G80" s="194"/>
      <c r="H80" s="164"/>
      <c r="I80" s="204"/>
      <c r="J80" s="164"/>
      <c r="K80" s="164"/>
      <c r="L80" s="164"/>
      <c r="M80" s="76"/>
      <c r="N80" s="76"/>
      <c r="O80" s="81"/>
      <c r="P80" s="195">
        <f>VLOOKUP(O80,'Supporting Documentation'!$A$4:$J$569,10,FALSE)</f>
        <v>0</v>
      </c>
      <c r="Q80" s="51"/>
      <c r="R80" s="50"/>
      <c r="S80" s="156">
        <f>IF(Q80="",0,(Q80/'PPF Application'!$T$7))</f>
        <v>0</v>
      </c>
      <c r="T80" s="52">
        <f>IF(O80="", 0, (P80/'PPF Application'!$T$7)*Q80)</f>
        <v>0</v>
      </c>
      <c r="U80" s="134"/>
      <c r="W80" s="158">
        <f t="shared" si="18"/>
        <v>0</v>
      </c>
      <c r="X80" s="158">
        <f t="shared" si="10"/>
        <v>0</v>
      </c>
      <c r="Y80" s="158">
        <f t="shared" si="11"/>
        <v>0</v>
      </c>
      <c r="Z80" s="200">
        <f t="shared" si="12"/>
        <v>0</v>
      </c>
      <c r="AA80" s="200">
        <f t="shared" si="13"/>
        <v>0</v>
      </c>
      <c r="AB80" s="158">
        <f t="shared" si="14"/>
        <v>0</v>
      </c>
      <c r="AC80" s="11">
        <f t="shared" si="15"/>
        <v>0</v>
      </c>
      <c r="AE80" s="23">
        <f t="shared" si="16"/>
        <v>0</v>
      </c>
      <c r="AF80" s="23">
        <f t="shared" si="17"/>
        <v>0</v>
      </c>
    </row>
    <row r="81" spans="1:32" x14ac:dyDescent="0.2">
      <c r="A81" s="366"/>
      <c r="B81" s="366"/>
      <c r="C81" s="164"/>
      <c r="D81" s="164"/>
      <c r="E81" s="201"/>
      <c r="F81" s="164"/>
      <c r="G81" s="194"/>
      <c r="H81" s="164"/>
      <c r="I81" s="204"/>
      <c r="J81" s="164"/>
      <c r="K81" s="164"/>
      <c r="L81" s="164"/>
      <c r="M81" s="76"/>
      <c r="N81" s="76"/>
      <c r="O81" s="81"/>
      <c r="P81" s="195">
        <f>VLOOKUP(O81,'Supporting Documentation'!$A$4:$J$569,10,FALSE)</f>
        <v>0</v>
      </c>
      <c r="Q81" s="51"/>
      <c r="R81" s="50"/>
      <c r="S81" s="156">
        <f>IF(Q81="",0,(Q81/'PPF Application'!$T$7))</f>
        <v>0</v>
      </c>
      <c r="T81" s="52">
        <f>IF(O81="", 0, (P81/'PPF Application'!$T$7)*Q81)</f>
        <v>0</v>
      </c>
      <c r="U81" s="134"/>
      <c r="W81" s="158">
        <f t="shared" si="18"/>
        <v>0</v>
      </c>
      <c r="X81" s="158">
        <f t="shared" si="10"/>
        <v>0</v>
      </c>
      <c r="Y81" s="158">
        <f t="shared" si="11"/>
        <v>0</v>
      </c>
      <c r="Z81" s="200">
        <f t="shared" si="12"/>
        <v>0</v>
      </c>
      <c r="AA81" s="200">
        <f t="shared" si="13"/>
        <v>0</v>
      </c>
      <c r="AB81" s="158">
        <f t="shared" si="14"/>
        <v>0</v>
      </c>
      <c r="AC81" s="11">
        <f t="shared" si="15"/>
        <v>0</v>
      </c>
      <c r="AE81" s="23">
        <f t="shared" si="16"/>
        <v>0</v>
      </c>
      <c r="AF81" s="23">
        <f t="shared" si="17"/>
        <v>0</v>
      </c>
    </row>
    <row r="82" spans="1:32" x14ac:dyDescent="0.2">
      <c r="A82" s="366"/>
      <c r="B82" s="366"/>
      <c r="C82" s="164"/>
      <c r="D82" s="164"/>
      <c r="E82" s="201"/>
      <c r="F82" s="164"/>
      <c r="G82" s="194"/>
      <c r="H82" s="164"/>
      <c r="I82" s="204"/>
      <c r="J82" s="164"/>
      <c r="K82" s="164"/>
      <c r="L82" s="164"/>
      <c r="M82" s="76"/>
      <c r="N82" s="76"/>
      <c r="O82" s="81"/>
      <c r="P82" s="195">
        <f>VLOOKUP(O82,'Supporting Documentation'!$A$4:$J$569,10,FALSE)</f>
        <v>0</v>
      </c>
      <c r="Q82" s="51"/>
      <c r="R82" s="50"/>
      <c r="S82" s="156">
        <f>IF(Q82="",0,(Q82/'PPF Application'!$T$7))</f>
        <v>0</v>
      </c>
      <c r="T82" s="52">
        <f>IF(O82="", 0, (P82/'PPF Application'!$T$7)*Q82)</f>
        <v>0</v>
      </c>
      <c r="U82" s="134"/>
      <c r="W82" s="158">
        <f t="shared" si="18"/>
        <v>0</v>
      </c>
      <c r="X82" s="158">
        <f t="shared" si="10"/>
        <v>0</v>
      </c>
      <c r="Y82" s="158">
        <f t="shared" si="11"/>
        <v>0</v>
      </c>
      <c r="Z82" s="200">
        <f t="shared" si="12"/>
        <v>0</v>
      </c>
      <c r="AA82" s="200">
        <f t="shared" si="13"/>
        <v>0</v>
      </c>
      <c r="AB82" s="158">
        <f t="shared" si="14"/>
        <v>0</v>
      </c>
      <c r="AC82" s="11">
        <f t="shared" si="15"/>
        <v>0</v>
      </c>
      <c r="AE82" s="23">
        <f t="shared" si="16"/>
        <v>0</v>
      </c>
      <c r="AF82" s="23">
        <f t="shared" si="17"/>
        <v>0</v>
      </c>
    </row>
    <row r="83" spans="1:32" x14ac:dyDescent="0.2">
      <c r="A83" s="366"/>
      <c r="B83" s="366"/>
      <c r="C83" s="164"/>
      <c r="D83" s="164"/>
      <c r="E83" s="201"/>
      <c r="F83" s="164"/>
      <c r="G83" s="194"/>
      <c r="H83" s="164"/>
      <c r="I83" s="204"/>
      <c r="J83" s="164"/>
      <c r="K83" s="164"/>
      <c r="L83" s="164"/>
      <c r="M83" s="76"/>
      <c r="N83" s="76"/>
      <c r="O83" s="81"/>
      <c r="P83" s="195">
        <f>VLOOKUP(O83,'Supporting Documentation'!$A$4:$J$569,10,FALSE)</f>
        <v>0</v>
      </c>
      <c r="Q83" s="51"/>
      <c r="R83" s="50"/>
      <c r="S83" s="156">
        <f>IF(Q83="",0,(Q83/'PPF Application'!$T$7))</f>
        <v>0</v>
      </c>
      <c r="T83" s="52">
        <f>IF(O83="", 0, (P83/'PPF Application'!$T$7)*Q83)</f>
        <v>0</v>
      </c>
      <c r="U83" s="134"/>
      <c r="W83" s="158">
        <f t="shared" si="18"/>
        <v>0</v>
      </c>
      <c r="X83" s="158">
        <f t="shared" si="10"/>
        <v>0</v>
      </c>
      <c r="Y83" s="158">
        <f t="shared" si="11"/>
        <v>0</v>
      </c>
      <c r="Z83" s="200">
        <f t="shared" si="12"/>
        <v>0</v>
      </c>
      <c r="AA83" s="200">
        <f t="shared" si="13"/>
        <v>0</v>
      </c>
      <c r="AB83" s="158">
        <f t="shared" si="14"/>
        <v>0</v>
      </c>
      <c r="AC83" s="11">
        <f t="shared" si="15"/>
        <v>0</v>
      </c>
      <c r="AE83" s="23">
        <f t="shared" si="16"/>
        <v>0</v>
      </c>
      <c r="AF83" s="23">
        <f t="shared" si="17"/>
        <v>0</v>
      </c>
    </row>
    <row r="84" spans="1:32" x14ac:dyDescent="0.2">
      <c r="A84" s="366"/>
      <c r="B84" s="366"/>
      <c r="C84" s="164"/>
      <c r="D84" s="164"/>
      <c r="E84" s="201"/>
      <c r="F84" s="164"/>
      <c r="G84" s="194"/>
      <c r="H84" s="164"/>
      <c r="I84" s="204"/>
      <c r="J84" s="164"/>
      <c r="K84" s="164"/>
      <c r="L84" s="164"/>
      <c r="M84" s="76"/>
      <c r="N84" s="76"/>
      <c r="O84" s="81"/>
      <c r="P84" s="195">
        <f>VLOOKUP(O84,'Supporting Documentation'!$A$4:$J$569,10,FALSE)</f>
        <v>0</v>
      </c>
      <c r="Q84" s="51"/>
      <c r="R84" s="50"/>
      <c r="S84" s="156">
        <f>IF(Q84="",0,(Q84/'PPF Application'!$T$7))</f>
        <v>0</v>
      </c>
      <c r="T84" s="52">
        <f>IF(O84="", 0, (P84/'PPF Application'!$T$7)*Q84)</f>
        <v>0</v>
      </c>
      <c r="U84" s="134"/>
      <c r="W84" s="158">
        <f t="shared" si="18"/>
        <v>0</v>
      </c>
      <c r="X84" s="158">
        <f t="shared" si="10"/>
        <v>0</v>
      </c>
      <c r="Y84" s="158">
        <f t="shared" si="11"/>
        <v>0</v>
      </c>
      <c r="Z84" s="200">
        <f t="shared" si="12"/>
        <v>0</v>
      </c>
      <c r="AA84" s="200">
        <f t="shared" si="13"/>
        <v>0</v>
      </c>
      <c r="AB84" s="158">
        <f t="shared" si="14"/>
        <v>0</v>
      </c>
      <c r="AC84" s="11">
        <f t="shared" si="15"/>
        <v>0</v>
      </c>
      <c r="AE84" s="23">
        <f t="shared" si="16"/>
        <v>0</v>
      </c>
      <c r="AF84" s="23">
        <f t="shared" si="17"/>
        <v>0</v>
      </c>
    </row>
    <row r="85" spans="1:32" x14ac:dyDescent="0.2">
      <c r="A85" s="366"/>
      <c r="B85" s="366"/>
      <c r="C85" s="164"/>
      <c r="D85" s="164"/>
      <c r="E85" s="201"/>
      <c r="F85" s="164"/>
      <c r="G85" s="194"/>
      <c r="H85" s="164"/>
      <c r="I85" s="204"/>
      <c r="J85" s="164"/>
      <c r="K85" s="164"/>
      <c r="L85" s="164"/>
      <c r="M85" s="76"/>
      <c r="N85" s="76"/>
      <c r="O85" s="81"/>
      <c r="P85" s="195">
        <f>VLOOKUP(O85,'Supporting Documentation'!$A$4:$J$569,10,FALSE)</f>
        <v>0</v>
      </c>
      <c r="Q85" s="51"/>
      <c r="R85" s="50"/>
      <c r="S85" s="156">
        <f>IF(Q85="",0,(Q85/'PPF Application'!$T$7))</f>
        <v>0</v>
      </c>
      <c r="T85" s="52">
        <f>IF(O85="", 0, (P85/'PPF Application'!$T$7)*Q85)</f>
        <v>0</v>
      </c>
      <c r="U85" s="134"/>
      <c r="W85" s="158">
        <f t="shared" si="18"/>
        <v>0</v>
      </c>
      <c r="X85" s="158">
        <f t="shared" si="10"/>
        <v>0</v>
      </c>
      <c r="Y85" s="158">
        <f t="shared" si="11"/>
        <v>0</v>
      </c>
      <c r="Z85" s="200">
        <f t="shared" si="12"/>
        <v>0</v>
      </c>
      <c r="AA85" s="200">
        <f t="shared" si="13"/>
        <v>0</v>
      </c>
      <c r="AB85" s="158">
        <f t="shared" si="14"/>
        <v>0</v>
      </c>
      <c r="AC85" s="11">
        <f t="shared" si="15"/>
        <v>0</v>
      </c>
      <c r="AE85" s="23">
        <f t="shared" si="16"/>
        <v>0</v>
      </c>
      <c r="AF85" s="23">
        <f t="shared" si="17"/>
        <v>0</v>
      </c>
    </row>
    <row r="86" spans="1:32" x14ac:dyDescent="0.2">
      <c r="A86" s="366"/>
      <c r="B86" s="366"/>
      <c r="C86" s="164"/>
      <c r="D86" s="164"/>
      <c r="E86" s="201"/>
      <c r="F86" s="164"/>
      <c r="G86" s="194"/>
      <c r="H86" s="164"/>
      <c r="I86" s="204"/>
      <c r="J86" s="164"/>
      <c r="K86" s="164"/>
      <c r="L86" s="164"/>
      <c r="M86" s="76"/>
      <c r="N86" s="76"/>
      <c r="O86" s="81"/>
      <c r="P86" s="195">
        <f>VLOOKUP(O86,'Supporting Documentation'!$A$4:$J$569,10,FALSE)</f>
        <v>0</v>
      </c>
      <c r="Q86" s="51"/>
      <c r="R86" s="50"/>
      <c r="S86" s="156">
        <f>IF(Q86="",0,(Q86/'PPF Application'!$T$7))</f>
        <v>0</v>
      </c>
      <c r="T86" s="52">
        <f>IF(O86="", 0, (P86/'PPF Application'!$T$7)*Q86)</f>
        <v>0</v>
      </c>
      <c r="U86" s="134"/>
      <c r="W86" s="158">
        <f t="shared" si="18"/>
        <v>0</v>
      </c>
      <c r="X86" s="158">
        <f t="shared" si="10"/>
        <v>0</v>
      </c>
      <c r="Y86" s="158">
        <f t="shared" si="11"/>
        <v>0</v>
      </c>
      <c r="Z86" s="200">
        <f t="shared" si="12"/>
        <v>0</v>
      </c>
      <c r="AA86" s="200">
        <f t="shared" si="13"/>
        <v>0</v>
      </c>
      <c r="AB86" s="158">
        <f t="shared" si="14"/>
        <v>0</v>
      </c>
      <c r="AC86" s="11">
        <f t="shared" si="15"/>
        <v>0</v>
      </c>
      <c r="AE86" s="23">
        <f t="shared" si="16"/>
        <v>0</v>
      </c>
      <c r="AF86" s="23">
        <f t="shared" si="17"/>
        <v>0</v>
      </c>
    </row>
    <row r="87" spans="1:32" x14ac:dyDescent="0.2">
      <c r="A87" s="366"/>
      <c r="B87" s="366"/>
      <c r="C87" s="164"/>
      <c r="D87" s="164"/>
      <c r="E87" s="201"/>
      <c r="F87" s="164"/>
      <c r="G87" s="194"/>
      <c r="H87" s="164"/>
      <c r="I87" s="204"/>
      <c r="J87" s="164"/>
      <c r="K87" s="164"/>
      <c r="L87" s="164"/>
      <c r="M87" s="76"/>
      <c r="N87" s="76"/>
      <c r="O87" s="81"/>
      <c r="P87" s="195">
        <f>VLOOKUP(O87,'Supporting Documentation'!$A$4:$J$569,10,FALSE)</f>
        <v>0</v>
      </c>
      <c r="Q87" s="51"/>
      <c r="R87" s="50"/>
      <c r="S87" s="156">
        <f>IF(Q87="",0,(Q87/'PPF Application'!$T$7))</f>
        <v>0</v>
      </c>
      <c r="T87" s="52">
        <f>IF(O87="", 0, (P87/'PPF Application'!$T$7)*Q87)</f>
        <v>0</v>
      </c>
      <c r="U87" s="134"/>
      <c r="W87" s="158">
        <f t="shared" si="18"/>
        <v>0</v>
      </c>
      <c r="X87" s="158">
        <f t="shared" si="10"/>
        <v>0</v>
      </c>
      <c r="Y87" s="158">
        <f t="shared" si="11"/>
        <v>0</v>
      </c>
      <c r="Z87" s="200">
        <f t="shared" si="12"/>
        <v>0</v>
      </c>
      <c r="AA87" s="200">
        <f t="shared" si="13"/>
        <v>0</v>
      </c>
      <c r="AB87" s="158">
        <f t="shared" si="14"/>
        <v>0</v>
      </c>
      <c r="AC87" s="11">
        <f t="shared" si="15"/>
        <v>0</v>
      </c>
      <c r="AE87" s="23">
        <f t="shared" si="16"/>
        <v>0</v>
      </c>
      <c r="AF87" s="23">
        <f t="shared" si="17"/>
        <v>0</v>
      </c>
    </row>
    <row r="88" spans="1:32" x14ac:dyDescent="0.2">
      <c r="A88" s="366"/>
      <c r="B88" s="366"/>
      <c r="C88" s="164"/>
      <c r="D88" s="164"/>
      <c r="E88" s="201"/>
      <c r="F88" s="164"/>
      <c r="G88" s="194"/>
      <c r="H88" s="164"/>
      <c r="I88" s="204"/>
      <c r="J88" s="164"/>
      <c r="K88" s="164"/>
      <c r="L88" s="164"/>
      <c r="M88" s="76"/>
      <c r="N88" s="76"/>
      <c r="O88" s="81"/>
      <c r="P88" s="195">
        <f>VLOOKUP(O88,'Supporting Documentation'!$A$4:$J$569,10,FALSE)</f>
        <v>0</v>
      </c>
      <c r="Q88" s="51"/>
      <c r="R88" s="50"/>
      <c r="S88" s="156">
        <f>IF(Q88="",0,(Q88/'PPF Application'!$T$7))</f>
        <v>0</v>
      </c>
      <c r="T88" s="52">
        <f>IF(O88="", 0, (P88/'PPF Application'!$T$7)*Q88)</f>
        <v>0</v>
      </c>
      <c r="U88" s="134"/>
      <c r="W88" s="158">
        <f t="shared" si="18"/>
        <v>0</v>
      </c>
      <c r="X88" s="158">
        <f t="shared" si="10"/>
        <v>0</v>
      </c>
      <c r="Y88" s="158">
        <f t="shared" si="11"/>
        <v>0</v>
      </c>
      <c r="Z88" s="200">
        <f t="shared" si="12"/>
        <v>0</v>
      </c>
      <c r="AA88" s="200">
        <f t="shared" si="13"/>
        <v>0</v>
      </c>
      <c r="AB88" s="158">
        <f t="shared" si="14"/>
        <v>0</v>
      </c>
      <c r="AC88" s="11">
        <f t="shared" si="15"/>
        <v>0</v>
      </c>
      <c r="AE88" s="23">
        <f t="shared" si="16"/>
        <v>0</v>
      </c>
      <c r="AF88" s="23">
        <f t="shared" si="17"/>
        <v>0</v>
      </c>
    </row>
    <row r="89" spans="1:32" x14ac:dyDescent="0.2">
      <c r="A89" s="366"/>
      <c r="B89" s="366"/>
      <c r="C89" s="164"/>
      <c r="D89" s="164"/>
      <c r="E89" s="201"/>
      <c r="F89" s="164"/>
      <c r="G89" s="194"/>
      <c r="H89" s="164"/>
      <c r="I89" s="204"/>
      <c r="J89" s="164"/>
      <c r="K89" s="164"/>
      <c r="L89" s="164"/>
      <c r="M89" s="76"/>
      <c r="N89" s="76"/>
      <c r="O89" s="81"/>
      <c r="P89" s="195">
        <f>VLOOKUP(O89,'Supporting Documentation'!$A$4:$J$569,10,FALSE)</f>
        <v>0</v>
      </c>
      <c r="Q89" s="51"/>
      <c r="R89" s="50"/>
      <c r="S89" s="156">
        <f>IF(Q89="",0,(Q89/'PPF Application'!$T$7))</f>
        <v>0</v>
      </c>
      <c r="T89" s="52">
        <f>IF(O89="", 0, (P89/'PPF Application'!$T$7)*Q89)</f>
        <v>0</v>
      </c>
      <c r="U89" s="134"/>
      <c r="W89" s="158">
        <f t="shared" si="18"/>
        <v>0</v>
      </c>
      <c r="X89" s="158">
        <f t="shared" si="10"/>
        <v>0</v>
      </c>
      <c r="Y89" s="158">
        <f t="shared" si="11"/>
        <v>0</v>
      </c>
      <c r="Z89" s="200">
        <f t="shared" si="12"/>
        <v>0</v>
      </c>
      <c r="AA89" s="200">
        <f t="shared" si="13"/>
        <v>0</v>
      </c>
      <c r="AB89" s="158">
        <f t="shared" si="14"/>
        <v>0</v>
      </c>
      <c r="AC89" s="11">
        <f t="shared" si="15"/>
        <v>0</v>
      </c>
      <c r="AE89" s="23">
        <f t="shared" si="16"/>
        <v>0</v>
      </c>
      <c r="AF89" s="23">
        <f t="shared" si="17"/>
        <v>0</v>
      </c>
    </row>
    <row r="90" spans="1:32" x14ac:dyDescent="0.2">
      <c r="A90" s="366"/>
      <c r="B90" s="366"/>
      <c r="C90" s="164"/>
      <c r="D90" s="164"/>
      <c r="E90" s="201"/>
      <c r="F90" s="164"/>
      <c r="G90" s="194"/>
      <c r="H90" s="164"/>
      <c r="I90" s="204"/>
      <c r="J90" s="164"/>
      <c r="K90" s="164"/>
      <c r="L90" s="164"/>
      <c r="M90" s="76"/>
      <c r="N90" s="76"/>
      <c r="O90" s="81"/>
      <c r="P90" s="195">
        <f>VLOOKUP(O90,'Supporting Documentation'!$A$4:$J$569,10,FALSE)</f>
        <v>0</v>
      </c>
      <c r="Q90" s="51"/>
      <c r="R90" s="50"/>
      <c r="S90" s="156">
        <f>IF(Q90="",0,(Q90/'PPF Application'!$T$7))</f>
        <v>0</v>
      </c>
      <c r="T90" s="52">
        <f>IF(O90="", 0, (P90/'PPF Application'!$T$7)*Q90)</f>
        <v>0</v>
      </c>
      <c r="U90" s="134"/>
      <c r="W90" s="158">
        <f t="shared" si="18"/>
        <v>0</v>
      </c>
      <c r="X90" s="158">
        <f t="shared" si="10"/>
        <v>0</v>
      </c>
      <c r="Y90" s="158">
        <f t="shared" si="11"/>
        <v>0</v>
      </c>
      <c r="Z90" s="200">
        <f t="shared" si="12"/>
        <v>0</v>
      </c>
      <c r="AA90" s="200">
        <f t="shared" si="13"/>
        <v>0</v>
      </c>
      <c r="AB90" s="158">
        <f t="shared" si="14"/>
        <v>0</v>
      </c>
      <c r="AC90" s="11">
        <f t="shared" si="15"/>
        <v>0</v>
      </c>
      <c r="AE90" s="23">
        <f t="shared" si="16"/>
        <v>0</v>
      </c>
      <c r="AF90" s="23">
        <f t="shared" si="17"/>
        <v>0</v>
      </c>
    </row>
    <row r="91" spans="1:32" x14ac:dyDescent="0.2">
      <c r="A91" s="366"/>
      <c r="B91" s="366"/>
      <c r="C91" s="164"/>
      <c r="D91" s="164"/>
      <c r="E91" s="201"/>
      <c r="F91" s="164"/>
      <c r="G91" s="194"/>
      <c r="H91" s="164"/>
      <c r="I91" s="204"/>
      <c r="J91" s="164"/>
      <c r="K91" s="164"/>
      <c r="L91" s="164"/>
      <c r="M91" s="76"/>
      <c r="N91" s="76"/>
      <c r="O91" s="81"/>
      <c r="P91" s="195">
        <f>VLOOKUP(O91,'Supporting Documentation'!$A$4:$J$569,10,FALSE)</f>
        <v>0</v>
      </c>
      <c r="Q91" s="51"/>
      <c r="R91" s="50"/>
      <c r="S91" s="156">
        <f>IF(Q91="",0,(Q91/'PPF Application'!$T$7))</f>
        <v>0</v>
      </c>
      <c r="T91" s="52">
        <f>IF(O91="", 0, (P91/'PPF Application'!$T$7)*Q91)</f>
        <v>0</v>
      </c>
      <c r="U91" s="134"/>
      <c r="W91" s="158">
        <f t="shared" si="18"/>
        <v>0</v>
      </c>
      <c r="X91" s="158">
        <f t="shared" si="10"/>
        <v>0</v>
      </c>
      <c r="Y91" s="158">
        <f t="shared" si="11"/>
        <v>0</v>
      </c>
      <c r="Z91" s="200">
        <f t="shared" si="12"/>
        <v>0</v>
      </c>
      <c r="AA91" s="200">
        <f t="shared" si="13"/>
        <v>0</v>
      </c>
      <c r="AB91" s="158">
        <f t="shared" si="14"/>
        <v>0</v>
      </c>
      <c r="AC91" s="11">
        <f t="shared" si="15"/>
        <v>0</v>
      </c>
      <c r="AE91" s="23">
        <f t="shared" si="16"/>
        <v>0</v>
      </c>
      <c r="AF91" s="23">
        <f t="shared" si="17"/>
        <v>0</v>
      </c>
    </row>
    <row r="92" spans="1:32" x14ac:dyDescent="0.2">
      <c r="A92" s="366"/>
      <c r="B92" s="366"/>
      <c r="C92" s="164"/>
      <c r="D92" s="164"/>
      <c r="E92" s="201"/>
      <c r="F92" s="164"/>
      <c r="G92" s="194"/>
      <c r="H92" s="164"/>
      <c r="I92" s="204"/>
      <c r="J92" s="164"/>
      <c r="K92" s="164"/>
      <c r="L92" s="164"/>
      <c r="M92" s="76"/>
      <c r="N92" s="76"/>
      <c r="O92" s="81"/>
      <c r="P92" s="195">
        <f>VLOOKUP(O92,'Supporting Documentation'!$A$4:$J$569,10,FALSE)</f>
        <v>0</v>
      </c>
      <c r="Q92" s="51"/>
      <c r="R92" s="50"/>
      <c r="S92" s="156">
        <f>IF(Q92="",0,(Q92/'PPF Application'!$T$7))</f>
        <v>0</v>
      </c>
      <c r="T92" s="52">
        <f>IF(O92="", 0, (P92/'PPF Application'!$T$7)*Q92)</f>
        <v>0</v>
      </c>
      <c r="U92" s="134"/>
      <c r="W92" s="158">
        <f t="shared" si="18"/>
        <v>0</v>
      </c>
      <c r="X92" s="158">
        <f t="shared" si="10"/>
        <v>0</v>
      </c>
      <c r="Y92" s="158">
        <f t="shared" si="11"/>
        <v>0</v>
      </c>
      <c r="Z92" s="200">
        <f t="shared" si="12"/>
        <v>0</v>
      </c>
      <c r="AA92" s="200">
        <f t="shared" si="13"/>
        <v>0</v>
      </c>
      <c r="AB92" s="158">
        <f t="shared" si="14"/>
        <v>0</v>
      </c>
      <c r="AC92" s="11">
        <f t="shared" si="15"/>
        <v>0</v>
      </c>
      <c r="AE92" s="23">
        <f t="shared" si="16"/>
        <v>0</v>
      </c>
      <c r="AF92" s="23">
        <f t="shared" si="17"/>
        <v>0</v>
      </c>
    </row>
    <row r="93" spans="1:32" x14ac:dyDescent="0.2">
      <c r="A93" s="366"/>
      <c r="B93" s="366"/>
      <c r="C93" s="164"/>
      <c r="D93" s="164"/>
      <c r="E93" s="201"/>
      <c r="F93" s="164"/>
      <c r="G93" s="194"/>
      <c r="H93" s="164"/>
      <c r="I93" s="204"/>
      <c r="J93" s="164"/>
      <c r="K93" s="164"/>
      <c r="L93" s="164"/>
      <c r="M93" s="76"/>
      <c r="N93" s="76"/>
      <c r="O93" s="81"/>
      <c r="P93" s="195">
        <f>VLOOKUP(O93,'Supporting Documentation'!$A$4:$J$569,10,FALSE)</f>
        <v>0</v>
      </c>
      <c r="Q93" s="51"/>
      <c r="R93" s="50"/>
      <c r="S93" s="156">
        <f>IF(Q93="",0,(Q93/'PPF Application'!$T$7))</f>
        <v>0</v>
      </c>
      <c r="T93" s="52">
        <f>IF(O93="", 0, (P93/'PPF Application'!$T$7)*Q93)</f>
        <v>0</v>
      </c>
      <c r="U93" s="134"/>
      <c r="W93" s="158">
        <f t="shared" si="18"/>
        <v>0</v>
      </c>
      <c r="X93" s="158">
        <f t="shared" si="10"/>
        <v>0</v>
      </c>
      <c r="Y93" s="158">
        <f t="shared" si="11"/>
        <v>0</v>
      </c>
      <c r="Z93" s="200">
        <f t="shared" si="12"/>
        <v>0</v>
      </c>
      <c r="AA93" s="200">
        <f t="shared" si="13"/>
        <v>0</v>
      </c>
      <c r="AB93" s="158">
        <f t="shared" si="14"/>
        <v>0</v>
      </c>
      <c r="AC93" s="11">
        <f t="shared" si="15"/>
        <v>0</v>
      </c>
      <c r="AE93" s="23">
        <f t="shared" si="16"/>
        <v>0</v>
      </c>
      <c r="AF93" s="23">
        <f t="shared" si="17"/>
        <v>0</v>
      </c>
    </row>
    <row r="94" spans="1:32" x14ac:dyDescent="0.2">
      <c r="A94" s="366"/>
      <c r="B94" s="366"/>
      <c r="C94" s="164"/>
      <c r="D94" s="164"/>
      <c r="E94" s="201"/>
      <c r="F94" s="164"/>
      <c r="G94" s="194"/>
      <c r="H94" s="164"/>
      <c r="I94" s="204"/>
      <c r="J94" s="164"/>
      <c r="K94" s="164"/>
      <c r="L94" s="164"/>
      <c r="M94" s="76"/>
      <c r="N94" s="76"/>
      <c r="O94" s="81"/>
      <c r="P94" s="195">
        <f>VLOOKUP(O94,'Supporting Documentation'!$A$4:$J$569,10,FALSE)</f>
        <v>0</v>
      </c>
      <c r="Q94" s="51"/>
      <c r="R94" s="50"/>
      <c r="S94" s="156">
        <f>IF(Q94="",0,(Q94/'PPF Application'!$T$7))</f>
        <v>0</v>
      </c>
      <c r="T94" s="52">
        <f>IF(O94="", 0, (P94/'PPF Application'!$T$7)*Q94)</f>
        <v>0</v>
      </c>
      <c r="U94" s="134"/>
      <c r="W94" s="158">
        <f t="shared" si="18"/>
        <v>0</v>
      </c>
      <c r="X94" s="158">
        <f t="shared" si="10"/>
        <v>0</v>
      </c>
      <c r="Y94" s="158">
        <f t="shared" si="11"/>
        <v>0</v>
      </c>
      <c r="Z94" s="200">
        <f t="shared" si="12"/>
        <v>0</v>
      </c>
      <c r="AA94" s="200">
        <f t="shared" si="13"/>
        <v>0</v>
      </c>
      <c r="AB94" s="158">
        <f t="shared" si="14"/>
        <v>0</v>
      </c>
      <c r="AC94" s="11">
        <f t="shared" si="15"/>
        <v>0</v>
      </c>
      <c r="AE94" s="23">
        <f t="shared" si="16"/>
        <v>0</v>
      </c>
      <c r="AF94" s="23">
        <f t="shared" si="17"/>
        <v>0</v>
      </c>
    </row>
    <row r="95" spans="1:32" x14ac:dyDescent="0.2">
      <c r="A95" s="366"/>
      <c r="B95" s="366"/>
      <c r="C95" s="164"/>
      <c r="D95" s="164"/>
      <c r="E95" s="201"/>
      <c r="F95" s="164"/>
      <c r="G95" s="194"/>
      <c r="H95" s="164"/>
      <c r="I95" s="204"/>
      <c r="J95" s="164"/>
      <c r="K95" s="164"/>
      <c r="L95" s="164"/>
      <c r="M95" s="76"/>
      <c r="N95" s="76"/>
      <c r="O95" s="81"/>
      <c r="P95" s="195">
        <f>VLOOKUP(O95,'Supporting Documentation'!$A$4:$J$569,10,FALSE)</f>
        <v>0</v>
      </c>
      <c r="Q95" s="51"/>
      <c r="R95" s="50"/>
      <c r="S95" s="156">
        <f>IF(Q95="",0,(Q95/'PPF Application'!$T$7))</f>
        <v>0</v>
      </c>
      <c r="T95" s="52">
        <f>IF(O95="", 0, (P95/'PPF Application'!$T$7)*Q95)</f>
        <v>0</v>
      </c>
      <c r="U95" s="134"/>
      <c r="W95" s="158">
        <f t="shared" si="18"/>
        <v>0</v>
      </c>
      <c r="X95" s="158">
        <f t="shared" si="10"/>
        <v>0</v>
      </c>
      <c r="Y95" s="158">
        <f t="shared" si="11"/>
        <v>0</v>
      </c>
      <c r="Z95" s="200">
        <f t="shared" si="12"/>
        <v>0</v>
      </c>
      <c r="AA95" s="200">
        <f t="shared" si="13"/>
        <v>0</v>
      </c>
      <c r="AB95" s="158">
        <f t="shared" si="14"/>
        <v>0</v>
      </c>
      <c r="AC95" s="11">
        <f t="shared" si="15"/>
        <v>0</v>
      </c>
      <c r="AE95" s="23">
        <f t="shared" si="16"/>
        <v>0</v>
      </c>
      <c r="AF95" s="23">
        <f t="shared" si="17"/>
        <v>0</v>
      </c>
    </row>
    <row r="96" spans="1:32" x14ac:dyDescent="0.2">
      <c r="A96" s="366"/>
      <c r="B96" s="366"/>
      <c r="C96" s="164"/>
      <c r="D96" s="164"/>
      <c r="E96" s="201"/>
      <c r="F96" s="164"/>
      <c r="G96" s="194"/>
      <c r="H96" s="164"/>
      <c r="I96" s="204"/>
      <c r="J96" s="164"/>
      <c r="K96" s="164"/>
      <c r="L96" s="164"/>
      <c r="M96" s="76"/>
      <c r="N96" s="76"/>
      <c r="O96" s="81"/>
      <c r="P96" s="195">
        <f>VLOOKUP(O96,'Supporting Documentation'!$A$4:$J$569,10,FALSE)</f>
        <v>0</v>
      </c>
      <c r="Q96" s="51"/>
      <c r="R96" s="50"/>
      <c r="S96" s="156">
        <f>IF(Q96="",0,(Q96/'PPF Application'!$T$7))</f>
        <v>0</v>
      </c>
      <c r="T96" s="52">
        <f>IF(O96="", 0, (P96/'PPF Application'!$T$7)*Q96)</f>
        <v>0</v>
      </c>
      <c r="U96" s="134"/>
      <c r="W96" s="158">
        <f t="shared" si="18"/>
        <v>0</v>
      </c>
      <c r="X96" s="158">
        <f t="shared" si="10"/>
        <v>0</v>
      </c>
      <c r="Y96" s="158">
        <f t="shared" si="11"/>
        <v>0</v>
      </c>
      <c r="Z96" s="200">
        <f t="shared" si="12"/>
        <v>0</v>
      </c>
      <c r="AA96" s="200">
        <f t="shared" si="13"/>
        <v>0</v>
      </c>
      <c r="AB96" s="158">
        <f t="shared" si="14"/>
        <v>0</v>
      </c>
      <c r="AC96" s="11">
        <f t="shared" si="15"/>
        <v>0</v>
      </c>
      <c r="AE96" s="23">
        <f t="shared" si="16"/>
        <v>0</v>
      </c>
      <c r="AF96" s="23">
        <f t="shared" si="17"/>
        <v>0</v>
      </c>
    </row>
    <row r="97" spans="1:32" x14ac:dyDescent="0.2">
      <c r="A97" s="366"/>
      <c r="B97" s="366"/>
      <c r="C97" s="164"/>
      <c r="D97" s="164"/>
      <c r="E97" s="201"/>
      <c r="F97" s="164"/>
      <c r="G97" s="194"/>
      <c r="H97" s="164"/>
      <c r="I97" s="204"/>
      <c r="J97" s="164"/>
      <c r="K97" s="164"/>
      <c r="L97" s="164"/>
      <c r="M97" s="76"/>
      <c r="N97" s="76"/>
      <c r="O97" s="81"/>
      <c r="P97" s="195">
        <f>VLOOKUP(O97,'Supporting Documentation'!$A$4:$J$569,10,FALSE)</f>
        <v>0</v>
      </c>
      <c r="Q97" s="51"/>
      <c r="R97" s="50"/>
      <c r="S97" s="156">
        <f>IF(Q97="",0,(Q97/'PPF Application'!$T$7))</f>
        <v>0</v>
      </c>
      <c r="T97" s="52">
        <f>IF(O97="", 0, (P97/'PPF Application'!$T$7)*Q97)</f>
        <v>0</v>
      </c>
      <c r="U97" s="134"/>
      <c r="W97" s="158">
        <f t="shared" si="18"/>
        <v>0</v>
      </c>
      <c r="X97" s="158">
        <f t="shared" si="10"/>
        <v>0</v>
      </c>
      <c r="Y97" s="158">
        <f t="shared" si="11"/>
        <v>0</v>
      </c>
      <c r="Z97" s="200">
        <f t="shared" si="12"/>
        <v>0</v>
      </c>
      <c r="AA97" s="200">
        <f t="shared" si="13"/>
        <v>0</v>
      </c>
      <c r="AB97" s="158">
        <f t="shared" si="14"/>
        <v>0</v>
      </c>
      <c r="AC97" s="11">
        <f t="shared" si="15"/>
        <v>0</v>
      </c>
      <c r="AE97" s="23">
        <f t="shared" si="16"/>
        <v>0</v>
      </c>
      <c r="AF97" s="23">
        <f t="shared" si="17"/>
        <v>0</v>
      </c>
    </row>
    <row r="98" spans="1:32" x14ac:dyDescent="0.2">
      <c r="A98" s="366"/>
      <c r="B98" s="366"/>
      <c r="C98" s="164"/>
      <c r="D98" s="164"/>
      <c r="E98" s="201"/>
      <c r="F98" s="164"/>
      <c r="G98" s="194"/>
      <c r="H98" s="164"/>
      <c r="I98" s="204"/>
      <c r="J98" s="164"/>
      <c r="K98" s="164"/>
      <c r="L98" s="164"/>
      <c r="M98" s="76"/>
      <c r="N98" s="76"/>
      <c r="O98" s="81"/>
      <c r="P98" s="195">
        <f>VLOOKUP(O98,'Supporting Documentation'!$A$4:$J$569,10,FALSE)</f>
        <v>0</v>
      </c>
      <c r="Q98" s="51"/>
      <c r="R98" s="50"/>
      <c r="S98" s="156">
        <f>IF(Q98="",0,(Q98/'PPF Application'!$T$7))</f>
        <v>0</v>
      </c>
      <c r="T98" s="52">
        <f>IF(O98="", 0, (P98/'PPF Application'!$T$7)*Q98)</f>
        <v>0</v>
      </c>
      <c r="U98" s="134"/>
      <c r="W98" s="158">
        <f t="shared" si="18"/>
        <v>0</v>
      </c>
      <c r="X98" s="158">
        <f t="shared" si="10"/>
        <v>0</v>
      </c>
      <c r="Y98" s="158">
        <f t="shared" si="11"/>
        <v>0</v>
      </c>
      <c r="Z98" s="200">
        <f t="shared" si="12"/>
        <v>0</v>
      </c>
      <c r="AA98" s="200">
        <f t="shared" si="13"/>
        <v>0</v>
      </c>
      <c r="AB98" s="158">
        <f t="shared" si="14"/>
        <v>0</v>
      </c>
      <c r="AC98" s="11">
        <f t="shared" si="15"/>
        <v>0</v>
      </c>
      <c r="AE98" s="23">
        <f t="shared" si="16"/>
        <v>0</v>
      </c>
      <c r="AF98" s="23">
        <f t="shared" si="17"/>
        <v>0</v>
      </c>
    </row>
    <row r="99" spans="1:32" x14ac:dyDescent="0.2">
      <c r="A99" s="366"/>
      <c r="B99" s="366"/>
      <c r="C99" s="164"/>
      <c r="D99" s="164"/>
      <c r="E99" s="201"/>
      <c r="F99" s="164"/>
      <c r="G99" s="194"/>
      <c r="H99" s="164"/>
      <c r="I99" s="204"/>
      <c r="J99" s="164"/>
      <c r="K99" s="164"/>
      <c r="L99" s="164"/>
      <c r="M99" s="76"/>
      <c r="N99" s="76"/>
      <c r="O99" s="81"/>
      <c r="P99" s="195">
        <f>VLOOKUP(O99,'Supporting Documentation'!$A$4:$J$569,10,FALSE)</f>
        <v>0</v>
      </c>
      <c r="Q99" s="51"/>
      <c r="R99" s="50"/>
      <c r="S99" s="156">
        <f>IF(Q99="",0,(Q99/'PPF Application'!$T$7))</f>
        <v>0</v>
      </c>
      <c r="T99" s="52">
        <f>IF(O99="", 0, (P99/'PPF Application'!$T$7)*Q99)</f>
        <v>0</v>
      </c>
      <c r="U99" s="134"/>
      <c r="W99" s="158">
        <f t="shared" si="18"/>
        <v>0</v>
      </c>
      <c r="X99" s="158">
        <f t="shared" si="10"/>
        <v>0</v>
      </c>
      <c r="Y99" s="158">
        <f t="shared" si="11"/>
        <v>0</v>
      </c>
      <c r="Z99" s="200">
        <f t="shared" si="12"/>
        <v>0</v>
      </c>
      <c r="AA99" s="200">
        <f t="shared" si="13"/>
        <v>0</v>
      </c>
      <c r="AB99" s="158">
        <f t="shared" si="14"/>
        <v>0</v>
      </c>
      <c r="AC99" s="11">
        <f t="shared" si="15"/>
        <v>0</v>
      </c>
      <c r="AE99" s="23">
        <f t="shared" si="16"/>
        <v>0</v>
      </c>
      <c r="AF99" s="23">
        <f t="shared" si="17"/>
        <v>0</v>
      </c>
    </row>
    <row r="100" spans="1:32" x14ac:dyDescent="0.2">
      <c r="A100" s="366"/>
      <c r="B100" s="366"/>
      <c r="C100" s="164"/>
      <c r="D100" s="164"/>
      <c r="E100" s="201"/>
      <c r="F100" s="164"/>
      <c r="G100" s="194"/>
      <c r="H100" s="164"/>
      <c r="I100" s="204"/>
      <c r="J100" s="164"/>
      <c r="K100" s="164"/>
      <c r="L100" s="164"/>
      <c r="M100" s="76"/>
      <c r="N100" s="76"/>
      <c r="O100" s="81"/>
      <c r="P100" s="195">
        <f>VLOOKUP(O100,'Supporting Documentation'!$A$4:$J$569,10,FALSE)</f>
        <v>0</v>
      </c>
      <c r="Q100" s="51"/>
      <c r="R100" s="50"/>
      <c r="S100" s="156">
        <f>IF(Q100="",0,(Q100/'PPF Application'!$T$7))</f>
        <v>0</v>
      </c>
      <c r="T100" s="52">
        <f>IF(O100="", 0, (P100/'PPF Application'!$T$7)*Q100)</f>
        <v>0</v>
      </c>
      <c r="U100" s="134"/>
      <c r="W100" s="158">
        <f t="shared" si="18"/>
        <v>0</v>
      </c>
      <c r="X100" s="158">
        <f t="shared" si="10"/>
        <v>0</v>
      </c>
      <c r="Y100" s="158">
        <f t="shared" si="11"/>
        <v>0</v>
      </c>
      <c r="Z100" s="200">
        <f t="shared" si="12"/>
        <v>0</v>
      </c>
      <c r="AA100" s="200">
        <f t="shared" si="13"/>
        <v>0</v>
      </c>
      <c r="AB100" s="158">
        <f t="shared" si="14"/>
        <v>0</v>
      </c>
      <c r="AC100" s="11">
        <f t="shared" si="15"/>
        <v>0</v>
      </c>
      <c r="AE100" s="23">
        <f t="shared" si="16"/>
        <v>0</v>
      </c>
      <c r="AF100" s="23">
        <f t="shared" si="17"/>
        <v>0</v>
      </c>
    </row>
    <row r="101" spans="1:32" x14ac:dyDescent="0.2">
      <c r="A101" s="366"/>
      <c r="B101" s="366"/>
      <c r="C101" s="164"/>
      <c r="D101" s="164"/>
      <c r="E101" s="201"/>
      <c r="F101" s="164"/>
      <c r="G101" s="194"/>
      <c r="H101" s="164"/>
      <c r="I101" s="204"/>
      <c r="J101" s="164"/>
      <c r="K101" s="164"/>
      <c r="L101" s="164"/>
      <c r="M101" s="76"/>
      <c r="N101" s="76"/>
      <c r="O101" s="81"/>
      <c r="P101" s="195">
        <f>VLOOKUP(O101,'Supporting Documentation'!$A$4:$J$569,10,FALSE)</f>
        <v>0</v>
      </c>
      <c r="Q101" s="51"/>
      <c r="R101" s="50"/>
      <c r="S101" s="156">
        <f>IF(Q101="",0,(Q101/'PPF Application'!$T$7))</f>
        <v>0</v>
      </c>
      <c r="T101" s="52">
        <f>IF(O101="", 0, (P101/'PPF Application'!$T$7)*Q101)</f>
        <v>0</v>
      </c>
      <c r="U101" s="134"/>
      <c r="W101" s="158">
        <f t="shared" si="18"/>
        <v>0</v>
      </c>
      <c r="X101" s="158">
        <f t="shared" si="10"/>
        <v>0</v>
      </c>
      <c r="Y101" s="158">
        <f t="shared" si="11"/>
        <v>0</v>
      </c>
      <c r="Z101" s="200">
        <f t="shared" si="12"/>
        <v>0</v>
      </c>
      <c r="AA101" s="200">
        <f t="shared" si="13"/>
        <v>0</v>
      </c>
      <c r="AB101" s="158">
        <f t="shared" si="14"/>
        <v>0</v>
      </c>
      <c r="AC101" s="11">
        <f t="shared" si="15"/>
        <v>0</v>
      </c>
      <c r="AE101" s="23">
        <f t="shared" si="16"/>
        <v>0</v>
      </c>
      <c r="AF101" s="23">
        <f t="shared" si="17"/>
        <v>0</v>
      </c>
    </row>
    <row r="102" spans="1:32" x14ac:dyDescent="0.2">
      <c r="A102" s="366"/>
      <c r="B102" s="366"/>
      <c r="C102" s="164"/>
      <c r="D102" s="164"/>
      <c r="E102" s="201"/>
      <c r="F102" s="164"/>
      <c r="G102" s="194"/>
      <c r="H102" s="164"/>
      <c r="I102" s="204"/>
      <c r="J102" s="164"/>
      <c r="K102" s="164"/>
      <c r="L102" s="164"/>
      <c r="M102" s="76"/>
      <c r="N102" s="76"/>
      <c r="O102" s="81"/>
      <c r="P102" s="195">
        <f>VLOOKUP(O102,'Supporting Documentation'!$A$4:$J$569,10,FALSE)</f>
        <v>0</v>
      </c>
      <c r="Q102" s="51"/>
      <c r="R102" s="50"/>
      <c r="S102" s="156">
        <f>IF(Q102="",0,(Q102/'PPF Application'!$T$7))</f>
        <v>0</v>
      </c>
      <c r="T102" s="52">
        <f>IF(O102="", 0, (P102/'PPF Application'!$T$7)*Q102)</f>
        <v>0</v>
      </c>
      <c r="U102" s="134"/>
      <c r="W102" s="158">
        <f t="shared" si="18"/>
        <v>0</v>
      </c>
      <c r="X102" s="158">
        <f t="shared" si="10"/>
        <v>0</v>
      </c>
      <c r="Y102" s="158">
        <f t="shared" si="11"/>
        <v>0</v>
      </c>
      <c r="Z102" s="200">
        <f t="shared" si="12"/>
        <v>0</v>
      </c>
      <c r="AA102" s="200">
        <f t="shared" si="13"/>
        <v>0</v>
      </c>
      <c r="AB102" s="158">
        <f t="shared" si="14"/>
        <v>0</v>
      </c>
      <c r="AC102" s="11">
        <f t="shared" si="15"/>
        <v>0</v>
      </c>
      <c r="AE102" s="23">
        <f t="shared" si="16"/>
        <v>0</v>
      </c>
      <c r="AF102" s="23">
        <f t="shared" si="17"/>
        <v>0</v>
      </c>
    </row>
    <row r="103" spans="1:32" x14ac:dyDescent="0.2">
      <c r="A103" s="366"/>
      <c r="B103" s="366"/>
      <c r="C103" s="164"/>
      <c r="D103" s="164"/>
      <c r="E103" s="201"/>
      <c r="F103" s="164"/>
      <c r="G103" s="194"/>
      <c r="H103" s="164"/>
      <c r="I103" s="204"/>
      <c r="J103" s="164"/>
      <c r="K103" s="164"/>
      <c r="L103" s="164"/>
      <c r="M103" s="76"/>
      <c r="N103" s="76"/>
      <c r="O103" s="81"/>
      <c r="P103" s="195">
        <f>VLOOKUP(O103,'Supporting Documentation'!$A$4:$J$569,10,FALSE)</f>
        <v>0</v>
      </c>
      <c r="Q103" s="51"/>
      <c r="R103" s="50"/>
      <c r="S103" s="156">
        <f>IF(Q103="",0,(Q103/'PPF Application'!$T$7))</f>
        <v>0</v>
      </c>
      <c r="T103" s="52">
        <f>IF(O103="", 0, (P103/'PPF Application'!$T$7)*Q103)</f>
        <v>0</v>
      </c>
      <c r="U103" s="134"/>
      <c r="W103" s="158">
        <f t="shared" si="18"/>
        <v>0</v>
      </c>
      <c r="X103" s="158">
        <f t="shared" si="10"/>
        <v>0</v>
      </c>
      <c r="Y103" s="158">
        <f t="shared" si="11"/>
        <v>0</v>
      </c>
      <c r="Z103" s="200">
        <f t="shared" si="12"/>
        <v>0</v>
      </c>
      <c r="AA103" s="200">
        <f t="shared" si="13"/>
        <v>0</v>
      </c>
      <c r="AB103" s="158">
        <f t="shared" si="14"/>
        <v>0</v>
      </c>
      <c r="AC103" s="11">
        <f t="shared" si="15"/>
        <v>0</v>
      </c>
      <c r="AE103" s="23">
        <f t="shared" si="16"/>
        <v>0</v>
      </c>
      <c r="AF103" s="23">
        <f t="shared" si="17"/>
        <v>0</v>
      </c>
    </row>
    <row r="104" spans="1:32" x14ac:dyDescent="0.2">
      <c r="A104" s="366"/>
      <c r="B104" s="366"/>
      <c r="C104" s="164"/>
      <c r="D104" s="164"/>
      <c r="E104" s="201"/>
      <c r="F104" s="164"/>
      <c r="G104" s="194"/>
      <c r="H104" s="164"/>
      <c r="I104" s="204"/>
      <c r="J104" s="164"/>
      <c r="K104" s="164"/>
      <c r="L104" s="164"/>
      <c r="M104" s="76"/>
      <c r="N104" s="76"/>
      <c r="O104" s="81"/>
      <c r="P104" s="195">
        <f>VLOOKUP(O104,'Supporting Documentation'!$A$4:$J$569,10,FALSE)</f>
        <v>0</v>
      </c>
      <c r="Q104" s="51"/>
      <c r="R104" s="50"/>
      <c r="S104" s="156">
        <f>IF(Q104="",0,(Q104/'PPF Application'!$T$7))</f>
        <v>0</v>
      </c>
      <c r="T104" s="52">
        <f>IF(O104="", 0, (P104/'PPF Application'!$T$7)*Q104)</f>
        <v>0</v>
      </c>
      <c r="U104" s="134"/>
      <c r="W104" s="158">
        <f t="shared" si="18"/>
        <v>0</v>
      </c>
      <c r="X104" s="158">
        <f t="shared" si="10"/>
        <v>0</v>
      </c>
      <c r="Y104" s="158">
        <f t="shared" si="11"/>
        <v>0</v>
      </c>
      <c r="Z104" s="200">
        <f t="shared" si="12"/>
        <v>0</v>
      </c>
      <c r="AA104" s="200">
        <f t="shared" si="13"/>
        <v>0</v>
      </c>
      <c r="AB104" s="158">
        <f t="shared" si="14"/>
        <v>0</v>
      </c>
      <c r="AC104" s="11">
        <f t="shared" si="15"/>
        <v>0</v>
      </c>
      <c r="AE104" s="23">
        <f t="shared" si="16"/>
        <v>0</v>
      </c>
      <c r="AF104" s="23">
        <f t="shared" si="17"/>
        <v>0</v>
      </c>
    </row>
    <row r="105" spans="1:32" x14ac:dyDescent="0.2">
      <c r="A105" s="366"/>
      <c r="B105" s="366"/>
      <c r="C105" s="164"/>
      <c r="D105" s="164"/>
      <c r="E105" s="201"/>
      <c r="F105" s="164"/>
      <c r="G105" s="194"/>
      <c r="H105" s="164"/>
      <c r="I105" s="204"/>
      <c r="J105" s="164"/>
      <c r="K105" s="164"/>
      <c r="L105" s="164"/>
      <c r="M105" s="76"/>
      <c r="N105" s="76"/>
      <c r="O105" s="81"/>
      <c r="P105" s="195">
        <f>VLOOKUP(O105,'Supporting Documentation'!$A$4:$J$569,10,FALSE)</f>
        <v>0</v>
      </c>
      <c r="Q105" s="51"/>
      <c r="R105" s="50"/>
      <c r="S105" s="156">
        <f>IF(Q105="",0,(Q105/'PPF Application'!$T$7))</f>
        <v>0</v>
      </c>
      <c r="T105" s="52">
        <f>IF(O105="", 0, (P105/'PPF Application'!$T$7)*Q105)</f>
        <v>0</v>
      </c>
      <c r="U105" s="134"/>
      <c r="W105" s="158">
        <f t="shared" si="18"/>
        <v>0</v>
      </c>
      <c r="X105" s="158">
        <f t="shared" si="10"/>
        <v>0</v>
      </c>
      <c r="Y105" s="158">
        <f t="shared" si="11"/>
        <v>0</v>
      </c>
      <c r="Z105" s="200">
        <f t="shared" si="12"/>
        <v>0</v>
      </c>
      <c r="AA105" s="200">
        <f t="shared" si="13"/>
        <v>0</v>
      </c>
      <c r="AB105" s="158">
        <f t="shared" si="14"/>
        <v>0</v>
      </c>
      <c r="AC105" s="11">
        <f t="shared" si="15"/>
        <v>0</v>
      </c>
      <c r="AE105" s="23">
        <f t="shared" si="16"/>
        <v>0</v>
      </c>
      <c r="AF105" s="23">
        <f t="shared" si="17"/>
        <v>0</v>
      </c>
    </row>
    <row r="106" spans="1:32" x14ac:dyDescent="0.2">
      <c r="A106" s="366"/>
      <c r="B106" s="366"/>
      <c r="C106" s="164"/>
      <c r="D106" s="164"/>
      <c r="E106" s="201"/>
      <c r="F106" s="164"/>
      <c r="G106" s="194"/>
      <c r="H106" s="164"/>
      <c r="I106" s="204"/>
      <c r="J106" s="164"/>
      <c r="K106" s="164"/>
      <c r="L106" s="164"/>
      <c r="M106" s="76"/>
      <c r="N106" s="76"/>
      <c r="O106" s="81"/>
      <c r="P106" s="195">
        <f>VLOOKUP(O106,'Supporting Documentation'!$A$4:$J$569,10,FALSE)</f>
        <v>0</v>
      </c>
      <c r="Q106" s="51"/>
      <c r="R106" s="50"/>
      <c r="S106" s="156">
        <f>IF(Q106="",0,(Q106/'PPF Application'!$T$7))</f>
        <v>0</v>
      </c>
      <c r="T106" s="52">
        <f>IF(O106="", 0, (P106/'PPF Application'!$T$7)*Q106)</f>
        <v>0</v>
      </c>
      <c r="U106" s="134"/>
      <c r="W106" s="158">
        <f t="shared" si="18"/>
        <v>0</v>
      </c>
      <c r="X106" s="158">
        <f t="shared" si="10"/>
        <v>0</v>
      </c>
      <c r="Y106" s="158">
        <f t="shared" si="11"/>
        <v>0</v>
      </c>
      <c r="Z106" s="200">
        <f t="shared" si="12"/>
        <v>0</v>
      </c>
      <c r="AA106" s="200">
        <f t="shared" si="13"/>
        <v>0</v>
      </c>
      <c r="AB106" s="158">
        <f t="shared" si="14"/>
        <v>0</v>
      </c>
      <c r="AC106" s="11">
        <f t="shared" si="15"/>
        <v>0</v>
      </c>
      <c r="AE106" s="23">
        <f t="shared" si="16"/>
        <v>0</v>
      </c>
      <c r="AF106" s="23">
        <f t="shared" si="17"/>
        <v>0</v>
      </c>
    </row>
    <row r="107" spans="1:32" x14ac:dyDescent="0.2">
      <c r="A107" s="366"/>
      <c r="B107" s="366"/>
      <c r="C107" s="164"/>
      <c r="D107" s="164"/>
      <c r="E107" s="201"/>
      <c r="F107" s="164"/>
      <c r="G107" s="194"/>
      <c r="H107" s="164"/>
      <c r="I107" s="204"/>
      <c r="J107" s="164"/>
      <c r="K107" s="164"/>
      <c r="L107" s="164"/>
      <c r="M107" s="76"/>
      <c r="N107" s="76"/>
      <c r="O107" s="81"/>
      <c r="P107" s="195">
        <f>VLOOKUP(O107,'Supporting Documentation'!$A$4:$J$569,10,FALSE)</f>
        <v>0</v>
      </c>
      <c r="Q107" s="51"/>
      <c r="R107" s="50"/>
      <c r="S107" s="156">
        <f>IF(Q107="",0,(Q107/'PPF Application'!$T$7))</f>
        <v>0</v>
      </c>
      <c r="T107" s="52">
        <f>IF(O107="", 0, (P107/'PPF Application'!$T$7)*Q107)</f>
        <v>0</v>
      </c>
      <c r="U107" s="134"/>
      <c r="W107" s="158">
        <f t="shared" si="18"/>
        <v>0</v>
      </c>
      <c r="X107" s="158">
        <f t="shared" si="10"/>
        <v>0</v>
      </c>
      <c r="Y107" s="158">
        <f t="shared" si="11"/>
        <v>0</v>
      </c>
      <c r="Z107" s="200">
        <f t="shared" si="12"/>
        <v>0</v>
      </c>
      <c r="AA107" s="200">
        <f t="shared" si="13"/>
        <v>0</v>
      </c>
      <c r="AB107" s="158">
        <f t="shared" si="14"/>
        <v>0</v>
      </c>
      <c r="AC107" s="11">
        <f t="shared" si="15"/>
        <v>0</v>
      </c>
      <c r="AE107" s="23">
        <f t="shared" si="16"/>
        <v>0</v>
      </c>
      <c r="AF107" s="23">
        <f t="shared" si="17"/>
        <v>0</v>
      </c>
    </row>
    <row r="108" spans="1:32" x14ac:dyDescent="0.2">
      <c r="A108" s="366"/>
      <c r="B108" s="366"/>
      <c r="C108" s="164"/>
      <c r="D108" s="164"/>
      <c r="E108" s="201"/>
      <c r="F108" s="164"/>
      <c r="G108" s="194"/>
      <c r="H108" s="164"/>
      <c r="I108" s="204"/>
      <c r="J108" s="164"/>
      <c r="K108" s="164"/>
      <c r="L108" s="164"/>
      <c r="M108" s="76"/>
      <c r="N108" s="76"/>
      <c r="O108" s="81"/>
      <c r="P108" s="195">
        <f>VLOOKUP(O108,'Supporting Documentation'!$A$4:$J$569,10,FALSE)</f>
        <v>0</v>
      </c>
      <c r="Q108" s="51"/>
      <c r="R108" s="50"/>
      <c r="S108" s="156">
        <f>IF(Q108="",0,(Q108/'PPF Application'!$T$7))</f>
        <v>0</v>
      </c>
      <c r="T108" s="52">
        <f>IF(O108="", 0, (P108/'PPF Application'!$T$7)*Q108)</f>
        <v>0</v>
      </c>
      <c r="U108" s="134"/>
      <c r="W108" s="158">
        <f t="shared" si="18"/>
        <v>0</v>
      </c>
      <c r="X108" s="158">
        <f t="shared" si="10"/>
        <v>0</v>
      </c>
      <c r="Y108" s="158">
        <f t="shared" si="11"/>
        <v>0</v>
      </c>
      <c r="Z108" s="200">
        <f t="shared" si="12"/>
        <v>0</v>
      </c>
      <c r="AA108" s="200">
        <f t="shared" si="13"/>
        <v>0</v>
      </c>
      <c r="AB108" s="158">
        <f t="shared" si="14"/>
        <v>0</v>
      </c>
      <c r="AC108" s="11">
        <f t="shared" si="15"/>
        <v>0</v>
      </c>
      <c r="AE108" s="23">
        <f t="shared" si="16"/>
        <v>0</v>
      </c>
      <c r="AF108" s="23">
        <f t="shared" si="17"/>
        <v>0</v>
      </c>
    </row>
    <row r="109" spans="1:32" x14ac:dyDescent="0.2">
      <c r="A109" s="366"/>
      <c r="B109" s="366"/>
      <c r="C109" s="164"/>
      <c r="D109" s="164"/>
      <c r="E109" s="201"/>
      <c r="F109" s="164"/>
      <c r="G109" s="194"/>
      <c r="H109" s="164"/>
      <c r="I109" s="204"/>
      <c r="J109" s="164"/>
      <c r="K109" s="164"/>
      <c r="L109" s="164"/>
      <c r="M109" s="76"/>
      <c r="N109" s="76"/>
      <c r="O109" s="81"/>
      <c r="P109" s="195">
        <f>VLOOKUP(O109,'Supporting Documentation'!$A$4:$J$569,10,FALSE)</f>
        <v>0</v>
      </c>
      <c r="Q109" s="51"/>
      <c r="R109" s="50"/>
      <c r="S109" s="156">
        <f>IF(Q109="",0,(Q109/'PPF Application'!$T$7))</f>
        <v>0</v>
      </c>
      <c r="T109" s="52">
        <f>IF(O109="", 0, (P109/'PPF Application'!$T$7)*Q109)</f>
        <v>0</v>
      </c>
      <c r="U109" s="134"/>
      <c r="W109" s="158">
        <f t="shared" si="18"/>
        <v>0</v>
      </c>
      <c r="X109" s="158">
        <f t="shared" si="10"/>
        <v>0</v>
      </c>
      <c r="Y109" s="158">
        <f t="shared" si="11"/>
        <v>0</v>
      </c>
      <c r="Z109" s="200">
        <f t="shared" si="12"/>
        <v>0</v>
      </c>
      <c r="AA109" s="200">
        <f t="shared" si="13"/>
        <v>0</v>
      </c>
      <c r="AB109" s="158">
        <f t="shared" si="14"/>
        <v>0</v>
      </c>
      <c r="AC109" s="11">
        <f t="shared" si="15"/>
        <v>0</v>
      </c>
      <c r="AE109" s="23">
        <f t="shared" si="16"/>
        <v>0</v>
      </c>
      <c r="AF109" s="23">
        <f t="shared" si="17"/>
        <v>0</v>
      </c>
    </row>
    <row r="110" spans="1:32" x14ac:dyDescent="0.2">
      <c r="A110" s="366"/>
      <c r="B110" s="366"/>
      <c r="C110" s="164"/>
      <c r="D110" s="164"/>
      <c r="E110" s="201"/>
      <c r="F110" s="164"/>
      <c r="G110" s="194"/>
      <c r="H110" s="164"/>
      <c r="I110" s="204"/>
      <c r="J110" s="164"/>
      <c r="K110" s="164"/>
      <c r="L110" s="164"/>
      <c r="M110" s="76"/>
      <c r="N110" s="76"/>
      <c r="O110" s="81"/>
      <c r="P110" s="195">
        <f>VLOOKUP(O110,'Supporting Documentation'!$A$4:$J$569,10,FALSE)</f>
        <v>0</v>
      </c>
      <c r="Q110" s="51"/>
      <c r="R110" s="50"/>
      <c r="S110" s="156">
        <f>IF(Q110="",0,(Q110/'PPF Application'!$T$7))</f>
        <v>0</v>
      </c>
      <c r="T110" s="52">
        <f>IF(O110="", 0, (P110/'PPF Application'!$T$7)*Q110)</f>
        <v>0</v>
      </c>
      <c r="U110" s="134"/>
      <c r="W110" s="158">
        <f t="shared" si="18"/>
        <v>0</v>
      </c>
      <c r="X110" s="158">
        <f t="shared" si="10"/>
        <v>0</v>
      </c>
      <c r="Y110" s="158">
        <f t="shared" si="11"/>
        <v>0</v>
      </c>
      <c r="Z110" s="200">
        <f t="shared" si="12"/>
        <v>0</v>
      </c>
      <c r="AA110" s="200">
        <f t="shared" si="13"/>
        <v>0</v>
      </c>
      <c r="AB110" s="158">
        <f t="shared" si="14"/>
        <v>0</v>
      </c>
      <c r="AC110" s="11">
        <f t="shared" si="15"/>
        <v>0</v>
      </c>
      <c r="AE110" s="23">
        <f t="shared" si="16"/>
        <v>0</v>
      </c>
      <c r="AF110" s="23">
        <f t="shared" si="17"/>
        <v>0</v>
      </c>
    </row>
    <row r="111" spans="1:32" x14ac:dyDescent="0.2">
      <c r="A111" s="366"/>
      <c r="B111" s="366"/>
      <c r="C111" s="164"/>
      <c r="D111" s="164"/>
      <c r="E111" s="201"/>
      <c r="F111" s="164"/>
      <c r="G111" s="194"/>
      <c r="H111" s="164"/>
      <c r="I111" s="204"/>
      <c r="J111" s="164"/>
      <c r="K111" s="164"/>
      <c r="L111" s="164"/>
      <c r="M111" s="76"/>
      <c r="N111" s="76"/>
      <c r="O111" s="81"/>
      <c r="P111" s="195">
        <f>VLOOKUP(O111,'Supporting Documentation'!$A$4:$J$569,10,FALSE)</f>
        <v>0</v>
      </c>
      <c r="Q111" s="51"/>
      <c r="R111" s="50"/>
      <c r="S111" s="156">
        <f>IF(Q111="",0,(Q111/'PPF Application'!$T$7))</f>
        <v>0</v>
      </c>
      <c r="T111" s="52">
        <f>IF(O111="", 0, (P111/'PPF Application'!$T$7)*Q111)</f>
        <v>0</v>
      </c>
      <c r="U111" s="134"/>
      <c r="W111" s="158">
        <f t="shared" si="18"/>
        <v>0</v>
      </c>
      <c r="X111" s="158">
        <f t="shared" si="10"/>
        <v>0</v>
      </c>
      <c r="Y111" s="158">
        <f t="shared" si="11"/>
        <v>0</v>
      </c>
      <c r="Z111" s="200">
        <f t="shared" si="12"/>
        <v>0</v>
      </c>
      <c r="AA111" s="200">
        <f t="shared" si="13"/>
        <v>0</v>
      </c>
      <c r="AB111" s="158">
        <f t="shared" si="14"/>
        <v>0</v>
      </c>
      <c r="AC111" s="11">
        <f t="shared" si="15"/>
        <v>0</v>
      </c>
      <c r="AE111" s="23">
        <f t="shared" si="16"/>
        <v>0</v>
      </c>
      <c r="AF111" s="23">
        <f t="shared" si="17"/>
        <v>0</v>
      </c>
    </row>
    <row r="112" spans="1:32" x14ac:dyDescent="0.2">
      <c r="A112" s="366"/>
      <c r="B112" s="366"/>
      <c r="C112" s="164"/>
      <c r="D112" s="164"/>
      <c r="E112" s="201"/>
      <c r="F112" s="164"/>
      <c r="G112" s="194"/>
      <c r="H112" s="164"/>
      <c r="I112" s="204"/>
      <c r="J112" s="164"/>
      <c r="K112" s="164"/>
      <c r="L112" s="164"/>
      <c r="M112" s="76"/>
      <c r="N112" s="76"/>
      <c r="O112" s="81"/>
      <c r="P112" s="195">
        <f>VLOOKUP(O112,'Supporting Documentation'!$A$4:$J$569,10,FALSE)</f>
        <v>0</v>
      </c>
      <c r="Q112" s="51"/>
      <c r="R112" s="50"/>
      <c r="S112" s="156">
        <f>IF(Q112="",0,(Q112/'PPF Application'!$T$7))</f>
        <v>0</v>
      </c>
      <c r="T112" s="52">
        <f>IF(O112="", 0, (P112/'PPF Application'!$T$7)*Q112)</f>
        <v>0</v>
      </c>
      <c r="U112" s="134"/>
      <c r="W112" s="158">
        <f t="shared" si="18"/>
        <v>0</v>
      </c>
      <c r="X112" s="158">
        <f t="shared" si="10"/>
        <v>0</v>
      </c>
      <c r="Y112" s="158">
        <f t="shared" si="11"/>
        <v>0</v>
      </c>
      <c r="Z112" s="200">
        <f t="shared" si="12"/>
        <v>0</v>
      </c>
      <c r="AA112" s="200">
        <f t="shared" si="13"/>
        <v>0</v>
      </c>
      <c r="AB112" s="158">
        <f t="shared" si="14"/>
        <v>0</v>
      </c>
      <c r="AC112" s="11">
        <f t="shared" si="15"/>
        <v>0</v>
      </c>
      <c r="AE112" s="23">
        <f t="shared" si="16"/>
        <v>0</v>
      </c>
      <c r="AF112" s="23">
        <f t="shared" si="17"/>
        <v>0</v>
      </c>
    </row>
    <row r="113" spans="1:32" x14ac:dyDescent="0.2">
      <c r="A113" s="366"/>
      <c r="B113" s="366"/>
      <c r="C113" s="164"/>
      <c r="D113" s="164"/>
      <c r="E113" s="201"/>
      <c r="F113" s="164"/>
      <c r="G113" s="194"/>
      <c r="H113" s="164"/>
      <c r="I113" s="204"/>
      <c r="J113" s="164"/>
      <c r="K113" s="164"/>
      <c r="L113" s="164"/>
      <c r="M113" s="76"/>
      <c r="N113" s="76"/>
      <c r="O113" s="81"/>
      <c r="P113" s="195">
        <f>VLOOKUP(O113,'Supporting Documentation'!$A$4:$J$569,10,FALSE)</f>
        <v>0</v>
      </c>
      <c r="Q113" s="51"/>
      <c r="R113" s="50"/>
      <c r="S113" s="156">
        <f>IF(Q113="",0,(Q113/'PPF Application'!$T$7))</f>
        <v>0</v>
      </c>
      <c r="T113" s="52">
        <f>IF(O113="", 0, (P113/'PPF Application'!$T$7)*Q113)</f>
        <v>0</v>
      </c>
      <c r="U113" s="134"/>
      <c r="W113" s="158">
        <f t="shared" si="18"/>
        <v>0</v>
      </c>
      <c r="X113" s="158">
        <f t="shared" si="10"/>
        <v>0</v>
      </c>
      <c r="Y113" s="158">
        <f t="shared" si="11"/>
        <v>0</v>
      </c>
      <c r="Z113" s="200">
        <f t="shared" si="12"/>
        <v>0</v>
      </c>
      <c r="AA113" s="200">
        <f t="shared" si="13"/>
        <v>0</v>
      </c>
      <c r="AB113" s="158">
        <f t="shared" si="14"/>
        <v>0</v>
      </c>
      <c r="AC113" s="11">
        <f t="shared" si="15"/>
        <v>0</v>
      </c>
      <c r="AE113" s="23">
        <f t="shared" si="16"/>
        <v>0</v>
      </c>
      <c r="AF113" s="23">
        <f t="shared" si="17"/>
        <v>0</v>
      </c>
    </row>
    <row r="114" spans="1:32" x14ac:dyDescent="0.2">
      <c r="A114" s="366"/>
      <c r="B114" s="366"/>
      <c r="C114" s="164"/>
      <c r="D114" s="164"/>
      <c r="E114" s="201"/>
      <c r="F114" s="164"/>
      <c r="G114" s="194"/>
      <c r="H114" s="164"/>
      <c r="I114" s="204"/>
      <c r="J114" s="164"/>
      <c r="K114" s="164"/>
      <c r="L114" s="164"/>
      <c r="M114" s="76"/>
      <c r="N114" s="76"/>
      <c r="O114" s="81"/>
      <c r="P114" s="195">
        <f>VLOOKUP(O114,'Supporting Documentation'!$A$4:$J$569,10,FALSE)</f>
        <v>0</v>
      </c>
      <c r="Q114" s="51"/>
      <c r="R114" s="50"/>
      <c r="S114" s="156">
        <f>IF(Q114="",0,(Q114/'PPF Application'!$T$7))</f>
        <v>0</v>
      </c>
      <c r="T114" s="52">
        <f>IF(O114="", 0, (P114/'PPF Application'!$T$7)*Q114)</f>
        <v>0</v>
      </c>
      <c r="U114" s="134"/>
      <c r="W114" s="158">
        <f t="shared" si="18"/>
        <v>0</v>
      </c>
      <c r="X114" s="158">
        <f t="shared" si="10"/>
        <v>0</v>
      </c>
      <c r="Y114" s="158">
        <f t="shared" si="11"/>
        <v>0</v>
      </c>
      <c r="Z114" s="200">
        <f t="shared" si="12"/>
        <v>0</v>
      </c>
      <c r="AA114" s="200">
        <f t="shared" si="13"/>
        <v>0</v>
      </c>
      <c r="AB114" s="158">
        <f t="shared" si="14"/>
        <v>0</v>
      </c>
      <c r="AC114" s="11">
        <f t="shared" si="15"/>
        <v>0</v>
      </c>
      <c r="AE114" s="23">
        <f t="shared" si="16"/>
        <v>0</v>
      </c>
      <c r="AF114" s="23">
        <f t="shared" si="17"/>
        <v>0</v>
      </c>
    </row>
    <row r="115" spans="1:32" x14ac:dyDescent="0.2">
      <c r="A115" s="366"/>
      <c r="B115" s="366"/>
      <c r="C115" s="164"/>
      <c r="D115" s="164"/>
      <c r="E115" s="201"/>
      <c r="F115" s="164"/>
      <c r="G115" s="194"/>
      <c r="H115" s="164"/>
      <c r="I115" s="204"/>
      <c r="J115" s="164"/>
      <c r="K115" s="164"/>
      <c r="L115" s="164"/>
      <c r="M115" s="76"/>
      <c r="N115" s="76"/>
      <c r="O115" s="81"/>
      <c r="P115" s="195">
        <f>VLOOKUP(O115,'Supporting Documentation'!$A$4:$J$569,10,FALSE)</f>
        <v>0</v>
      </c>
      <c r="Q115" s="51"/>
      <c r="R115" s="50"/>
      <c r="S115" s="156">
        <f>IF(Q115="",0,(Q115/'PPF Application'!$T$7))</f>
        <v>0</v>
      </c>
      <c r="T115" s="52">
        <f>IF(O115="", 0, (P115/'PPF Application'!$T$7)*Q115)</f>
        <v>0</v>
      </c>
      <c r="U115" s="134"/>
      <c r="W115" s="158">
        <f t="shared" si="18"/>
        <v>0</v>
      </c>
      <c r="X115" s="158">
        <f t="shared" si="10"/>
        <v>0</v>
      </c>
      <c r="Y115" s="158">
        <f t="shared" si="11"/>
        <v>0</v>
      </c>
      <c r="Z115" s="200">
        <f t="shared" si="12"/>
        <v>0</v>
      </c>
      <c r="AA115" s="200">
        <f t="shared" si="13"/>
        <v>0</v>
      </c>
      <c r="AB115" s="158">
        <f t="shared" si="14"/>
        <v>0</v>
      </c>
      <c r="AC115" s="11">
        <f t="shared" si="15"/>
        <v>0</v>
      </c>
      <c r="AE115" s="23">
        <f t="shared" si="16"/>
        <v>0</v>
      </c>
      <c r="AF115" s="23">
        <f t="shared" si="17"/>
        <v>0</v>
      </c>
    </row>
    <row r="116" spans="1:32" x14ac:dyDescent="0.2">
      <c r="A116" s="366"/>
      <c r="B116" s="366"/>
      <c r="C116" s="164"/>
      <c r="D116" s="164"/>
      <c r="E116" s="201"/>
      <c r="F116" s="164"/>
      <c r="G116" s="194"/>
      <c r="H116" s="164"/>
      <c r="I116" s="204"/>
      <c r="J116" s="164"/>
      <c r="K116" s="164"/>
      <c r="L116" s="164"/>
      <c r="M116" s="76"/>
      <c r="N116" s="76"/>
      <c r="O116" s="81"/>
      <c r="P116" s="195">
        <f>VLOOKUP(O116,'Supporting Documentation'!$A$4:$J$569,10,FALSE)</f>
        <v>0</v>
      </c>
      <c r="Q116" s="51"/>
      <c r="R116" s="50"/>
      <c r="S116" s="156">
        <f>IF(Q116="",0,(Q116/'PPF Application'!$T$7))</f>
        <v>0</v>
      </c>
      <c r="T116" s="52">
        <f>IF(O116="", 0, (P116/'PPF Application'!$T$7)*Q116)</f>
        <v>0</v>
      </c>
      <c r="U116" s="134"/>
      <c r="W116" s="158">
        <f t="shared" si="18"/>
        <v>0</v>
      </c>
      <c r="X116" s="158">
        <f t="shared" si="10"/>
        <v>0</v>
      </c>
      <c r="Y116" s="158">
        <f t="shared" si="11"/>
        <v>0</v>
      </c>
      <c r="Z116" s="200">
        <f t="shared" si="12"/>
        <v>0</v>
      </c>
      <c r="AA116" s="200">
        <f t="shared" si="13"/>
        <v>0</v>
      </c>
      <c r="AB116" s="158">
        <f t="shared" si="14"/>
        <v>0</v>
      </c>
      <c r="AC116" s="11">
        <f t="shared" si="15"/>
        <v>0</v>
      </c>
      <c r="AE116" s="23">
        <f t="shared" si="16"/>
        <v>0</v>
      </c>
      <c r="AF116" s="23">
        <f t="shared" si="17"/>
        <v>0</v>
      </c>
    </row>
    <row r="117" spans="1:32" x14ac:dyDescent="0.2">
      <c r="A117" s="366"/>
      <c r="B117" s="366"/>
      <c r="C117" s="164"/>
      <c r="D117" s="164"/>
      <c r="E117" s="201"/>
      <c r="F117" s="164"/>
      <c r="G117" s="194"/>
      <c r="H117" s="164"/>
      <c r="I117" s="204"/>
      <c r="J117" s="164"/>
      <c r="K117" s="164"/>
      <c r="L117" s="164"/>
      <c r="M117" s="76"/>
      <c r="N117" s="76"/>
      <c r="O117" s="81"/>
      <c r="P117" s="195">
        <f>VLOOKUP(O117,'Supporting Documentation'!$A$4:$J$569,10,FALSE)</f>
        <v>0</v>
      </c>
      <c r="Q117" s="51"/>
      <c r="R117" s="50"/>
      <c r="S117" s="156">
        <f>IF(Q117="",0,(Q117/'PPF Application'!$T$7))</f>
        <v>0</v>
      </c>
      <c r="T117" s="52">
        <f>IF(O117="", 0, (P117/'PPF Application'!$T$7)*Q117)</f>
        <v>0</v>
      </c>
      <c r="U117" s="134"/>
      <c r="W117" s="158">
        <f t="shared" si="18"/>
        <v>0</v>
      </c>
      <c r="X117" s="158">
        <f t="shared" si="10"/>
        <v>0</v>
      </c>
      <c r="Y117" s="158">
        <f t="shared" si="11"/>
        <v>0</v>
      </c>
      <c r="Z117" s="200">
        <f t="shared" si="12"/>
        <v>0</v>
      </c>
      <c r="AA117" s="200">
        <f t="shared" si="13"/>
        <v>0</v>
      </c>
      <c r="AB117" s="158">
        <f t="shared" si="14"/>
        <v>0</v>
      </c>
      <c r="AC117" s="11">
        <f t="shared" si="15"/>
        <v>0</v>
      </c>
      <c r="AE117" s="23">
        <f t="shared" si="16"/>
        <v>0</v>
      </c>
      <c r="AF117" s="23">
        <f t="shared" si="17"/>
        <v>0</v>
      </c>
    </row>
    <row r="118" spans="1:32" x14ac:dyDescent="0.2">
      <c r="A118" s="366"/>
      <c r="B118" s="366"/>
      <c r="C118" s="164"/>
      <c r="D118" s="164"/>
      <c r="E118" s="201"/>
      <c r="F118" s="164"/>
      <c r="G118" s="194"/>
      <c r="H118" s="164"/>
      <c r="I118" s="204"/>
      <c r="J118" s="164"/>
      <c r="K118" s="164"/>
      <c r="L118" s="164"/>
      <c r="M118" s="76"/>
      <c r="N118" s="76"/>
      <c r="O118" s="81"/>
      <c r="P118" s="195">
        <f>VLOOKUP(O118,'Supporting Documentation'!$A$4:$J$569,10,FALSE)</f>
        <v>0</v>
      </c>
      <c r="Q118" s="51"/>
      <c r="R118" s="50"/>
      <c r="S118" s="156">
        <f>IF(Q118="",0,(Q118/'PPF Application'!$T$7))</f>
        <v>0</v>
      </c>
      <c r="T118" s="52">
        <f>IF(O118="", 0, (P118/'PPF Application'!$T$7)*Q118)</f>
        <v>0</v>
      </c>
      <c r="U118" s="134"/>
      <c r="W118" s="158">
        <f t="shared" si="18"/>
        <v>0</v>
      </c>
      <c r="X118" s="158">
        <f t="shared" si="10"/>
        <v>0</v>
      </c>
      <c r="Y118" s="158">
        <f t="shared" si="11"/>
        <v>0</v>
      </c>
      <c r="Z118" s="200">
        <f t="shared" si="12"/>
        <v>0</v>
      </c>
      <c r="AA118" s="200">
        <f t="shared" si="13"/>
        <v>0</v>
      </c>
      <c r="AB118" s="158">
        <f t="shared" si="14"/>
        <v>0</v>
      </c>
      <c r="AC118" s="11">
        <f t="shared" si="15"/>
        <v>0</v>
      </c>
      <c r="AE118" s="23">
        <f t="shared" si="16"/>
        <v>0</v>
      </c>
      <c r="AF118" s="23">
        <f t="shared" si="17"/>
        <v>0</v>
      </c>
    </row>
    <row r="119" spans="1:32" x14ac:dyDescent="0.2">
      <c r="A119" s="366"/>
      <c r="B119" s="366"/>
      <c r="C119" s="164"/>
      <c r="D119" s="164"/>
      <c r="E119" s="201"/>
      <c r="F119" s="164"/>
      <c r="G119" s="194"/>
      <c r="H119" s="164"/>
      <c r="I119" s="204"/>
      <c r="J119" s="164"/>
      <c r="K119" s="164"/>
      <c r="L119" s="164"/>
      <c r="M119" s="76"/>
      <c r="N119" s="76"/>
      <c r="O119" s="81"/>
      <c r="P119" s="195">
        <f>VLOOKUP(O119,'Supporting Documentation'!$A$4:$J$569,10,FALSE)</f>
        <v>0</v>
      </c>
      <c r="Q119" s="51"/>
      <c r="R119" s="50"/>
      <c r="S119" s="156">
        <f>IF(Q119="",0,(Q119/'PPF Application'!$T$7))</f>
        <v>0</v>
      </c>
      <c r="T119" s="52">
        <f>IF(O119="", 0, (P119/'PPF Application'!$T$7)*Q119)</f>
        <v>0</v>
      </c>
      <c r="U119" s="134"/>
      <c r="W119" s="158">
        <f t="shared" si="18"/>
        <v>0</v>
      </c>
      <c r="X119" s="158">
        <f t="shared" si="10"/>
        <v>0</v>
      </c>
      <c r="Y119" s="158">
        <f t="shared" si="11"/>
        <v>0</v>
      </c>
      <c r="Z119" s="200">
        <f t="shared" si="12"/>
        <v>0</v>
      </c>
      <c r="AA119" s="200">
        <f t="shared" si="13"/>
        <v>0</v>
      </c>
      <c r="AB119" s="158">
        <f t="shared" si="14"/>
        <v>0</v>
      </c>
      <c r="AC119" s="11">
        <f t="shared" si="15"/>
        <v>0</v>
      </c>
      <c r="AE119" s="23">
        <f t="shared" si="16"/>
        <v>0</v>
      </c>
      <c r="AF119" s="23">
        <f t="shared" si="17"/>
        <v>0</v>
      </c>
    </row>
    <row r="120" spans="1:32" x14ac:dyDescent="0.2">
      <c r="A120" s="366"/>
      <c r="B120" s="366"/>
      <c r="C120" s="164"/>
      <c r="D120" s="164"/>
      <c r="E120" s="201"/>
      <c r="F120" s="164"/>
      <c r="G120" s="194"/>
      <c r="H120" s="164"/>
      <c r="I120" s="204"/>
      <c r="J120" s="164"/>
      <c r="K120" s="164"/>
      <c r="L120" s="164"/>
      <c r="M120" s="76"/>
      <c r="N120" s="76"/>
      <c r="O120" s="81"/>
      <c r="P120" s="195">
        <f>VLOOKUP(O120,'Supporting Documentation'!$A$4:$J$569,10,FALSE)</f>
        <v>0</v>
      </c>
      <c r="Q120" s="51"/>
      <c r="R120" s="50"/>
      <c r="S120" s="156">
        <f>IF(Q120="",0,(Q120/'PPF Application'!$T$7))</f>
        <v>0</v>
      </c>
      <c r="T120" s="52">
        <f>IF(O120="", 0, (P120/'PPF Application'!$T$7)*Q120)</f>
        <v>0</v>
      </c>
      <c r="U120" s="134"/>
      <c r="W120" s="158">
        <f t="shared" si="18"/>
        <v>0</v>
      </c>
      <c r="X120" s="158">
        <f t="shared" si="10"/>
        <v>0</v>
      </c>
      <c r="Y120" s="158">
        <f t="shared" si="11"/>
        <v>0</v>
      </c>
      <c r="Z120" s="200">
        <f t="shared" si="12"/>
        <v>0</v>
      </c>
      <c r="AA120" s="200">
        <f t="shared" si="13"/>
        <v>0</v>
      </c>
      <c r="AB120" s="158">
        <f t="shared" si="14"/>
        <v>0</v>
      </c>
      <c r="AC120" s="11">
        <f t="shared" si="15"/>
        <v>0</v>
      </c>
      <c r="AE120" s="23">
        <f t="shared" si="16"/>
        <v>0</v>
      </c>
      <c r="AF120" s="23">
        <f t="shared" si="17"/>
        <v>0</v>
      </c>
    </row>
    <row r="121" spans="1:32" x14ac:dyDescent="0.2">
      <c r="A121" s="366"/>
      <c r="B121" s="366"/>
      <c r="C121" s="164"/>
      <c r="D121" s="164"/>
      <c r="E121" s="201"/>
      <c r="F121" s="164"/>
      <c r="G121" s="194"/>
      <c r="H121" s="164"/>
      <c r="I121" s="204"/>
      <c r="J121" s="164"/>
      <c r="K121" s="164"/>
      <c r="L121" s="164"/>
      <c r="M121" s="76"/>
      <c r="N121" s="76"/>
      <c r="O121" s="81"/>
      <c r="P121" s="195">
        <f>VLOOKUP(O121,'Supporting Documentation'!$A$4:$J$569,10,FALSE)</f>
        <v>0</v>
      </c>
      <c r="Q121" s="51"/>
      <c r="R121" s="50"/>
      <c r="S121" s="156">
        <f>IF(Q121="",0,(Q121/'PPF Application'!$T$7))</f>
        <v>0</v>
      </c>
      <c r="T121" s="52">
        <f>IF(O121="", 0, (P121/'PPF Application'!$T$7)*Q121)</f>
        <v>0</v>
      </c>
      <c r="U121" s="134"/>
      <c r="W121" s="158">
        <f t="shared" si="18"/>
        <v>0</v>
      </c>
      <c r="X121" s="158">
        <f t="shared" si="10"/>
        <v>0</v>
      </c>
      <c r="Y121" s="158">
        <f t="shared" si="11"/>
        <v>0</v>
      </c>
      <c r="Z121" s="200">
        <f t="shared" si="12"/>
        <v>0</v>
      </c>
      <c r="AA121" s="200">
        <f t="shared" si="13"/>
        <v>0</v>
      </c>
      <c r="AB121" s="158">
        <f t="shared" si="14"/>
        <v>0</v>
      </c>
      <c r="AC121" s="11">
        <f t="shared" si="15"/>
        <v>0</v>
      </c>
      <c r="AE121" s="23">
        <f t="shared" si="16"/>
        <v>0</v>
      </c>
      <c r="AF121" s="23">
        <f t="shared" si="17"/>
        <v>0</v>
      </c>
    </row>
    <row r="122" spans="1:32" x14ac:dyDescent="0.2">
      <c r="A122" s="366"/>
      <c r="B122" s="366"/>
      <c r="C122" s="164"/>
      <c r="D122" s="164"/>
      <c r="E122" s="201"/>
      <c r="F122" s="164"/>
      <c r="G122" s="194"/>
      <c r="H122" s="164"/>
      <c r="I122" s="204"/>
      <c r="J122" s="164"/>
      <c r="K122" s="164"/>
      <c r="L122" s="164"/>
      <c r="M122" s="76"/>
      <c r="N122" s="76"/>
      <c r="O122" s="81"/>
      <c r="P122" s="195">
        <f>VLOOKUP(O122,'Supporting Documentation'!$A$4:$J$569,10,FALSE)</f>
        <v>0</v>
      </c>
      <c r="Q122" s="51"/>
      <c r="R122" s="50"/>
      <c r="S122" s="156">
        <f>IF(Q122="",0,(Q122/'PPF Application'!$T$7))</f>
        <v>0</v>
      </c>
      <c r="T122" s="52">
        <f>IF(O122="", 0, (P122/'PPF Application'!$T$7)*Q122)</f>
        <v>0</v>
      </c>
      <c r="U122" s="134"/>
      <c r="W122" s="158">
        <f t="shared" si="18"/>
        <v>0</v>
      </c>
      <c r="X122" s="158">
        <f t="shared" si="10"/>
        <v>0</v>
      </c>
      <c r="Y122" s="158">
        <f t="shared" si="11"/>
        <v>0</v>
      </c>
      <c r="Z122" s="200">
        <f t="shared" si="12"/>
        <v>0</v>
      </c>
      <c r="AA122" s="200">
        <f t="shared" si="13"/>
        <v>0</v>
      </c>
      <c r="AB122" s="158">
        <f t="shared" si="14"/>
        <v>0</v>
      </c>
      <c r="AC122" s="11">
        <f t="shared" si="15"/>
        <v>0</v>
      </c>
      <c r="AE122" s="23">
        <f t="shared" si="16"/>
        <v>0</v>
      </c>
      <c r="AF122" s="23">
        <f t="shared" si="17"/>
        <v>0</v>
      </c>
    </row>
    <row r="123" spans="1:32" x14ac:dyDescent="0.2">
      <c r="A123" s="366"/>
      <c r="B123" s="366"/>
      <c r="C123" s="164"/>
      <c r="D123" s="164"/>
      <c r="E123" s="201"/>
      <c r="F123" s="164"/>
      <c r="G123" s="194"/>
      <c r="H123" s="164"/>
      <c r="I123" s="204"/>
      <c r="J123" s="164"/>
      <c r="K123" s="164"/>
      <c r="L123" s="164"/>
      <c r="M123" s="76"/>
      <c r="N123" s="76"/>
      <c r="O123" s="81"/>
      <c r="P123" s="195">
        <f>VLOOKUP(O123,'Supporting Documentation'!$A$4:$J$569,10,FALSE)</f>
        <v>0</v>
      </c>
      <c r="Q123" s="51"/>
      <c r="R123" s="50"/>
      <c r="S123" s="156">
        <f>IF(Q123="",0,(Q123/'PPF Application'!$T$7))</f>
        <v>0</v>
      </c>
      <c r="T123" s="52">
        <f>IF(O123="", 0, (P123/'PPF Application'!$T$7)*Q123)</f>
        <v>0</v>
      </c>
      <c r="U123" s="134"/>
      <c r="W123" s="158">
        <f t="shared" si="18"/>
        <v>0</v>
      </c>
      <c r="X123" s="158">
        <f t="shared" si="10"/>
        <v>0</v>
      </c>
      <c r="Y123" s="158">
        <f t="shared" si="11"/>
        <v>0</v>
      </c>
      <c r="Z123" s="200">
        <f t="shared" si="12"/>
        <v>0</v>
      </c>
      <c r="AA123" s="200">
        <f t="shared" si="13"/>
        <v>0</v>
      </c>
      <c r="AB123" s="158">
        <f t="shared" si="14"/>
        <v>0</v>
      </c>
      <c r="AC123" s="11">
        <f t="shared" si="15"/>
        <v>0</v>
      </c>
      <c r="AE123" s="23">
        <f t="shared" si="16"/>
        <v>0</v>
      </c>
      <c r="AF123" s="23">
        <f t="shared" si="17"/>
        <v>0</v>
      </c>
    </row>
    <row r="124" spans="1:32" x14ac:dyDescent="0.2">
      <c r="A124" s="366"/>
      <c r="B124" s="366"/>
      <c r="C124" s="164"/>
      <c r="D124" s="164"/>
      <c r="E124" s="201"/>
      <c r="F124" s="164"/>
      <c r="G124" s="194"/>
      <c r="H124" s="164"/>
      <c r="I124" s="204"/>
      <c r="J124" s="164"/>
      <c r="K124" s="164"/>
      <c r="L124" s="164"/>
      <c r="M124" s="76"/>
      <c r="N124" s="76"/>
      <c r="O124" s="81"/>
      <c r="P124" s="195">
        <f>VLOOKUP(O124,'Supporting Documentation'!$A$4:$J$569,10,FALSE)</f>
        <v>0</v>
      </c>
      <c r="Q124" s="51"/>
      <c r="R124" s="50"/>
      <c r="S124" s="156">
        <f>IF(Q124="",0,(Q124/'PPF Application'!$T$7))</f>
        <v>0</v>
      </c>
      <c r="T124" s="52">
        <f>IF(O124="", 0, (P124/'PPF Application'!$T$7)*Q124)</f>
        <v>0</v>
      </c>
      <c r="U124" s="134"/>
      <c r="W124" s="158">
        <f t="shared" si="18"/>
        <v>0</v>
      </c>
      <c r="X124" s="158">
        <f t="shared" si="10"/>
        <v>0</v>
      </c>
      <c r="Y124" s="158">
        <f t="shared" si="11"/>
        <v>0</v>
      </c>
      <c r="Z124" s="200">
        <f t="shared" si="12"/>
        <v>0</v>
      </c>
      <c r="AA124" s="200">
        <f t="shared" si="13"/>
        <v>0</v>
      </c>
      <c r="AB124" s="158">
        <f t="shared" si="14"/>
        <v>0</v>
      </c>
      <c r="AC124" s="11">
        <f t="shared" si="15"/>
        <v>0</v>
      </c>
      <c r="AE124" s="23">
        <f t="shared" si="16"/>
        <v>0</v>
      </c>
      <c r="AF124" s="23">
        <f t="shared" si="17"/>
        <v>0</v>
      </c>
    </row>
    <row r="125" spans="1:32" x14ac:dyDescent="0.2">
      <c r="A125" s="366"/>
      <c r="B125" s="366"/>
      <c r="C125" s="164"/>
      <c r="D125" s="164"/>
      <c r="E125" s="201"/>
      <c r="F125" s="164"/>
      <c r="G125" s="194"/>
      <c r="H125" s="164"/>
      <c r="I125" s="204"/>
      <c r="J125" s="164"/>
      <c r="K125" s="164"/>
      <c r="L125" s="164"/>
      <c r="M125" s="76"/>
      <c r="N125" s="76"/>
      <c r="O125" s="81"/>
      <c r="P125" s="195">
        <f>VLOOKUP(O125,'Supporting Documentation'!$A$4:$J$569,10,FALSE)</f>
        <v>0</v>
      </c>
      <c r="Q125" s="51"/>
      <c r="R125" s="50"/>
      <c r="S125" s="156">
        <f>IF(Q125="",0,(Q125/'PPF Application'!$T$7))</f>
        <v>0</v>
      </c>
      <c r="T125" s="52">
        <f>IF(O125="", 0, (P125/'PPF Application'!$T$7)*Q125)</f>
        <v>0</v>
      </c>
      <c r="U125" s="134"/>
      <c r="W125" s="158">
        <f t="shared" si="18"/>
        <v>0</v>
      </c>
      <c r="X125" s="158">
        <f t="shared" si="10"/>
        <v>0</v>
      </c>
      <c r="Y125" s="158">
        <f t="shared" si="11"/>
        <v>0</v>
      </c>
      <c r="Z125" s="200">
        <f t="shared" si="12"/>
        <v>0</v>
      </c>
      <c r="AA125" s="200">
        <f t="shared" si="13"/>
        <v>0</v>
      </c>
      <c r="AB125" s="158">
        <f t="shared" si="14"/>
        <v>0</v>
      </c>
      <c r="AC125" s="11">
        <f t="shared" si="15"/>
        <v>0</v>
      </c>
      <c r="AE125" s="23">
        <f t="shared" si="16"/>
        <v>0</v>
      </c>
      <c r="AF125" s="23">
        <f t="shared" si="17"/>
        <v>0</v>
      </c>
    </row>
    <row r="126" spans="1:32" x14ac:dyDescent="0.2">
      <c r="A126" s="366"/>
      <c r="B126" s="366"/>
      <c r="C126" s="164"/>
      <c r="D126" s="164"/>
      <c r="E126" s="201"/>
      <c r="F126" s="164"/>
      <c r="G126" s="194"/>
      <c r="H126" s="164"/>
      <c r="I126" s="204"/>
      <c r="J126" s="164"/>
      <c r="K126" s="164"/>
      <c r="L126" s="164"/>
      <c r="M126" s="76"/>
      <c r="N126" s="76"/>
      <c r="O126" s="81"/>
      <c r="P126" s="195">
        <f>VLOOKUP(O126,'Supporting Documentation'!$A$4:$J$569,10,FALSE)</f>
        <v>0</v>
      </c>
      <c r="Q126" s="51"/>
      <c r="R126" s="50"/>
      <c r="S126" s="156">
        <f>IF(Q126="",0,(Q126/'PPF Application'!$T$7))</f>
        <v>0</v>
      </c>
      <c r="T126" s="52">
        <f>IF(O126="", 0, (P126/'PPF Application'!$T$7)*Q126)</f>
        <v>0</v>
      </c>
      <c r="U126" s="134"/>
      <c r="W126" s="158">
        <f t="shared" si="18"/>
        <v>0</v>
      </c>
      <c r="X126" s="158">
        <f t="shared" si="10"/>
        <v>0</v>
      </c>
      <c r="Y126" s="158">
        <f t="shared" si="11"/>
        <v>0</v>
      </c>
      <c r="Z126" s="200">
        <f t="shared" si="12"/>
        <v>0</v>
      </c>
      <c r="AA126" s="200">
        <f t="shared" si="13"/>
        <v>0</v>
      </c>
      <c r="AB126" s="158">
        <f t="shared" si="14"/>
        <v>0</v>
      </c>
      <c r="AC126" s="11">
        <f t="shared" si="15"/>
        <v>0</v>
      </c>
      <c r="AE126" s="23">
        <f t="shared" si="16"/>
        <v>0</v>
      </c>
      <c r="AF126" s="23">
        <f t="shared" si="17"/>
        <v>0</v>
      </c>
    </row>
    <row r="127" spans="1:32" x14ac:dyDescent="0.2">
      <c r="A127" s="366"/>
      <c r="B127" s="366"/>
      <c r="C127" s="164"/>
      <c r="D127" s="164"/>
      <c r="E127" s="201"/>
      <c r="F127" s="164"/>
      <c r="G127" s="194"/>
      <c r="H127" s="164"/>
      <c r="I127" s="204"/>
      <c r="J127" s="164"/>
      <c r="K127" s="164"/>
      <c r="L127" s="164"/>
      <c r="M127" s="76"/>
      <c r="N127" s="76"/>
      <c r="O127" s="81"/>
      <c r="P127" s="195">
        <f>VLOOKUP(O127,'Supporting Documentation'!$A$4:$J$569,10,FALSE)</f>
        <v>0</v>
      </c>
      <c r="Q127" s="51"/>
      <c r="R127" s="50"/>
      <c r="S127" s="156">
        <f>IF(Q127="",0,(Q127/'PPF Application'!$T$7))</f>
        <v>0</v>
      </c>
      <c r="T127" s="52">
        <f>IF(O127="", 0, (P127/'PPF Application'!$T$7)*Q127)</f>
        <v>0</v>
      </c>
      <c r="U127" s="134"/>
      <c r="W127" s="158">
        <f t="shared" si="18"/>
        <v>0</v>
      </c>
      <c r="X127" s="158">
        <f t="shared" si="10"/>
        <v>0</v>
      </c>
      <c r="Y127" s="158">
        <f t="shared" si="11"/>
        <v>0</v>
      </c>
      <c r="Z127" s="200">
        <f t="shared" si="12"/>
        <v>0</v>
      </c>
      <c r="AA127" s="200">
        <f t="shared" si="13"/>
        <v>0</v>
      </c>
      <c r="AB127" s="158">
        <f t="shared" si="14"/>
        <v>0</v>
      </c>
      <c r="AC127" s="11">
        <f t="shared" si="15"/>
        <v>0</v>
      </c>
      <c r="AE127" s="23">
        <f t="shared" si="16"/>
        <v>0</v>
      </c>
      <c r="AF127" s="23">
        <f t="shared" si="17"/>
        <v>0</v>
      </c>
    </row>
    <row r="128" spans="1:32" x14ac:dyDescent="0.2">
      <c r="A128" s="366"/>
      <c r="B128" s="366"/>
      <c r="C128" s="164"/>
      <c r="D128" s="164"/>
      <c r="E128" s="201"/>
      <c r="F128" s="164"/>
      <c r="G128" s="194"/>
      <c r="H128" s="164"/>
      <c r="I128" s="204"/>
      <c r="J128" s="164"/>
      <c r="K128" s="164"/>
      <c r="L128" s="164"/>
      <c r="M128" s="76"/>
      <c r="N128" s="76"/>
      <c r="O128" s="81"/>
      <c r="P128" s="195">
        <f>VLOOKUP(O128,'Supporting Documentation'!$A$4:$J$569,10,FALSE)</f>
        <v>0</v>
      </c>
      <c r="Q128" s="51"/>
      <c r="R128" s="50"/>
      <c r="S128" s="156">
        <f>IF(Q128="",0,(Q128/'PPF Application'!$T$7))</f>
        <v>0</v>
      </c>
      <c r="T128" s="52">
        <f>IF(O128="", 0, (P128/'PPF Application'!$T$7)*Q128)</f>
        <v>0</v>
      </c>
      <c r="U128" s="134"/>
      <c r="W128" s="158">
        <f t="shared" si="18"/>
        <v>0</v>
      </c>
      <c r="X128" s="158">
        <f t="shared" si="10"/>
        <v>0</v>
      </c>
      <c r="Y128" s="158">
        <f t="shared" si="11"/>
        <v>0</v>
      </c>
      <c r="Z128" s="200">
        <f t="shared" si="12"/>
        <v>0</v>
      </c>
      <c r="AA128" s="200">
        <f t="shared" si="13"/>
        <v>0</v>
      </c>
      <c r="AB128" s="158">
        <f t="shared" si="14"/>
        <v>0</v>
      </c>
      <c r="AC128" s="11">
        <f t="shared" si="15"/>
        <v>0</v>
      </c>
      <c r="AE128" s="23">
        <f t="shared" si="16"/>
        <v>0</v>
      </c>
      <c r="AF128" s="23">
        <f t="shared" si="17"/>
        <v>0</v>
      </c>
    </row>
    <row r="129" spans="1:32" x14ac:dyDescent="0.2">
      <c r="A129" s="366"/>
      <c r="B129" s="366"/>
      <c r="C129" s="164"/>
      <c r="D129" s="164"/>
      <c r="E129" s="201"/>
      <c r="F129" s="164"/>
      <c r="G129" s="194"/>
      <c r="H129" s="164"/>
      <c r="I129" s="204"/>
      <c r="J129" s="164"/>
      <c r="K129" s="164"/>
      <c r="L129" s="164"/>
      <c r="M129" s="76"/>
      <c r="N129" s="76"/>
      <c r="O129" s="81"/>
      <c r="P129" s="195">
        <f>VLOOKUP(O129,'Supporting Documentation'!$A$4:$J$569,10,FALSE)</f>
        <v>0</v>
      </c>
      <c r="Q129" s="51"/>
      <c r="R129" s="50"/>
      <c r="S129" s="156">
        <f>IF(Q129="",0,(Q129/'PPF Application'!$T$7))</f>
        <v>0</v>
      </c>
      <c r="T129" s="52">
        <f>IF(O129="", 0, (P129/'PPF Application'!$T$7)*Q129)</f>
        <v>0</v>
      </c>
      <c r="U129" s="134"/>
      <c r="W129" s="158">
        <f t="shared" si="18"/>
        <v>0</v>
      </c>
      <c r="X129" s="158">
        <f t="shared" si="10"/>
        <v>0</v>
      </c>
      <c r="Y129" s="158">
        <f t="shared" si="11"/>
        <v>0</v>
      </c>
      <c r="Z129" s="200">
        <f t="shared" si="12"/>
        <v>0</v>
      </c>
      <c r="AA129" s="200">
        <f t="shared" si="13"/>
        <v>0</v>
      </c>
      <c r="AB129" s="158">
        <f t="shared" si="14"/>
        <v>0</v>
      </c>
      <c r="AC129" s="11">
        <f t="shared" si="15"/>
        <v>0</v>
      </c>
      <c r="AE129" s="23">
        <f t="shared" si="16"/>
        <v>0</v>
      </c>
      <c r="AF129" s="23">
        <f t="shared" si="17"/>
        <v>0</v>
      </c>
    </row>
    <row r="130" spans="1:32" x14ac:dyDescent="0.2">
      <c r="A130" s="366"/>
      <c r="B130" s="366"/>
      <c r="C130" s="164"/>
      <c r="D130" s="164"/>
      <c r="E130" s="201"/>
      <c r="F130" s="164"/>
      <c r="G130" s="194"/>
      <c r="H130" s="164"/>
      <c r="I130" s="204"/>
      <c r="J130" s="164"/>
      <c r="K130" s="164"/>
      <c r="L130" s="164"/>
      <c r="M130" s="76"/>
      <c r="N130" s="76"/>
      <c r="O130" s="81"/>
      <c r="P130" s="195">
        <f>VLOOKUP(O130,'Supporting Documentation'!$A$4:$J$569,10,FALSE)</f>
        <v>0</v>
      </c>
      <c r="Q130" s="51"/>
      <c r="R130" s="50"/>
      <c r="S130" s="156">
        <f>IF(Q130="",0,(Q130/'PPF Application'!$T$7))</f>
        <v>0</v>
      </c>
      <c r="T130" s="52">
        <f>IF(O130="", 0, (P130/'PPF Application'!$T$7)*Q130)</f>
        <v>0</v>
      </c>
      <c r="U130" s="134"/>
      <c r="W130" s="158">
        <f t="shared" si="18"/>
        <v>0</v>
      </c>
      <c r="X130" s="158">
        <f t="shared" si="10"/>
        <v>0</v>
      </c>
      <c r="Y130" s="158">
        <f t="shared" si="11"/>
        <v>0</v>
      </c>
      <c r="Z130" s="200">
        <f t="shared" si="12"/>
        <v>0</v>
      </c>
      <c r="AA130" s="200">
        <f t="shared" si="13"/>
        <v>0</v>
      </c>
      <c r="AB130" s="158">
        <f t="shared" si="14"/>
        <v>0</v>
      </c>
      <c r="AC130" s="11">
        <f t="shared" si="15"/>
        <v>0</v>
      </c>
      <c r="AE130" s="23">
        <f t="shared" si="16"/>
        <v>0</v>
      </c>
      <c r="AF130" s="23">
        <f t="shared" si="17"/>
        <v>0</v>
      </c>
    </row>
    <row r="131" spans="1:32" x14ac:dyDescent="0.2">
      <c r="A131" s="366"/>
      <c r="B131" s="366"/>
      <c r="C131" s="164"/>
      <c r="D131" s="164"/>
      <c r="E131" s="201"/>
      <c r="F131" s="164"/>
      <c r="G131" s="194"/>
      <c r="H131" s="164"/>
      <c r="I131" s="204"/>
      <c r="J131" s="164"/>
      <c r="K131" s="164"/>
      <c r="L131" s="164"/>
      <c r="M131" s="76"/>
      <c r="N131" s="76"/>
      <c r="O131" s="81"/>
      <c r="P131" s="195">
        <f>VLOOKUP(O131,'Supporting Documentation'!$A$4:$J$569,10,FALSE)</f>
        <v>0</v>
      </c>
      <c r="Q131" s="51"/>
      <c r="R131" s="50"/>
      <c r="S131" s="156">
        <f>IF(Q131="",0,(Q131/'PPF Application'!$T$7))</f>
        <v>0</v>
      </c>
      <c r="T131" s="52">
        <f>IF(O131="", 0, (P131/'PPF Application'!$T$7)*Q131)</f>
        <v>0</v>
      </c>
      <c r="U131" s="134"/>
      <c r="W131" s="158">
        <f t="shared" si="18"/>
        <v>0</v>
      </c>
      <c r="X131" s="158">
        <f t="shared" si="10"/>
        <v>0</v>
      </c>
      <c r="Y131" s="158">
        <f t="shared" si="11"/>
        <v>0</v>
      </c>
      <c r="Z131" s="200">
        <f t="shared" si="12"/>
        <v>0</v>
      </c>
      <c r="AA131" s="200">
        <f t="shared" si="13"/>
        <v>0</v>
      </c>
      <c r="AB131" s="158">
        <f t="shared" si="14"/>
        <v>0</v>
      </c>
      <c r="AC131" s="11">
        <f t="shared" si="15"/>
        <v>0</v>
      </c>
      <c r="AE131" s="23">
        <f t="shared" si="16"/>
        <v>0</v>
      </c>
      <c r="AF131" s="23">
        <f t="shared" si="17"/>
        <v>0</v>
      </c>
    </row>
    <row r="132" spans="1:32" x14ac:dyDescent="0.2">
      <c r="A132" s="366"/>
      <c r="B132" s="366"/>
      <c r="C132" s="164"/>
      <c r="D132" s="164"/>
      <c r="E132" s="201"/>
      <c r="F132" s="164"/>
      <c r="G132" s="194"/>
      <c r="H132" s="164"/>
      <c r="I132" s="204"/>
      <c r="J132" s="164"/>
      <c r="K132" s="164"/>
      <c r="L132" s="164"/>
      <c r="M132" s="76"/>
      <c r="N132" s="76"/>
      <c r="O132" s="81"/>
      <c r="P132" s="195">
        <f>VLOOKUP(O132,'Supporting Documentation'!$A$4:$J$569,10,FALSE)</f>
        <v>0</v>
      </c>
      <c r="Q132" s="51"/>
      <c r="R132" s="50"/>
      <c r="S132" s="156">
        <f>IF(Q132="",0,(Q132/'PPF Application'!$T$7))</f>
        <v>0</v>
      </c>
      <c r="T132" s="52">
        <f>IF(O132="", 0, (P132/'PPF Application'!$T$7)*Q132)</f>
        <v>0</v>
      </c>
      <c r="U132" s="134"/>
      <c r="W132" s="158">
        <f t="shared" si="18"/>
        <v>0</v>
      </c>
      <c r="X132" s="158">
        <f t="shared" si="10"/>
        <v>0</v>
      </c>
      <c r="Y132" s="158">
        <f t="shared" si="11"/>
        <v>0</v>
      </c>
      <c r="Z132" s="200">
        <f t="shared" si="12"/>
        <v>0</v>
      </c>
      <c r="AA132" s="200">
        <f t="shared" si="13"/>
        <v>0</v>
      </c>
      <c r="AB132" s="158">
        <f t="shared" si="14"/>
        <v>0</v>
      </c>
      <c r="AC132" s="11">
        <f t="shared" si="15"/>
        <v>0</v>
      </c>
      <c r="AE132" s="23">
        <f t="shared" si="16"/>
        <v>0</v>
      </c>
      <c r="AF132" s="23">
        <f t="shared" si="17"/>
        <v>0</v>
      </c>
    </row>
    <row r="133" spans="1:32" x14ac:dyDescent="0.2">
      <c r="A133" s="366"/>
      <c r="B133" s="366"/>
      <c r="C133" s="164"/>
      <c r="D133" s="164"/>
      <c r="E133" s="201"/>
      <c r="F133" s="164"/>
      <c r="G133" s="194"/>
      <c r="H133" s="164"/>
      <c r="I133" s="204"/>
      <c r="J133" s="164"/>
      <c r="K133" s="164"/>
      <c r="L133" s="164"/>
      <c r="M133" s="76"/>
      <c r="N133" s="76"/>
      <c r="O133" s="81"/>
      <c r="P133" s="195">
        <f>VLOOKUP(O133,'Supporting Documentation'!$A$4:$J$569,10,FALSE)</f>
        <v>0</v>
      </c>
      <c r="Q133" s="51"/>
      <c r="R133" s="50"/>
      <c r="S133" s="156">
        <f>IF(Q133="",0,(Q133/'PPF Application'!$T$7))</f>
        <v>0</v>
      </c>
      <c r="T133" s="52">
        <f>IF(O133="", 0, (P133/'PPF Application'!$T$7)*Q133)</f>
        <v>0</v>
      </c>
      <c r="U133" s="134"/>
      <c r="W133" s="158">
        <f t="shared" si="18"/>
        <v>0</v>
      </c>
      <c r="X133" s="158">
        <f t="shared" si="10"/>
        <v>0</v>
      </c>
      <c r="Y133" s="158">
        <f t="shared" si="11"/>
        <v>0</v>
      </c>
      <c r="Z133" s="200">
        <f t="shared" si="12"/>
        <v>0</v>
      </c>
      <c r="AA133" s="200">
        <f t="shared" si="13"/>
        <v>0</v>
      </c>
      <c r="AB133" s="158">
        <f t="shared" si="14"/>
        <v>0</v>
      </c>
      <c r="AC133" s="11">
        <f t="shared" si="15"/>
        <v>0</v>
      </c>
      <c r="AE133" s="23">
        <f t="shared" si="16"/>
        <v>0</v>
      </c>
      <c r="AF133" s="23">
        <f t="shared" si="17"/>
        <v>0</v>
      </c>
    </row>
    <row r="134" spans="1:32" x14ac:dyDescent="0.2">
      <c r="A134" s="366"/>
      <c r="B134" s="366"/>
      <c r="C134" s="164"/>
      <c r="D134" s="164"/>
      <c r="E134" s="201"/>
      <c r="F134" s="164"/>
      <c r="G134" s="194"/>
      <c r="H134" s="164"/>
      <c r="I134" s="204"/>
      <c r="J134" s="164"/>
      <c r="K134" s="164"/>
      <c r="L134" s="164"/>
      <c r="M134" s="76"/>
      <c r="N134" s="76"/>
      <c r="O134" s="81"/>
      <c r="P134" s="195">
        <f>VLOOKUP(O134,'Supporting Documentation'!$A$4:$J$569,10,FALSE)</f>
        <v>0</v>
      </c>
      <c r="Q134" s="51"/>
      <c r="R134" s="50"/>
      <c r="S134" s="156">
        <f>IF(Q134="",0,(Q134/'PPF Application'!$T$7))</f>
        <v>0</v>
      </c>
      <c r="T134" s="52">
        <f>IF(O134="", 0, (P134/'PPF Application'!$T$7)*Q134)</f>
        <v>0</v>
      </c>
      <c r="U134" s="134"/>
      <c r="W134" s="158">
        <f t="shared" si="18"/>
        <v>0</v>
      </c>
      <c r="X134" s="158">
        <f t="shared" ref="X134:X197" si="19">IF(AND(C134="x",H134="x"),1,0)</f>
        <v>0</v>
      </c>
      <c r="Y134" s="158">
        <f t="shared" ref="Y134:Y197" si="20">IF(AND(D134="x",H134="x"),1,0)</f>
        <v>0</v>
      </c>
      <c r="Z134" s="200">
        <f t="shared" ref="Z134:Z197" si="21">IF(AND(E134="x",H134="x"),1,0)</f>
        <v>0</v>
      </c>
      <c r="AA134" s="200">
        <f t="shared" ref="AA134:AA197" si="22">IF(AND(F134="x",H134="x"),1,0)</f>
        <v>0</v>
      </c>
      <c r="AB134" s="158">
        <f t="shared" ref="AB134:AB197" si="23">IF(OR(O134="UNK",O134="TPR",O134="ORP",O134="INC",O134="OTS"),1,0)</f>
        <v>0</v>
      </c>
      <c r="AC134" s="11">
        <f t="shared" ref="AC134:AC197" si="24">IF((AND(AND(AND(M134&lt;=$AD$5,N134&gt;=$AD$5,M134&lt;&gt;"",H134&lt;&gt;"")))),1,0)</f>
        <v>0</v>
      </c>
      <c r="AE134" s="23">
        <f t="shared" ref="AE134:AE197" si="25">IF(J134="x",S134,0)</f>
        <v>0</v>
      </c>
      <c r="AF134" s="23">
        <f t="shared" ref="AF134:AF197" si="26">IF(R134="x", S134, 0)</f>
        <v>0</v>
      </c>
    </row>
    <row r="135" spans="1:32" x14ac:dyDescent="0.2">
      <c r="A135" s="366"/>
      <c r="B135" s="366"/>
      <c r="C135" s="164"/>
      <c r="D135" s="164"/>
      <c r="E135" s="201"/>
      <c r="F135" s="164"/>
      <c r="G135" s="194"/>
      <c r="H135" s="164"/>
      <c r="I135" s="204"/>
      <c r="J135" s="164"/>
      <c r="K135" s="164"/>
      <c r="L135" s="164"/>
      <c r="M135" s="76"/>
      <c r="N135" s="76"/>
      <c r="O135" s="81"/>
      <c r="P135" s="195">
        <f>VLOOKUP(O135,'Supporting Documentation'!$A$4:$J$569,10,FALSE)</f>
        <v>0</v>
      </c>
      <c r="Q135" s="51"/>
      <c r="R135" s="50"/>
      <c r="S135" s="156">
        <f>IF(Q135="",0,(Q135/'PPF Application'!$T$7))</f>
        <v>0</v>
      </c>
      <c r="T135" s="52">
        <f>IF(O135="", 0, (P135/'PPF Application'!$T$7)*Q135)</f>
        <v>0</v>
      </c>
      <c r="U135" s="134"/>
      <c r="W135" s="158">
        <f t="shared" ref="W135:W198" si="27">IF(AND(A135="x",H135="x"),1,0)</f>
        <v>0</v>
      </c>
      <c r="X135" s="158">
        <f t="shared" si="19"/>
        <v>0</v>
      </c>
      <c r="Y135" s="158">
        <f t="shared" si="20"/>
        <v>0</v>
      </c>
      <c r="Z135" s="200">
        <f t="shared" si="21"/>
        <v>0</v>
      </c>
      <c r="AA135" s="200">
        <f t="shared" si="22"/>
        <v>0</v>
      </c>
      <c r="AB135" s="158">
        <f t="shared" si="23"/>
        <v>0</v>
      </c>
      <c r="AC135" s="11">
        <f t="shared" si="24"/>
        <v>0</v>
      </c>
      <c r="AE135" s="23">
        <f t="shared" si="25"/>
        <v>0</v>
      </c>
      <c r="AF135" s="23">
        <f t="shared" si="26"/>
        <v>0</v>
      </c>
    </row>
    <row r="136" spans="1:32" x14ac:dyDescent="0.2">
      <c r="A136" s="366"/>
      <c r="B136" s="366"/>
      <c r="C136" s="164"/>
      <c r="D136" s="164"/>
      <c r="E136" s="201"/>
      <c r="F136" s="164"/>
      <c r="G136" s="194"/>
      <c r="H136" s="164"/>
      <c r="I136" s="204"/>
      <c r="J136" s="164"/>
      <c r="K136" s="164"/>
      <c r="L136" s="164"/>
      <c r="M136" s="76"/>
      <c r="N136" s="76"/>
      <c r="O136" s="81"/>
      <c r="P136" s="195">
        <f>VLOOKUP(O136,'Supporting Documentation'!$A$4:$J$569,10,FALSE)</f>
        <v>0</v>
      </c>
      <c r="Q136" s="51"/>
      <c r="R136" s="50"/>
      <c r="S136" s="156">
        <f>IF(Q136="",0,(Q136/'PPF Application'!$T$7))</f>
        <v>0</v>
      </c>
      <c r="T136" s="52">
        <f>IF(O136="", 0, (P136/'PPF Application'!$T$7)*Q136)</f>
        <v>0</v>
      </c>
      <c r="U136" s="134"/>
      <c r="W136" s="158">
        <f t="shared" si="27"/>
        <v>0</v>
      </c>
      <c r="X136" s="158">
        <f t="shared" si="19"/>
        <v>0</v>
      </c>
      <c r="Y136" s="158">
        <f t="shared" si="20"/>
        <v>0</v>
      </c>
      <c r="Z136" s="200">
        <f t="shared" si="21"/>
        <v>0</v>
      </c>
      <c r="AA136" s="200">
        <f t="shared" si="22"/>
        <v>0</v>
      </c>
      <c r="AB136" s="158">
        <f t="shared" si="23"/>
        <v>0</v>
      </c>
      <c r="AC136" s="11">
        <f t="shared" si="24"/>
        <v>0</v>
      </c>
      <c r="AE136" s="23">
        <f t="shared" si="25"/>
        <v>0</v>
      </c>
      <c r="AF136" s="23">
        <f t="shared" si="26"/>
        <v>0</v>
      </c>
    </row>
    <row r="137" spans="1:32" x14ac:dyDescent="0.2">
      <c r="A137" s="366"/>
      <c r="B137" s="366"/>
      <c r="C137" s="164"/>
      <c r="D137" s="164"/>
      <c r="E137" s="201"/>
      <c r="F137" s="164"/>
      <c r="G137" s="194"/>
      <c r="H137" s="164"/>
      <c r="I137" s="204"/>
      <c r="J137" s="164"/>
      <c r="K137" s="164"/>
      <c r="L137" s="164"/>
      <c r="M137" s="76"/>
      <c r="N137" s="76"/>
      <c r="O137" s="81"/>
      <c r="P137" s="195">
        <f>VLOOKUP(O137,'Supporting Documentation'!$A$4:$J$569,10,FALSE)</f>
        <v>0</v>
      </c>
      <c r="Q137" s="51"/>
      <c r="R137" s="50"/>
      <c r="S137" s="156">
        <f>IF(Q137="",0,(Q137/'PPF Application'!$T$7))</f>
        <v>0</v>
      </c>
      <c r="T137" s="52">
        <f>IF(O137="", 0, (P137/'PPF Application'!$T$7)*Q137)</f>
        <v>0</v>
      </c>
      <c r="U137" s="134"/>
      <c r="W137" s="158">
        <f t="shared" si="27"/>
        <v>0</v>
      </c>
      <c r="X137" s="158">
        <f t="shared" si="19"/>
        <v>0</v>
      </c>
      <c r="Y137" s="158">
        <f t="shared" si="20"/>
        <v>0</v>
      </c>
      <c r="Z137" s="200">
        <f t="shared" si="21"/>
        <v>0</v>
      </c>
      <c r="AA137" s="200">
        <f t="shared" si="22"/>
        <v>0</v>
      </c>
      <c r="AB137" s="158">
        <f t="shared" si="23"/>
        <v>0</v>
      </c>
      <c r="AC137" s="11">
        <f t="shared" si="24"/>
        <v>0</v>
      </c>
      <c r="AE137" s="23">
        <f t="shared" si="25"/>
        <v>0</v>
      </c>
      <c r="AF137" s="23">
        <f t="shared" si="26"/>
        <v>0</v>
      </c>
    </row>
    <row r="138" spans="1:32" x14ac:dyDescent="0.2">
      <c r="A138" s="366"/>
      <c r="B138" s="366"/>
      <c r="C138" s="164"/>
      <c r="D138" s="164"/>
      <c r="E138" s="201"/>
      <c r="F138" s="164"/>
      <c r="G138" s="194"/>
      <c r="H138" s="164"/>
      <c r="I138" s="204"/>
      <c r="J138" s="164"/>
      <c r="K138" s="164"/>
      <c r="L138" s="164"/>
      <c r="M138" s="76"/>
      <c r="N138" s="76"/>
      <c r="O138" s="81"/>
      <c r="P138" s="195">
        <f>VLOOKUP(O138,'Supporting Documentation'!$A$4:$J$569,10,FALSE)</f>
        <v>0</v>
      </c>
      <c r="Q138" s="51"/>
      <c r="R138" s="50"/>
      <c r="S138" s="156">
        <f>IF(Q138="",0,(Q138/'PPF Application'!$T$7))</f>
        <v>0</v>
      </c>
      <c r="T138" s="52">
        <f>IF(O138="", 0, (P138/'PPF Application'!$T$7)*Q138)</f>
        <v>0</v>
      </c>
      <c r="U138" s="134"/>
      <c r="W138" s="158">
        <f t="shared" si="27"/>
        <v>0</v>
      </c>
      <c r="X138" s="158">
        <f t="shared" si="19"/>
        <v>0</v>
      </c>
      <c r="Y138" s="158">
        <f t="shared" si="20"/>
        <v>0</v>
      </c>
      <c r="Z138" s="200">
        <f t="shared" si="21"/>
        <v>0</v>
      </c>
      <c r="AA138" s="200">
        <f t="shared" si="22"/>
        <v>0</v>
      </c>
      <c r="AB138" s="158">
        <f t="shared" si="23"/>
        <v>0</v>
      </c>
      <c r="AC138" s="11">
        <f t="shared" si="24"/>
        <v>0</v>
      </c>
      <c r="AE138" s="23">
        <f t="shared" si="25"/>
        <v>0</v>
      </c>
      <c r="AF138" s="23">
        <f t="shared" si="26"/>
        <v>0</v>
      </c>
    </row>
    <row r="139" spans="1:32" x14ac:dyDescent="0.2">
      <c r="A139" s="366"/>
      <c r="B139" s="366"/>
      <c r="C139" s="164"/>
      <c r="D139" s="164"/>
      <c r="E139" s="201"/>
      <c r="F139" s="164"/>
      <c r="G139" s="194"/>
      <c r="H139" s="164"/>
      <c r="I139" s="204"/>
      <c r="J139" s="164"/>
      <c r="K139" s="164"/>
      <c r="L139" s="164"/>
      <c r="M139" s="76"/>
      <c r="N139" s="76"/>
      <c r="O139" s="81"/>
      <c r="P139" s="195">
        <f>VLOOKUP(O139,'Supporting Documentation'!$A$4:$J$569,10,FALSE)</f>
        <v>0</v>
      </c>
      <c r="Q139" s="51"/>
      <c r="R139" s="50"/>
      <c r="S139" s="156">
        <f>IF(Q139="",0,(Q139/'PPF Application'!$T$7))</f>
        <v>0</v>
      </c>
      <c r="T139" s="52">
        <f>IF(O139="", 0, (P139/'PPF Application'!$T$7)*Q139)</f>
        <v>0</v>
      </c>
      <c r="U139" s="134"/>
      <c r="W139" s="158">
        <f t="shared" si="27"/>
        <v>0</v>
      </c>
      <c r="X139" s="158">
        <f t="shared" si="19"/>
        <v>0</v>
      </c>
      <c r="Y139" s="158">
        <f t="shared" si="20"/>
        <v>0</v>
      </c>
      <c r="Z139" s="200">
        <f t="shared" si="21"/>
        <v>0</v>
      </c>
      <c r="AA139" s="200">
        <f t="shared" si="22"/>
        <v>0</v>
      </c>
      <c r="AB139" s="158">
        <f t="shared" si="23"/>
        <v>0</v>
      </c>
      <c r="AC139" s="11">
        <f t="shared" si="24"/>
        <v>0</v>
      </c>
      <c r="AE139" s="23">
        <f t="shared" si="25"/>
        <v>0</v>
      </c>
      <c r="AF139" s="23">
        <f t="shared" si="26"/>
        <v>0</v>
      </c>
    </row>
    <row r="140" spans="1:32" x14ac:dyDescent="0.2">
      <c r="A140" s="366"/>
      <c r="B140" s="366"/>
      <c r="C140" s="164"/>
      <c r="D140" s="164"/>
      <c r="E140" s="201"/>
      <c r="F140" s="164"/>
      <c r="G140" s="194"/>
      <c r="H140" s="164"/>
      <c r="I140" s="204"/>
      <c r="J140" s="164"/>
      <c r="K140" s="164"/>
      <c r="L140" s="164"/>
      <c r="M140" s="76"/>
      <c r="N140" s="76"/>
      <c r="O140" s="81"/>
      <c r="P140" s="195">
        <f>VLOOKUP(O140,'Supporting Documentation'!$A$4:$J$569,10,FALSE)</f>
        <v>0</v>
      </c>
      <c r="Q140" s="51"/>
      <c r="R140" s="50"/>
      <c r="S140" s="156">
        <f>IF(Q140="",0,(Q140/'PPF Application'!$T$7))</f>
        <v>0</v>
      </c>
      <c r="T140" s="52">
        <f>IF(O140="", 0, (P140/'PPF Application'!$T$7)*Q140)</f>
        <v>0</v>
      </c>
      <c r="U140" s="134"/>
      <c r="W140" s="158">
        <f t="shared" si="27"/>
        <v>0</v>
      </c>
      <c r="X140" s="158">
        <f t="shared" si="19"/>
        <v>0</v>
      </c>
      <c r="Y140" s="158">
        <f t="shared" si="20"/>
        <v>0</v>
      </c>
      <c r="Z140" s="200">
        <f t="shared" si="21"/>
        <v>0</v>
      </c>
      <c r="AA140" s="200">
        <f t="shared" si="22"/>
        <v>0</v>
      </c>
      <c r="AB140" s="158">
        <f t="shared" si="23"/>
        <v>0</v>
      </c>
      <c r="AC140" s="11">
        <f t="shared" si="24"/>
        <v>0</v>
      </c>
      <c r="AE140" s="23">
        <f t="shared" si="25"/>
        <v>0</v>
      </c>
      <c r="AF140" s="23">
        <f t="shared" si="26"/>
        <v>0</v>
      </c>
    </row>
    <row r="141" spans="1:32" x14ac:dyDescent="0.2">
      <c r="A141" s="366"/>
      <c r="B141" s="366"/>
      <c r="C141" s="164"/>
      <c r="D141" s="164"/>
      <c r="E141" s="201"/>
      <c r="F141" s="164"/>
      <c r="G141" s="194"/>
      <c r="H141" s="164"/>
      <c r="I141" s="204"/>
      <c r="J141" s="164"/>
      <c r="K141" s="164"/>
      <c r="L141" s="164"/>
      <c r="M141" s="76"/>
      <c r="N141" s="76"/>
      <c r="O141" s="81"/>
      <c r="P141" s="195">
        <f>VLOOKUP(O141,'Supporting Documentation'!$A$4:$J$569,10,FALSE)</f>
        <v>0</v>
      </c>
      <c r="Q141" s="51"/>
      <c r="R141" s="50"/>
      <c r="S141" s="156">
        <f>IF(Q141="",0,(Q141/'PPF Application'!$T$7))</f>
        <v>0</v>
      </c>
      <c r="T141" s="52">
        <f>IF(O141="", 0, (P141/'PPF Application'!$T$7)*Q141)</f>
        <v>0</v>
      </c>
      <c r="U141" s="134"/>
      <c r="W141" s="158">
        <f t="shared" si="27"/>
        <v>0</v>
      </c>
      <c r="X141" s="158">
        <f t="shared" si="19"/>
        <v>0</v>
      </c>
      <c r="Y141" s="158">
        <f t="shared" si="20"/>
        <v>0</v>
      </c>
      <c r="Z141" s="200">
        <f t="shared" si="21"/>
        <v>0</v>
      </c>
      <c r="AA141" s="200">
        <f t="shared" si="22"/>
        <v>0</v>
      </c>
      <c r="AB141" s="158">
        <f t="shared" si="23"/>
        <v>0</v>
      </c>
      <c r="AC141" s="11">
        <f t="shared" si="24"/>
        <v>0</v>
      </c>
      <c r="AE141" s="23">
        <f t="shared" si="25"/>
        <v>0</v>
      </c>
      <c r="AF141" s="23">
        <f t="shared" si="26"/>
        <v>0</v>
      </c>
    </row>
    <row r="142" spans="1:32" x14ac:dyDescent="0.2">
      <c r="A142" s="366"/>
      <c r="B142" s="366"/>
      <c r="C142" s="164"/>
      <c r="D142" s="164"/>
      <c r="E142" s="201"/>
      <c r="F142" s="164"/>
      <c r="G142" s="194"/>
      <c r="H142" s="164"/>
      <c r="I142" s="204"/>
      <c r="J142" s="164"/>
      <c r="K142" s="164"/>
      <c r="L142" s="164"/>
      <c r="M142" s="76"/>
      <c r="N142" s="76"/>
      <c r="O142" s="81"/>
      <c r="P142" s="195">
        <f>VLOOKUP(O142,'Supporting Documentation'!$A$4:$J$569,10,FALSE)</f>
        <v>0</v>
      </c>
      <c r="Q142" s="51"/>
      <c r="R142" s="50"/>
      <c r="S142" s="156">
        <f>IF(Q142="",0,(Q142/'PPF Application'!$T$7))</f>
        <v>0</v>
      </c>
      <c r="T142" s="52">
        <f>IF(O142="", 0, (P142/'PPF Application'!$T$7)*Q142)</f>
        <v>0</v>
      </c>
      <c r="U142" s="134"/>
      <c r="W142" s="158">
        <f t="shared" si="27"/>
        <v>0</v>
      </c>
      <c r="X142" s="158">
        <f t="shared" si="19"/>
        <v>0</v>
      </c>
      <c r="Y142" s="158">
        <f t="shared" si="20"/>
        <v>0</v>
      </c>
      <c r="Z142" s="200">
        <f t="shared" si="21"/>
        <v>0</v>
      </c>
      <c r="AA142" s="200">
        <f t="shared" si="22"/>
        <v>0</v>
      </c>
      <c r="AB142" s="158">
        <f t="shared" si="23"/>
        <v>0</v>
      </c>
      <c r="AC142" s="11">
        <f t="shared" si="24"/>
        <v>0</v>
      </c>
      <c r="AE142" s="23">
        <f t="shared" si="25"/>
        <v>0</v>
      </c>
      <c r="AF142" s="23">
        <f t="shared" si="26"/>
        <v>0</v>
      </c>
    </row>
    <row r="143" spans="1:32" x14ac:dyDescent="0.2">
      <c r="A143" s="366"/>
      <c r="B143" s="366"/>
      <c r="C143" s="164"/>
      <c r="D143" s="164"/>
      <c r="E143" s="201"/>
      <c r="F143" s="164"/>
      <c r="G143" s="194"/>
      <c r="H143" s="164"/>
      <c r="I143" s="204"/>
      <c r="J143" s="164"/>
      <c r="K143" s="164"/>
      <c r="L143" s="164"/>
      <c r="M143" s="76"/>
      <c r="N143" s="76"/>
      <c r="O143" s="81"/>
      <c r="P143" s="195">
        <f>VLOOKUP(O143,'Supporting Documentation'!$A$4:$J$569,10,FALSE)</f>
        <v>0</v>
      </c>
      <c r="Q143" s="51"/>
      <c r="R143" s="50"/>
      <c r="S143" s="156">
        <f>IF(Q143="",0,(Q143/'PPF Application'!$T$7))</f>
        <v>0</v>
      </c>
      <c r="T143" s="52">
        <f>IF(O143="", 0, (P143/'PPF Application'!$T$7)*Q143)</f>
        <v>0</v>
      </c>
      <c r="U143" s="134"/>
      <c r="W143" s="158">
        <f t="shared" si="27"/>
        <v>0</v>
      </c>
      <c r="X143" s="158">
        <f t="shared" si="19"/>
        <v>0</v>
      </c>
      <c r="Y143" s="158">
        <f t="shared" si="20"/>
        <v>0</v>
      </c>
      <c r="Z143" s="200">
        <f t="shared" si="21"/>
        <v>0</v>
      </c>
      <c r="AA143" s="200">
        <f t="shared" si="22"/>
        <v>0</v>
      </c>
      <c r="AB143" s="158">
        <f t="shared" si="23"/>
        <v>0</v>
      </c>
      <c r="AC143" s="11">
        <f t="shared" si="24"/>
        <v>0</v>
      </c>
      <c r="AE143" s="23">
        <f t="shared" si="25"/>
        <v>0</v>
      </c>
      <c r="AF143" s="23">
        <f t="shared" si="26"/>
        <v>0</v>
      </c>
    </row>
    <row r="144" spans="1:32" x14ac:dyDescent="0.2">
      <c r="A144" s="366"/>
      <c r="B144" s="366"/>
      <c r="C144" s="164"/>
      <c r="D144" s="164"/>
      <c r="E144" s="201"/>
      <c r="F144" s="164"/>
      <c r="G144" s="194"/>
      <c r="H144" s="164"/>
      <c r="I144" s="204"/>
      <c r="J144" s="164"/>
      <c r="K144" s="164"/>
      <c r="L144" s="164"/>
      <c r="M144" s="76"/>
      <c r="N144" s="76"/>
      <c r="O144" s="81"/>
      <c r="P144" s="195">
        <f>VLOOKUP(O144,'Supporting Documentation'!$A$4:$J$569,10,FALSE)</f>
        <v>0</v>
      </c>
      <c r="Q144" s="51"/>
      <c r="R144" s="50"/>
      <c r="S144" s="156">
        <f>IF(Q144="",0,(Q144/'PPF Application'!$T$7))</f>
        <v>0</v>
      </c>
      <c r="T144" s="52">
        <f>IF(O144="", 0, (P144/'PPF Application'!$T$7)*Q144)</f>
        <v>0</v>
      </c>
      <c r="U144" s="134"/>
      <c r="W144" s="158">
        <f t="shared" si="27"/>
        <v>0</v>
      </c>
      <c r="X144" s="158">
        <f t="shared" si="19"/>
        <v>0</v>
      </c>
      <c r="Y144" s="158">
        <f t="shared" si="20"/>
        <v>0</v>
      </c>
      <c r="Z144" s="200">
        <f t="shared" si="21"/>
        <v>0</v>
      </c>
      <c r="AA144" s="200">
        <f t="shared" si="22"/>
        <v>0</v>
      </c>
      <c r="AB144" s="158">
        <f t="shared" si="23"/>
        <v>0</v>
      </c>
      <c r="AC144" s="11">
        <f t="shared" si="24"/>
        <v>0</v>
      </c>
      <c r="AE144" s="23">
        <f t="shared" si="25"/>
        <v>0</v>
      </c>
      <c r="AF144" s="23">
        <f t="shared" si="26"/>
        <v>0</v>
      </c>
    </row>
    <row r="145" spans="1:32" x14ac:dyDescent="0.2">
      <c r="A145" s="366"/>
      <c r="B145" s="366"/>
      <c r="C145" s="164"/>
      <c r="D145" s="164"/>
      <c r="E145" s="201"/>
      <c r="F145" s="164"/>
      <c r="G145" s="194"/>
      <c r="H145" s="164"/>
      <c r="I145" s="204"/>
      <c r="J145" s="164"/>
      <c r="K145" s="164"/>
      <c r="L145" s="164"/>
      <c r="M145" s="76"/>
      <c r="N145" s="76"/>
      <c r="O145" s="81"/>
      <c r="P145" s="195">
        <f>VLOOKUP(O145,'Supporting Documentation'!$A$4:$J$569,10,FALSE)</f>
        <v>0</v>
      </c>
      <c r="Q145" s="51"/>
      <c r="R145" s="50"/>
      <c r="S145" s="156">
        <f>IF(Q145="",0,(Q145/'PPF Application'!$T$7))</f>
        <v>0</v>
      </c>
      <c r="T145" s="52">
        <f>IF(O145="", 0, (P145/'PPF Application'!$T$7)*Q145)</f>
        <v>0</v>
      </c>
      <c r="U145" s="134"/>
      <c r="W145" s="158">
        <f t="shared" si="27"/>
        <v>0</v>
      </c>
      <c r="X145" s="158">
        <f t="shared" si="19"/>
        <v>0</v>
      </c>
      <c r="Y145" s="158">
        <f t="shared" si="20"/>
        <v>0</v>
      </c>
      <c r="Z145" s="200">
        <f t="shared" si="21"/>
        <v>0</v>
      </c>
      <c r="AA145" s="200">
        <f t="shared" si="22"/>
        <v>0</v>
      </c>
      <c r="AB145" s="158">
        <f t="shared" si="23"/>
        <v>0</v>
      </c>
      <c r="AC145" s="11">
        <f t="shared" si="24"/>
        <v>0</v>
      </c>
      <c r="AE145" s="23">
        <f t="shared" si="25"/>
        <v>0</v>
      </c>
      <c r="AF145" s="23">
        <f t="shared" si="26"/>
        <v>0</v>
      </c>
    </row>
    <row r="146" spans="1:32" x14ac:dyDescent="0.2">
      <c r="A146" s="366"/>
      <c r="B146" s="366"/>
      <c r="C146" s="164"/>
      <c r="D146" s="164"/>
      <c r="E146" s="201"/>
      <c r="F146" s="164"/>
      <c r="G146" s="194"/>
      <c r="H146" s="164"/>
      <c r="I146" s="204"/>
      <c r="J146" s="164"/>
      <c r="K146" s="164"/>
      <c r="L146" s="164"/>
      <c r="M146" s="76"/>
      <c r="N146" s="76"/>
      <c r="O146" s="81"/>
      <c r="P146" s="195">
        <f>VLOOKUP(O146,'Supporting Documentation'!$A$4:$J$569,10,FALSE)</f>
        <v>0</v>
      </c>
      <c r="Q146" s="51"/>
      <c r="R146" s="50"/>
      <c r="S146" s="156">
        <f>IF(Q146="",0,(Q146/'PPF Application'!$T$7))</f>
        <v>0</v>
      </c>
      <c r="T146" s="52">
        <f>IF(O146="", 0, (P146/'PPF Application'!$T$7)*Q146)</f>
        <v>0</v>
      </c>
      <c r="U146" s="134"/>
      <c r="W146" s="158">
        <f t="shared" si="27"/>
        <v>0</v>
      </c>
      <c r="X146" s="158">
        <f t="shared" si="19"/>
        <v>0</v>
      </c>
      <c r="Y146" s="158">
        <f t="shared" si="20"/>
        <v>0</v>
      </c>
      <c r="Z146" s="200">
        <f t="shared" si="21"/>
        <v>0</v>
      </c>
      <c r="AA146" s="200">
        <f t="shared" si="22"/>
        <v>0</v>
      </c>
      <c r="AB146" s="158">
        <f t="shared" si="23"/>
        <v>0</v>
      </c>
      <c r="AC146" s="11">
        <f t="shared" si="24"/>
        <v>0</v>
      </c>
      <c r="AE146" s="23">
        <f t="shared" si="25"/>
        <v>0</v>
      </c>
      <c r="AF146" s="23">
        <f t="shared" si="26"/>
        <v>0</v>
      </c>
    </row>
    <row r="147" spans="1:32" x14ac:dyDescent="0.2">
      <c r="A147" s="366"/>
      <c r="B147" s="366"/>
      <c r="C147" s="164"/>
      <c r="D147" s="164"/>
      <c r="E147" s="201"/>
      <c r="F147" s="164"/>
      <c r="G147" s="194"/>
      <c r="H147" s="164"/>
      <c r="I147" s="204"/>
      <c r="J147" s="164"/>
      <c r="K147" s="164"/>
      <c r="L147" s="164"/>
      <c r="M147" s="76"/>
      <c r="N147" s="76"/>
      <c r="O147" s="81"/>
      <c r="P147" s="195">
        <f>VLOOKUP(O147,'Supporting Documentation'!$A$4:$J$569,10,FALSE)</f>
        <v>0</v>
      </c>
      <c r="Q147" s="51"/>
      <c r="R147" s="50"/>
      <c r="S147" s="156">
        <f>IF(Q147="",0,(Q147/'PPF Application'!$T$7))</f>
        <v>0</v>
      </c>
      <c r="T147" s="52">
        <f>IF(O147="", 0, (P147/'PPF Application'!$T$7)*Q147)</f>
        <v>0</v>
      </c>
      <c r="U147" s="134"/>
      <c r="W147" s="158">
        <f t="shared" si="27"/>
        <v>0</v>
      </c>
      <c r="X147" s="158">
        <f t="shared" si="19"/>
        <v>0</v>
      </c>
      <c r="Y147" s="158">
        <f t="shared" si="20"/>
        <v>0</v>
      </c>
      <c r="Z147" s="200">
        <f t="shared" si="21"/>
        <v>0</v>
      </c>
      <c r="AA147" s="200">
        <f t="shared" si="22"/>
        <v>0</v>
      </c>
      <c r="AB147" s="158">
        <f t="shared" si="23"/>
        <v>0</v>
      </c>
      <c r="AC147" s="11">
        <f t="shared" si="24"/>
        <v>0</v>
      </c>
      <c r="AE147" s="23">
        <f t="shared" si="25"/>
        <v>0</v>
      </c>
      <c r="AF147" s="23">
        <f t="shared" si="26"/>
        <v>0</v>
      </c>
    </row>
    <row r="148" spans="1:32" x14ac:dyDescent="0.2">
      <c r="A148" s="366"/>
      <c r="B148" s="366"/>
      <c r="C148" s="164"/>
      <c r="D148" s="164"/>
      <c r="E148" s="201"/>
      <c r="F148" s="164"/>
      <c r="G148" s="194"/>
      <c r="H148" s="164"/>
      <c r="I148" s="204"/>
      <c r="J148" s="164"/>
      <c r="K148" s="164"/>
      <c r="L148" s="164"/>
      <c r="M148" s="76"/>
      <c r="N148" s="76"/>
      <c r="O148" s="81"/>
      <c r="P148" s="195">
        <f>VLOOKUP(O148,'Supporting Documentation'!$A$4:$J$569,10,FALSE)</f>
        <v>0</v>
      </c>
      <c r="Q148" s="51"/>
      <c r="R148" s="50"/>
      <c r="S148" s="156">
        <f>IF(Q148="",0,(Q148/'PPF Application'!$T$7))</f>
        <v>0</v>
      </c>
      <c r="T148" s="52">
        <f>IF(O148="", 0, (P148/'PPF Application'!$T$7)*Q148)</f>
        <v>0</v>
      </c>
      <c r="U148" s="134"/>
      <c r="W148" s="158">
        <f t="shared" si="27"/>
        <v>0</v>
      </c>
      <c r="X148" s="158">
        <f t="shared" si="19"/>
        <v>0</v>
      </c>
      <c r="Y148" s="158">
        <f t="shared" si="20"/>
        <v>0</v>
      </c>
      <c r="Z148" s="200">
        <f t="shared" si="21"/>
        <v>0</v>
      </c>
      <c r="AA148" s="200">
        <f t="shared" si="22"/>
        <v>0</v>
      </c>
      <c r="AB148" s="158">
        <f t="shared" si="23"/>
        <v>0</v>
      </c>
      <c r="AC148" s="11">
        <f t="shared" si="24"/>
        <v>0</v>
      </c>
      <c r="AE148" s="23">
        <f t="shared" si="25"/>
        <v>0</v>
      </c>
      <c r="AF148" s="23">
        <f t="shared" si="26"/>
        <v>0</v>
      </c>
    </row>
    <row r="149" spans="1:32" x14ac:dyDescent="0.2">
      <c r="A149" s="366"/>
      <c r="B149" s="366"/>
      <c r="C149" s="164"/>
      <c r="D149" s="164"/>
      <c r="E149" s="201"/>
      <c r="F149" s="164"/>
      <c r="G149" s="194"/>
      <c r="H149" s="164"/>
      <c r="I149" s="204"/>
      <c r="J149" s="164"/>
      <c r="K149" s="164"/>
      <c r="L149" s="164"/>
      <c r="M149" s="76"/>
      <c r="N149" s="76"/>
      <c r="O149" s="81"/>
      <c r="P149" s="195">
        <f>VLOOKUP(O149,'Supporting Documentation'!$A$4:$J$569,10,FALSE)</f>
        <v>0</v>
      </c>
      <c r="Q149" s="51"/>
      <c r="R149" s="50"/>
      <c r="S149" s="156">
        <f>IF(Q149="",0,(Q149/'PPF Application'!$T$7))</f>
        <v>0</v>
      </c>
      <c r="T149" s="52">
        <f>IF(O149="", 0, (P149/'PPF Application'!$T$7)*Q149)</f>
        <v>0</v>
      </c>
      <c r="U149" s="134"/>
      <c r="W149" s="158">
        <f t="shared" si="27"/>
        <v>0</v>
      </c>
      <c r="X149" s="158">
        <f t="shared" si="19"/>
        <v>0</v>
      </c>
      <c r="Y149" s="158">
        <f t="shared" si="20"/>
        <v>0</v>
      </c>
      <c r="Z149" s="200">
        <f t="shared" si="21"/>
        <v>0</v>
      </c>
      <c r="AA149" s="200">
        <f t="shared" si="22"/>
        <v>0</v>
      </c>
      <c r="AB149" s="158">
        <f t="shared" si="23"/>
        <v>0</v>
      </c>
      <c r="AC149" s="11">
        <f t="shared" si="24"/>
        <v>0</v>
      </c>
      <c r="AE149" s="23">
        <f t="shared" si="25"/>
        <v>0</v>
      </c>
      <c r="AF149" s="23">
        <f t="shared" si="26"/>
        <v>0</v>
      </c>
    </row>
    <row r="150" spans="1:32" x14ac:dyDescent="0.2">
      <c r="A150" s="366"/>
      <c r="B150" s="366"/>
      <c r="C150" s="164"/>
      <c r="D150" s="164"/>
      <c r="E150" s="201"/>
      <c r="F150" s="164"/>
      <c r="G150" s="194"/>
      <c r="H150" s="164"/>
      <c r="I150" s="204"/>
      <c r="J150" s="164"/>
      <c r="K150" s="164"/>
      <c r="L150" s="164"/>
      <c r="M150" s="76"/>
      <c r="N150" s="76"/>
      <c r="O150" s="81"/>
      <c r="P150" s="195">
        <f>VLOOKUP(O150,'Supporting Documentation'!$A$4:$J$569,10,FALSE)</f>
        <v>0</v>
      </c>
      <c r="Q150" s="51"/>
      <c r="R150" s="50"/>
      <c r="S150" s="156">
        <f>IF(Q150="",0,(Q150/'PPF Application'!$T$7))</f>
        <v>0</v>
      </c>
      <c r="T150" s="52">
        <f>IF(O150="", 0, (P150/'PPF Application'!$T$7)*Q150)</f>
        <v>0</v>
      </c>
      <c r="U150" s="134"/>
      <c r="W150" s="158">
        <f t="shared" si="27"/>
        <v>0</v>
      </c>
      <c r="X150" s="158">
        <f t="shared" si="19"/>
        <v>0</v>
      </c>
      <c r="Y150" s="158">
        <f t="shared" si="20"/>
        <v>0</v>
      </c>
      <c r="Z150" s="200">
        <f t="shared" si="21"/>
        <v>0</v>
      </c>
      <c r="AA150" s="200">
        <f t="shared" si="22"/>
        <v>0</v>
      </c>
      <c r="AB150" s="158">
        <f t="shared" si="23"/>
        <v>0</v>
      </c>
      <c r="AC150" s="11">
        <f t="shared" si="24"/>
        <v>0</v>
      </c>
      <c r="AE150" s="23">
        <f t="shared" si="25"/>
        <v>0</v>
      </c>
      <c r="AF150" s="23">
        <f t="shared" si="26"/>
        <v>0</v>
      </c>
    </row>
    <row r="151" spans="1:32" x14ac:dyDescent="0.2">
      <c r="A151" s="366"/>
      <c r="B151" s="366"/>
      <c r="C151" s="164"/>
      <c r="D151" s="164"/>
      <c r="E151" s="201"/>
      <c r="F151" s="164"/>
      <c r="G151" s="194"/>
      <c r="H151" s="164"/>
      <c r="I151" s="204"/>
      <c r="J151" s="164"/>
      <c r="K151" s="164"/>
      <c r="L151" s="164"/>
      <c r="M151" s="76"/>
      <c r="N151" s="76"/>
      <c r="O151" s="81"/>
      <c r="P151" s="195">
        <f>VLOOKUP(O151,'Supporting Documentation'!$A$4:$J$569,10,FALSE)</f>
        <v>0</v>
      </c>
      <c r="Q151" s="51"/>
      <c r="R151" s="50"/>
      <c r="S151" s="156">
        <f>IF(Q151="",0,(Q151/'PPF Application'!$T$7))</f>
        <v>0</v>
      </c>
      <c r="T151" s="52">
        <f>IF(O151="", 0, (P151/'PPF Application'!$T$7)*Q151)</f>
        <v>0</v>
      </c>
      <c r="U151" s="134"/>
      <c r="W151" s="158">
        <f t="shared" si="27"/>
        <v>0</v>
      </c>
      <c r="X151" s="158">
        <f t="shared" si="19"/>
        <v>0</v>
      </c>
      <c r="Y151" s="158">
        <f t="shared" si="20"/>
        <v>0</v>
      </c>
      <c r="Z151" s="200">
        <f t="shared" si="21"/>
        <v>0</v>
      </c>
      <c r="AA151" s="200">
        <f t="shared" si="22"/>
        <v>0</v>
      </c>
      <c r="AB151" s="158">
        <f t="shared" si="23"/>
        <v>0</v>
      </c>
      <c r="AC151" s="11">
        <f t="shared" si="24"/>
        <v>0</v>
      </c>
      <c r="AE151" s="23">
        <f t="shared" si="25"/>
        <v>0</v>
      </c>
      <c r="AF151" s="23">
        <f t="shared" si="26"/>
        <v>0</v>
      </c>
    </row>
    <row r="152" spans="1:32" x14ac:dyDescent="0.2">
      <c r="A152" s="366"/>
      <c r="B152" s="366"/>
      <c r="C152" s="164"/>
      <c r="D152" s="164"/>
      <c r="E152" s="201"/>
      <c r="F152" s="164"/>
      <c r="G152" s="194"/>
      <c r="H152" s="164"/>
      <c r="I152" s="204"/>
      <c r="J152" s="164"/>
      <c r="K152" s="164"/>
      <c r="L152" s="164"/>
      <c r="M152" s="76"/>
      <c r="N152" s="76"/>
      <c r="O152" s="81"/>
      <c r="P152" s="195">
        <f>VLOOKUP(O152,'Supporting Documentation'!$A$4:$J$569,10,FALSE)</f>
        <v>0</v>
      </c>
      <c r="Q152" s="51"/>
      <c r="R152" s="50"/>
      <c r="S152" s="156">
        <f>IF(Q152="",0,(Q152/'PPF Application'!$T$7))</f>
        <v>0</v>
      </c>
      <c r="T152" s="52">
        <f>IF(O152="", 0, (P152/'PPF Application'!$T$7)*Q152)</f>
        <v>0</v>
      </c>
      <c r="U152" s="134"/>
      <c r="W152" s="158">
        <f t="shared" si="27"/>
        <v>0</v>
      </c>
      <c r="X152" s="158">
        <f t="shared" si="19"/>
        <v>0</v>
      </c>
      <c r="Y152" s="158">
        <f t="shared" si="20"/>
        <v>0</v>
      </c>
      <c r="Z152" s="200">
        <f t="shared" si="21"/>
        <v>0</v>
      </c>
      <c r="AA152" s="200">
        <f t="shared" si="22"/>
        <v>0</v>
      </c>
      <c r="AB152" s="158">
        <f t="shared" si="23"/>
        <v>0</v>
      </c>
      <c r="AC152" s="11">
        <f t="shared" si="24"/>
        <v>0</v>
      </c>
      <c r="AE152" s="23">
        <f t="shared" si="25"/>
        <v>0</v>
      </c>
      <c r="AF152" s="23">
        <f t="shared" si="26"/>
        <v>0</v>
      </c>
    </row>
    <row r="153" spans="1:32" x14ac:dyDescent="0.2">
      <c r="A153" s="366"/>
      <c r="B153" s="366"/>
      <c r="C153" s="164"/>
      <c r="D153" s="164"/>
      <c r="E153" s="201"/>
      <c r="F153" s="164"/>
      <c r="G153" s="194"/>
      <c r="H153" s="164"/>
      <c r="I153" s="204"/>
      <c r="J153" s="164"/>
      <c r="K153" s="164"/>
      <c r="L153" s="164"/>
      <c r="M153" s="76"/>
      <c r="N153" s="76"/>
      <c r="O153" s="81"/>
      <c r="P153" s="195">
        <f>VLOOKUP(O153,'Supporting Documentation'!$A$4:$J$569,10,FALSE)</f>
        <v>0</v>
      </c>
      <c r="Q153" s="51"/>
      <c r="R153" s="50"/>
      <c r="S153" s="156">
        <f>IF(Q153="",0,(Q153/'PPF Application'!$T$7))</f>
        <v>0</v>
      </c>
      <c r="T153" s="52">
        <f>IF(O153="", 0, (P153/'PPF Application'!$T$7)*Q153)</f>
        <v>0</v>
      </c>
      <c r="U153" s="134"/>
      <c r="W153" s="158">
        <f t="shared" si="27"/>
        <v>0</v>
      </c>
      <c r="X153" s="158">
        <f t="shared" si="19"/>
        <v>0</v>
      </c>
      <c r="Y153" s="158">
        <f t="shared" si="20"/>
        <v>0</v>
      </c>
      <c r="Z153" s="200">
        <f t="shared" si="21"/>
        <v>0</v>
      </c>
      <c r="AA153" s="200">
        <f t="shared" si="22"/>
        <v>0</v>
      </c>
      <c r="AB153" s="158">
        <f t="shared" si="23"/>
        <v>0</v>
      </c>
      <c r="AC153" s="11">
        <f t="shared" si="24"/>
        <v>0</v>
      </c>
      <c r="AE153" s="23">
        <f t="shared" si="25"/>
        <v>0</v>
      </c>
      <c r="AF153" s="23">
        <f t="shared" si="26"/>
        <v>0</v>
      </c>
    </row>
    <row r="154" spans="1:32" x14ac:dyDescent="0.2">
      <c r="A154" s="366"/>
      <c r="B154" s="366"/>
      <c r="C154" s="164"/>
      <c r="D154" s="164"/>
      <c r="E154" s="201"/>
      <c r="F154" s="164"/>
      <c r="G154" s="194"/>
      <c r="H154" s="164"/>
      <c r="I154" s="204"/>
      <c r="J154" s="164"/>
      <c r="K154" s="164"/>
      <c r="L154" s="164"/>
      <c r="M154" s="76"/>
      <c r="N154" s="76"/>
      <c r="O154" s="81"/>
      <c r="P154" s="195">
        <f>VLOOKUP(O154,'Supporting Documentation'!$A$4:$J$569,10,FALSE)</f>
        <v>0</v>
      </c>
      <c r="Q154" s="51"/>
      <c r="R154" s="50"/>
      <c r="S154" s="156">
        <f>IF(Q154="",0,(Q154/'PPF Application'!$T$7))</f>
        <v>0</v>
      </c>
      <c r="T154" s="52">
        <f>IF(O154="", 0, (P154/'PPF Application'!$T$7)*Q154)</f>
        <v>0</v>
      </c>
      <c r="U154" s="134"/>
      <c r="W154" s="158">
        <f t="shared" si="27"/>
        <v>0</v>
      </c>
      <c r="X154" s="158">
        <f t="shared" si="19"/>
        <v>0</v>
      </c>
      <c r="Y154" s="158">
        <f t="shared" si="20"/>
        <v>0</v>
      </c>
      <c r="Z154" s="200">
        <f t="shared" si="21"/>
        <v>0</v>
      </c>
      <c r="AA154" s="200">
        <f t="shared" si="22"/>
        <v>0</v>
      </c>
      <c r="AB154" s="158">
        <f t="shared" si="23"/>
        <v>0</v>
      </c>
      <c r="AC154" s="11">
        <f t="shared" si="24"/>
        <v>0</v>
      </c>
      <c r="AE154" s="23">
        <f t="shared" si="25"/>
        <v>0</v>
      </c>
      <c r="AF154" s="23">
        <f t="shared" si="26"/>
        <v>0</v>
      </c>
    </row>
    <row r="155" spans="1:32" x14ac:dyDescent="0.2">
      <c r="A155" s="366"/>
      <c r="B155" s="366"/>
      <c r="C155" s="164"/>
      <c r="D155" s="164"/>
      <c r="E155" s="201"/>
      <c r="F155" s="164"/>
      <c r="G155" s="194"/>
      <c r="H155" s="164"/>
      <c r="I155" s="204"/>
      <c r="J155" s="164"/>
      <c r="K155" s="164"/>
      <c r="L155" s="164"/>
      <c r="M155" s="76"/>
      <c r="N155" s="76"/>
      <c r="O155" s="81"/>
      <c r="P155" s="195">
        <f>VLOOKUP(O155,'Supporting Documentation'!$A$4:$J$569,10,FALSE)</f>
        <v>0</v>
      </c>
      <c r="Q155" s="51"/>
      <c r="R155" s="50"/>
      <c r="S155" s="156">
        <f>IF(Q155="",0,(Q155/'PPF Application'!$T$7))</f>
        <v>0</v>
      </c>
      <c r="T155" s="52">
        <f>IF(O155="", 0, (P155/'PPF Application'!$T$7)*Q155)</f>
        <v>0</v>
      </c>
      <c r="U155" s="134"/>
      <c r="W155" s="158">
        <f t="shared" si="27"/>
        <v>0</v>
      </c>
      <c r="X155" s="158">
        <f t="shared" si="19"/>
        <v>0</v>
      </c>
      <c r="Y155" s="158">
        <f t="shared" si="20"/>
        <v>0</v>
      </c>
      <c r="Z155" s="200">
        <f t="shared" si="21"/>
        <v>0</v>
      </c>
      <c r="AA155" s="200">
        <f t="shared" si="22"/>
        <v>0</v>
      </c>
      <c r="AB155" s="158">
        <f t="shared" si="23"/>
        <v>0</v>
      </c>
      <c r="AC155" s="11">
        <f t="shared" si="24"/>
        <v>0</v>
      </c>
      <c r="AE155" s="23">
        <f t="shared" si="25"/>
        <v>0</v>
      </c>
      <c r="AF155" s="23">
        <f t="shared" si="26"/>
        <v>0</v>
      </c>
    </row>
    <row r="156" spans="1:32" x14ac:dyDescent="0.2">
      <c r="A156" s="366"/>
      <c r="B156" s="366"/>
      <c r="C156" s="164"/>
      <c r="D156" s="164"/>
      <c r="E156" s="201"/>
      <c r="F156" s="164"/>
      <c r="G156" s="194"/>
      <c r="H156" s="164"/>
      <c r="I156" s="204"/>
      <c r="J156" s="164"/>
      <c r="K156" s="164"/>
      <c r="L156" s="164"/>
      <c r="M156" s="76"/>
      <c r="N156" s="76"/>
      <c r="O156" s="81"/>
      <c r="P156" s="195">
        <f>VLOOKUP(O156,'Supporting Documentation'!$A$4:$J$569,10,FALSE)</f>
        <v>0</v>
      </c>
      <c r="Q156" s="51"/>
      <c r="R156" s="50"/>
      <c r="S156" s="156">
        <f>IF(Q156="",0,(Q156/'PPF Application'!$T$7))</f>
        <v>0</v>
      </c>
      <c r="T156" s="52">
        <f>IF(O156="", 0, (P156/'PPF Application'!$T$7)*Q156)</f>
        <v>0</v>
      </c>
      <c r="U156" s="134"/>
      <c r="W156" s="158">
        <f t="shared" si="27"/>
        <v>0</v>
      </c>
      <c r="X156" s="158">
        <f t="shared" si="19"/>
        <v>0</v>
      </c>
      <c r="Y156" s="158">
        <f t="shared" si="20"/>
        <v>0</v>
      </c>
      <c r="Z156" s="200">
        <f t="shared" si="21"/>
        <v>0</v>
      </c>
      <c r="AA156" s="200">
        <f t="shared" si="22"/>
        <v>0</v>
      </c>
      <c r="AB156" s="158">
        <f t="shared" si="23"/>
        <v>0</v>
      </c>
      <c r="AC156" s="11">
        <f t="shared" si="24"/>
        <v>0</v>
      </c>
      <c r="AE156" s="23">
        <f t="shared" si="25"/>
        <v>0</v>
      </c>
      <c r="AF156" s="23">
        <f t="shared" si="26"/>
        <v>0</v>
      </c>
    </row>
    <row r="157" spans="1:32" x14ac:dyDescent="0.2">
      <c r="A157" s="366"/>
      <c r="B157" s="366"/>
      <c r="C157" s="164"/>
      <c r="D157" s="164"/>
      <c r="E157" s="201"/>
      <c r="F157" s="164"/>
      <c r="G157" s="194"/>
      <c r="H157" s="164"/>
      <c r="I157" s="204"/>
      <c r="J157" s="164"/>
      <c r="K157" s="164"/>
      <c r="L157" s="164"/>
      <c r="M157" s="76"/>
      <c r="N157" s="76"/>
      <c r="O157" s="81"/>
      <c r="P157" s="195">
        <f>VLOOKUP(O157,'Supporting Documentation'!$A$4:$J$569,10,FALSE)</f>
        <v>0</v>
      </c>
      <c r="Q157" s="51"/>
      <c r="R157" s="50"/>
      <c r="S157" s="156">
        <f>IF(Q157="",0,(Q157/'PPF Application'!$T$7))</f>
        <v>0</v>
      </c>
      <c r="T157" s="52">
        <f>IF(O157="", 0, (P157/'PPF Application'!$T$7)*Q157)</f>
        <v>0</v>
      </c>
      <c r="U157" s="134"/>
      <c r="W157" s="158">
        <f t="shared" si="27"/>
        <v>0</v>
      </c>
      <c r="X157" s="158">
        <f t="shared" si="19"/>
        <v>0</v>
      </c>
      <c r="Y157" s="158">
        <f t="shared" si="20"/>
        <v>0</v>
      </c>
      <c r="Z157" s="200">
        <f t="shared" si="21"/>
        <v>0</v>
      </c>
      <c r="AA157" s="200">
        <f t="shared" si="22"/>
        <v>0</v>
      </c>
      <c r="AB157" s="158">
        <f t="shared" si="23"/>
        <v>0</v>
      </c>
      <c r="AC157" s="11">
        <f t="shared" si="24"/>
        <v>0</v>
      </c>
      <c r="AE157" s="23">
        <f t="shared" si="25"/>
        <v>0</v>
      </c>
      <c r="AF157" s="23">
        <f t="shared" si="26"/>
        <v>0</v>
      </c>
    </row>
    <row r="158" spans="1:32" x14ac:dyDescent="0.2">
      <c r="A158" s="366"/>
      <c r="B158" s="366"/>
      <c r="C158" s="164"/>
      <c r="D158" s="164"/>
      <c r="E158" s="201"/>
      <c r="F158" s="164"/>
      <c r="G158" s="194"/>
      <c r="H158" s="164"/>
      <c r="I158" s="204"/>
      <c r="J158" s="164"/>
      <c r="K158" s="164"/>
      <c r="L158" s="164"/>
      <c r="M158" s="76"/>
      <c r="N158" s="76"/>
      <c r="O158" s="81"/>
      <c r="P158" s="195">
        <f>VLOOKUP(O158,'Supporting Documentation'!$A$4:$J$569,10,FALSE)</f>
        <v>0</v>
      </c>
      <c r="Q158" s="51"/>
      <c r="R158" s="50"/>
      <c r="S158" s="156">
        <f>IF(Q158="",0,(Q158/'PPF Application'!$T$7))</f>
        <v>0</v>
      </c>
      <c r="T158" s="52">
        <f>IF(O158="", 0, (P158/'PPF Application'!$T$7)*Q158)</f>
        <v>0</v>
      </c>
      <c r="U158" s="134"/>
      <c r="W158" s="158">
        <f t="shared" si="27"/>
        <v>0</v>
      </c>
      <c r="X158" s="158">
        <f t="shared" si="19"/>
        <v>0</v>
      </c>
      <c r="Y158" s="158">
        <f t="shared" si="20"/>
        <v>0</v>
      </c>
      <c r="Z158" s="200">
        <f t="shared" si="21"/>
        <v>0</v>
      </c>
      <c r="AA158" s="200">
        <f t="shared" si="22"/>
        <v>0</v>
      </c>
      <c r="AB158" s="158">
        <f t="shared" si="23"/>
        <v>0</v>
      </c>
      <c r="AC158" s="11">
        <f t="shared" si="24"/>
        <v>0</v>
      </c>
      <c r="AE158" s="23">
        <f t="shared" si="25"/>
        <v>0</v>
      </c>
      <c r="AF158" s="23">
        <f t="shared" si="26"/>
        <v>0</v>
      </c>
    </row>
    <row r="159" spans="1:32" x14ac:dyDescent="0.2">
      <c r="A159" s="366"/>
      <c r="B159" s="366"/>
      <c r="C159" s="164"/>
      <c r="D159" s="164"/>
      <c r="E159" s="201"/>
      <c r="F159" s="164"/>
      <c r="G159" s="194"/>
      <c r="H159" s="164"/>
      <c r="I159" s="204"/>
      <c r="J159" s="164"/>
      <c r="K159" s="164"/>
      <c r="L159" s="164"/>
      <c r="M159" s="76"/>
      <c r="N159" s="76"/>
      <c r="O159" s="81"/>
      <c r="P159" s="195">
        <f>VLOOKUP(O159,'Supporting Documentation'!$A$4:$J$569,10,FALSE)</f>
        <v>0</v>
      </c>
      <c r="Q159" s="51"/>
      <c r="R159" s="50"/>
      <c r="S159" s="156">
        <f>IF(Q159="",0,(Q159/'PPF Application'!$T$7))</f>
        <v>0</v>
      </c>
      <c r="T159" s="52">
        <f>IF(O159="", 0, (P159/'PPF Application'!$T$7)*Q159)</f>
        <v>0</v>
      </c>
      <c r="U159" s="134"/>
      <c r="W159" s="158">
        <f t="shared" si="27"/>
        <v>0</v>
      </c>
      <c r="X159" s="158">
        <f t="shared" si="19"/>
        <v>0</v>
      </c>
      <c r="Y159" s="158">
        <f t="shared" si="20"/>
        <v>0</v>
      </c>
      <c r="Z159" s="200">
        <f t="shared" si="21"/>
        <v>0</v>
      </c>
      <c r="AA159" s="200">
        <f t="shared" si="22"/>
        <v>0</v>
      </c>
      <c r="AB159" s="158">
        <f t="shared" si="23"/>
        <v>0</v>
      </c>
      <c r="AC159" s="11">
        <f t="shared" si="24"/>
        <v>0</v>
      </c>
      <c r="AE159" s="23">
        <f t="shared" si="25"/>
        <v>0</v>
      </c>
      <c r="AF159" s="23">
        <f t="shared" si="26"/>
        <v>0</v>
      </c>
    </row>
    <row r="160" spans="1:32" x14ac:dyDescent="0.2">
      <c r="A160" s="366"/>
      <c r="B160" s="366"/>
      <c r="C160" s="164"/>
      <c r="D160" s="164"/>
      <c r="E160" s="201"/>
      <c r="F160" s="164"/>
      <c r="G160" s="194"/>
      <c r="H160" s="164"/>
      <c r="I160" s="204"/>
      <c r="J160" s="164"/>
      <c r="K160" s="164"/>
      <c r="L160" s="164"/>
      <c r="M160" s="76"/>
      <c r="N160" s="76"/>
      <c r="O160" s="81"/>
      <c r="P160" s="195">
        <f>VLOOKUP(O160,'Supporting Documentation'!$A$4:$J$569,10,FALSE)</f>
        <v>0</v>
      </c>
      <c r="Q160" s="51"/>
      <c r="R160" s="50"/>
      <c r="S160" s="156">
        <f>IF(Q160="",0,(Q160/'PPF Application'!$T$7))</f>
        <v>0</v>
      </c>
      <c r="T160" s="52">
        <f>IF(O160="", 0, (P160/'PPF Application'!$T$7)*Q160)</f>
        <v>0</v>
      </c>
      <c r="U160" s="134"/>
      <c r="W160" s="158">
        <f t="shared" si="27"/>
        <v>0</v>
      </c>
      <c r="X160" s="158">
        <f t="shared" si="19"/>
        <v>0</v>
      </c>
      <c r="Y160" s="158">
        <f t="shared" si="20"/>
        <v>0</v>
      </c>
      <c r="Z160" s="200">
        <f t="shared" si="21"/>
        <v>0</v>
      </c>
      <c r="AA160" s="200">
        <f t="shared" si="22"/>
        <v>0</v>
      </c>
      <c r="AB160" s="158">
        <f t="shared" si="23"/>
        <v>0</v>
      </c>
      <c r="AC160" s="11">
        <f t="shared" si="24"/>
        <v>0</v>
      </c>
      <c r="AE160" s="23">
        <f t="shared" si="25"/>
        <v>0</v>
      </c>
      <c r="AF160" s="23">
        <f t="shared" si="26"/>
        <v>0</v>
      </c>
    </row>
    <row r="161" spans="1:32" x14ac:dyDescent="0.2">
      <c r="A161" s="366"/>
      <c r="B161" s="366"/>
      <c r="C161" s="164"/>
      <c r="D161" s="164"/>
      <c r="E161" s="201"/>
      <c r="F161" s="164"/>
      <c r="G161" s="194"/>
      <c r="H161" s="164"/>
      <c r="I161" s="204"/>
      <c r="J161" s="164"/>
      <c r="K161" s="164"/>
      <c r="L161" s="164"/>
      <c r="M161" s="76"/>
      <c r="N161" s="76"/>
      <c r="O161" s="81"/>
      <c r="P161" s="195">
        <f>VLOOKUP(O161,'Supporting Documentation'!$A$4:$J$569,10,FALSE)</f>
        <v>0</v>
      </c>
      <c r="Q161" s="51"/>
      <c r="R161" s="50"/>
      <c r="S161" s="156">
        <f>IF(Q161="",0,(Q161/'PPF Application'!$T$7))</f>
        <v>0</v>
      </c>
      <c r="T161" s="52">
        <f>IF(O161="", 0, (P161/'PPF Application'!$T$7)*Q161)</f>
        <v>0</v>
      </c>
      <c r="U161" s="134"/>
      <c r="W161" s="158">
        <f t="shared" si="27"/>
        <v>0</v>
      </c>
      <c r="X161" s="158">
        <f t="shared" si="19"/>
        <v>0</v>
      </c>
      <c r="Y161" s="158">
        <f t="shared" si="20"/>
        <v>0</v>
      </c>
      <c r="Z161" s="200">
        <f t="shared" si="21"/>
        <v>0</v>
      </c>
      <c r="AA161" s="200">
        <f t="shared" si="22"/>
        <v>0</v>
      </c>
      <c r="AB161" s="158">
        <f t="shared" si="23"/>
        <v>0</v>
      </c>
      <c r="AC161" s="11">
        <f t="shared" si="24"/>
        <v>0</v>
      </c>
      <c r="AE161" s="23">
        <f t="shared" si="25"/>
        <v>0</v>
      </c>
      <c r="AF161" s="23">
        <f t="shared" si="26"/>
        <v>0</v>
      </c>
    </row>
    <row r="162" spans="1:32" x14ac:dyDescent="0.2">
      <c r="A162" s="366"/>
      <c r="B162" s="366"/>
      <c r="C162" s="164"/>
      <c r="D162" s="164"/>
      <c r="E162" s="201"/>
      <c r="F162" s="164"/>
      <c r="G162" s="194"/>
      <c r="H162" s="164"/>
      <c r="I162" s="204"/>
      <c r="J162" s="164"/>
      <c r="K162" s="164"/>
      <c r="L162" s="164"/>
      <c r="M162" s="76"/>
      <c r="N162" s="76"/>
      <c r="O162" s="81"/>
      <c r="P162" s="195">
        <f>VLOOKUP(O162,'Supporting Documentation'!$A$4:$J$569,10,FALSE)</f>
        <v>0</v>
      </c>
      <c r="Q162" s="51"/>
      <c r="R162" s="50"/>
      <c r="S162" s="156">
        <f>IF(Q162="",0,(Q162/'PPF Application'!$T$7))</f>
        <v>0</v>
      </c>
      <c r="T162" s="52">
        <f>IF(O162="", 0, (P162/'PPF Application'!$T$7)*Q162)</f>
        <v>0</v>
      </c>
      <c r="U162" s="134"/>
      <c r="W162" s="158">
        <f t="shared" si="27"/>
        <v>0</v>
      </c>
      <c r="X162" s="158">
        <f t="shared" si="19"/>
        <v>0</v>
      </c>
      <c r="Y162" s="158">
        <f t="shared" si="20"/>
        <v>0</v>
      </c>
      <c r="Z162" s="200">
        <f t="shared" si="21"/>
        <v>0</v>
      </c>
      <c r="AA162" s="200">
        <f t="shared" si="22"/>
        <v>0</v>
      </c>
      <c r="AB162" s="158">
        <f t="shared" si="23"/>
        <v>0</v>
      </c>
      <c r="AC162" s="11">
        <f t="shared" si="24"/>
        <v>0</v>
      </c>
      <c r="AE162" s="23">
        <f t="shared" si="25"/>
        <v>0</v>
      </c>
      <c r="AF162" s="23">
        <f t="shared" si="26"/>
        <v>0</v>
      </c>
    </row>
    <row r="163" spans="1:32" x14ac:dyDescent="0.2">
      <c r="A163" s="366"/>
      <c r="B163" s="366"/>
      <c r="C163" s="164"/>
      <c r="D163" s="164"/>
      <c r="E163" s="201"/>
      <c r="F163" s="164"/>
      <c r="G163" s="194"/>
      <c r="H163" s="164"/>
      <c r="I163" s="204"/>
      <c r="J163" s="164"/>
      <c r="K163" s="164"/>
      <c r="L163" s="164"/>
      <c r="M163" s="76"/>
      <c r="N163" s="76"/>
      <c r="O163" s="81"/>
      <c r="P163" s="195">
        <f>VLOOKUP(O163,'Supporting Documentation'!$A$4:$J$569,10,FALSE)</f>
        <v>0</v>
      </c>
      <c r="Q163" s="51"/>
      <c r="R163" s="50"/>
      <c r="S163" s="156">
        <f>IF(Q163="",0,(Q163/'PPF Application'!$T$7))</f>
        <v>0</v>
      </c>
      <c r="T163" s="52">
        <f>IF(O163="", 0, (P163/'PPF Application'!$T$7)*Q163)</f>
        <v>0</v>
      </c>
      <c r="U163" s="134"/>
      <c r="W163" s="158">
        <f t="shared" si="27"/>
        <v>0</v>
      </c>
      <c r="X163" s="158">
        <f t="shared" si="19"/>
        <v>0</v>
      </c>
      <c r="Y163" s="158">
        <f t="shared" si="20"/>
        <v>0</v>
      </c>
      <c r="Z163" s="200">
        <f t="shared" si="21"/>
        <v>0</v>
      </c>
      <c r="AA163" s="200">
        <f t="shared" si="22"/>
        <v>0</v>
      </c>
      <c r="AB163" s="158">
        <f t="shared" si="23"/>
        <v>0</v>
      </c>
      <c r="AC163" s="11">
        <f t="shared" si="24"/>
        <v>0</v>
      </c>
      <c r="AE163" s="23">
        <f t="shared" si="25"/>
        <v>0</v>
      </c>
      <c r="AF163" s="23">
        <f t="shared" si="26"/>
        <v>0</v>
      </c>
    </row>
    <row r="164" spans="1:32" x14ac:dyDescent="0.2">
      <c r="A164" s="366"/>
      <c r="B164" s="366"/>
      <c r="C164" s="164"/>
      <c r="D164" s="164"/>
      <c r="E164" s="201"/>
      <c r="F164" s="164"/>
      <c r="G164" s="194"/>
      <c r="H164" s="164"/>
      <c r="I164" s="204"/>
      <c r="J164" s="164"/>
      <c r="K164" s="164"/>
      <c r="L164" s="164"/>
      <c r="M164" s="76"/>
      <c r="N164" s="76"/>
      <c r="O164" s="81"/>
      <c r="P164" s="195">
        <f>VLOOKUP(O164,'Supporting Documentation'!$A$4:$J$569,10,FALSE)</f>
        <v>0</v>
      </c>
      <c r="Q164" s="51"/>
      <c r="R164" s="50"/>
      <c r="S164" s="156">
        <f>IF(Q164="",0,(Q164/'PPF Application'!$T$7))</f>
        <v>0</v>
      </c>
      <c r="T164" s="52">
        <f>IF(O164="", 0, (P164/'PPF Application'!$T$7)*Q164)</f>
        <v>0</v>
      </c>
      <c r="U164" s="134"/>
      <c r="W164" s="158">
        <f t="shared" si="27"/>
        <v>0</v>
      </c>
      <c r="X164" s="158">
        <f t="shared" si="19"/>
        <v>0</v>
      </c>
      <c r="Y164" s="158">
        <f t="shared" si="20"/>
        <v>0</v>
      </c>
      <c r="Z164" s="200">
        <f t="shared" si="21"/>
        <v>0</v>
      </c>
      <c r="AA164" s="200">
        <f t="shared" si="22"/>
        <v>0</v>
      </c>
      <c r="AB164" s="158">
        <f t="shared" si="23"/>
        <v>0</v>
      </c>
      <c r="AC164" s="11">
        <f t="shared" si="24"/>
        <v>0</v>
      </c>
      <c r="AE164" s="23">
        <f t="shared" si="25"/>
        <v>0</v>
      </c>
      <c r="AF164" s="23">
        <f t="shared" si="26"/>
        <v>0</v>
      </c>
    </row>
    <row r="165" spans="1:32" x14ac:dyDescent="0.2">
      <c r="A165" s="366"/>
      <c r="B165" s="366"/>
      <c r="C165" s="164"/>
      <c r="D165" s="164"/>
      <c r="E165" s="201"/>
      <c r="F165" s="164"/>
      <c r="G165" s="194"/>
      <c r="H165" s="164"/>
      <c r="I165" s="204"/>
      <c r="J165" s="164"/>
      <c r="K165" s="164"/>
      <c r="L165" s="164"/>
      <c r="M165" s="76"/>
      <c r="N165" s="76"/>
      <c r="O165" s="81"/>
      <c r="P165" s="195">
        <f>VLOOKUP(O165,'Supporting Documentation'!$A$4:$J$569,10,FALSE)</f>
        <v>0</v>
      </c>
      <c r="Q165" s="51"/>
      <c r="R165" s="50"/>
      <c r="S165" s="156">
        <f>IF(Q165="",0,(Q165/'PPF Application'!$T$7))</f>
        <v>0</v>
      </c>
      <c r="T165" s="52">
        <f>IF(O165="", 0, (P165/'PPF Application'!$T$7)*Q165)</f>
        <v>0</v>
      </c>
      <c r="U165" s="134"/>
      <c r="W165" s="158">
        <f t="shared" si="27"/>
        <v>0</v>
      </c>
      <c r="X165" s="158">
        <f t="shared" si="19"/>
        <v>0</v>
      </c>
      <c r="Y165" s="158">
        <f t="shared" si="20"/>
        <v>0</v>
      </c>
      <c r="Z165" s="200">
        <f t="shared" si="21"/>
        <v>0</v>
      </c>
      <c r="AA165" s="200">
        <f t="shared" si="22"/>
        <v>0</v>
      </c>
      <c r="AB165" s="158">
        <f t="shared" si="23"/>
        <v>0</v>
      </c>
      <c r="AC165" s="11">
        <f t="shared" si="24"/>
        <v>0</v>
      </c>
      <c r="AE165" s="23">
        <f t="shared" si="25"/>
        <v>0</v>
      </c>
      <c r="AF165" s="23">
        <f t="shared" si="26"/>
        <v>0</v>
      </c>
    </row>
    <row r="166" spans="1:32" x14ac:dyDescent="0.2">
      <c r="A166" s="366"/>
      <c r="B166" s="366"/>
      <c r="C166" s="164"/>
      <c r="D166" s="164"/>
      <c r="E166" s="201"/>
      <c r="F166" s="164"/>
      <c r="G166" s="194"/>
      <c r="H166" s="164"/>
      <c r="I166" s="204"/>
      <c r="J166" s="164"/>
      <c r="K166" s="164"/>
      <c r="L166" s="164"/>
      <c r="M166" s="76"/>
      <c r="N166" s="76"/>
      <c r="O166" s="81"/>
      <c r="P166" s="195">
        <f>VLOOKUP(O166,'Supporting Documentation'!$A$4:$J$569,10,FALSE)</f>
        <v>0</v>
      </c>
      <c r="Q166" s="51"/>
      <c r="R166" s="50"/>
      <c r="S166" s="156">
        <f>IF(Q166="",0,(Q166/'PPF Application'!$T$7))</f>
        <v>0</v>
      </c>
      <c r="T166" s="52">
        <f>IF(O166="", 0, (P166/'PPF Application'!$T$7)*Q166)</f>
        <v>0</v>
      </c>
      <c r="U166" s="134"/>
      <c r="W166" s="158">
        <f t="shared" si="27"/>
        <v>0</v>
      </c>
      <c r="X166" s="158">
        <f t="shared" si="19"/>
        <v>0</v>
      </c>
      <c r="Y166" s="158">
        <f t="shared" si="20"/>
        <v>0</v>
      </c>
      <c r="Z166" s="200">
        <f t="shared" si="21"/>
        <v>0</v>
      </c>
      <c r="AA166" s="200">
        <f t="shared" si="22"/>
        <v>0</v>
      </c>
      <c r="AB166" s="158">
        <f t="shared" si="23"/>
        <v>0</v>
      </c>
      <c r="AC166" s="11">
        <f t="shared" si="24"/>
        <v>0</v>
      </c>
      <c r="AE166" s="23">
        <f t="shared" si="25"/>
        <v>0</v>
      </c>
      <c r="AF166" s="23">
        <f t="shared" si="26"/>
        <v>0</v>
      </c>
    </row>
    <row r="167" spans="1:32" x14ac:dyDescent="0.2">
      <c r="A167" s="366"/>
      <c r="B167" s="366"/>
      <c r="C167" s="164"/>
      <c r="D167" s="164"/>
      <c r="E167" s="201"/>
      <c r="F167" s="164"/>
      <c r="G167" s="194"/>
      <c r="H167" s="164"/>
      <c r="I167" s="204"/>
      <c r="J167" s="164"/>
      <c r="K167" s="164"/>
      <c r="L167" s="164"/>
      <c r="M167" s="76"/>
      <c r="N167" s="76"/>
      <c r="O167" s="81"/>
      <c r="P167" s="195">
        <f>VLOOKUP(O167,'Supporting Documentation'!$A$4:$J$569,10,FALSE)</f>
        <v>0</v>
      </c>
      <c r="Q167" s="51"/>
      <c r="R167" s="50"/>
      <c r="S167" s="156">
        <f>IF(Q167="",0,(Q167/'PPF Application'!$T$7))</f>
        <v>0</v>
      </c>
      <c r="T167" s="52">
        <f>IF(O167="", 0, (P167/'PPF Application'!$T$7)*Q167)</f>
        <v>0</v>
      </c>
      <c r="U167" s="134"/>
      <c r="W167" s="158">
        <f t="shared" si="27"/>
        <v>0</v>
      </c>
      <c r="X167" s="158">
        <f t="shared" si="19"/>
        <v>0</v>
      </c>
      <c r="Y167" s="158">
        <f t="shared" si="20"/>
        <v>0</v>
      </c>
      <c r="Z167" s="200">
        <f t="shared" si="21"/>
        <v>0</v>
      </c>
      <c r="AA167" s="200">
        <f t="shared" si="22"/>
        <v>0</v>
      </c>
      <c r="AB167" s="158">
        <f t="shared" si="23"/>
        <v>0</v>
      </c>
      <c r="AC167" s="11">
        <f t="shared" si="24"/>
        <v>0</v>
      </c>
      <c r="AE167" s="23">
        <f t="shared" si="25"/>
        <v>0</v>
      </c>
      <c r="AF167" s="23">
        <f t="shared" si="26"/>
        <v>0</v>
      </c>
    </row>
    <row r="168" spans="1:32" x14ac:dyDescent="0.2">
      <c r="A168" s="366"/>
      <c r="B168" s="366"/>
      <c r="C168" s="164"/>
      <c r="D168" s="164"/>
      <c r="E168" s="201"/>
      <c r="F168" s="164"/>
      <c r="G168" s="194"/>
      <c r="H168" s="164"/>
      <c r="I168" s="204"/>
      <c r="J168" s="164"/>
      <c r="K168" s="164"/>
      <c r="L168" s="164"/>
      <c r="M168" s="76"/>
      <c r="N168" s="76"/>
      <c r="O168" s="81"/>
      <c r="P168" s="195">
        <f>VLOOKUP(O168,'Supporting Documentation'!$A$4:$J$569,10,FALSE)</f>
        <v>0</v>
      </c>
      <c r="Q168" s="51"/>
      <c r="R168" s="50"/>
      <c r="S168" s="156">
        <f>IF(Q168="",0,(Q168/'PPF Application'!$T$7))</f>
        <v>0</v>
      </c>
      <c r="T168" s="52">
        <f>IF(O168="", 0, (P168/'PPF Application'!$T$7)*Q168)</f>
        <v>0</v>
      </c>
      <c r="U168" s="134"/>
      <c r="W168" s="158">
        <f t="shared" si="27"/>
        <v>0</v>
      </c>
      <c r="X168" s="158">
        <f t="shared" si="19"/>
        <v>0</v>
      </c>
      <c r="Y168" s="158">
        <f t="shared" si="20"/>
        <v>0</v>
      </c>
      <c r="Z168" s="200">
        <f t="shared" si="21"/>
        <v>0</v>
      </c>
      <c r="AA168" s="200">
        <f t="shared" si="22"/>
        <v>0</v>
      </c>
      <c r="AB168" s="158">
        <f t="shared" si="23"/>
        <v>0</v>
      </c>
      <c r="AC168" s="11">
        <f t="shared" si="24"/>
        <v>0</v>
      </c>
      <c r="AE168" s="23">
        <f t="shared" si="25"/>
        <v>0</v>
      </c>
      <c r="AF168" s="23">
        <f t="shared" si="26"/>
        <v>0</v>
      </c>
    </row>
    <row r="169" spans="1:32" x14ac:dyDescent="0.2">
      <c r="A169" s="366"/>
      <c r="B169" s="366"/>
      <c r="C169" s="164"/>
      <c r="D169" s="164"/>
      <c r="E169" s="201"/>
      <c r="F169" s="164"/>
      <c r="G169" s="194"/>
      <c r="H169" s="164"/>
      <c r="I169" s="204"/>
      <c r="J169" s="164"/>
      <c r="K169" s="164"/>
      <c r="L169" s="164"/>
      <c r="M169" s="76"/>
      <c r="N169" s="76"/>
      <c r="O169" s="81"/>
      <c r="P169" s="195">
        <f>VLOOKUP(O169,'Supporting Documentation'!$A$4:$J$569,10,FALSE)</f>
        <v>0</v>
      </c>
      <c r="Q169" s="51"/>
      <c r="R169" s="50"/>
      <c r="S169" s="156">
        <f>IF(Q169="",0,(Q169/'PPF Application'!$T$7))</f>
        <v>0</v>
      </c>
      <c r="T169" s="52">
        <f>IF(O169="", 0, (P169/'PPF Application'!$T$7)*Q169)</f>
        <v>0</v>
      </c>
      <c r="U169" s="134"/>
      <c r="W169" s="158">
        <f t="shared" si="27"/>
        <v>0</v>
      </c>
      <c r="X169" s="158">
        <f t="shared" si="19"/>
        <v>0</v>
      </c>
      <c r="Y169" s="158">
        <f t="shared" si="20"/>
        <v>0</v>
      </c>
      <c r="Z169" s="200">
        <f t="shared" si="21"/>
        <v>0</v>
      </c>
      <c r="AA169" s="200">
        <f t="shared" si="22"/>
        <v>0</v>
      </c>
      <c r="AB169" s="158">
        <f t="shared" si="23"/>
        <v>0</v>
      </c>
      <c r="AC169" s="11">
        <f t="shared" si="24"/>
        <v>0</v>
      </c>
      <c r="AE169" s="23">
        <f t="shared" si="25"/>
        <v>0</v>
      </c>
      <c r="AF169" s="23">
        <f t="shared" si="26"/>
        <v>0</v>
      </c>
    </row>
    <row r="170" spans="1:32" x14ac:dyDescent="0.2">
      <c r="A170" s="366"/>
      <c r="B170" s="366"/>
      <c r="C170" s="164"/>
      <c r="D170" s="164"/>
      <c r="E170" s="201"/>
      <c r="F170" s="164"/>
      <c r="G170" s="194"/>
      <c r="H170" s="164"/>
      <c r="I170" s="204"/>
      <c r="J170" s="164"/>
      <c r="K170" s="164"/>
      <c r="L170" s="164"/>
      <c r="M170" s="76"/>
      <c r="N170" s="76"/>
      <c r="O170" s="81"/>
      <c r="P170" s="195">
        <f>VLOOKUP(O170,'Supporting Documentation'!$A$4:$J$569,10,FALSE)</f>
        <v>0</v>
      </c>
      <c r="Q170" s="51"/>
      <c r="R170" s="50"/>
      <c r="S170" s="156">
        <f>IF(Q170="",0,(Q170/'PPF Application'!$T$7))</f>
        <v>0</v>
      </c>
      <c r="T170" s="52">
        <f>IF(O170="", 0, (P170/'PPF Application'!$T$7)*Q170)</f>
        <v>0</v>
      </c>
      <c r="U170" s="134"/>
      <c r="W170" s="158">
        <f t="shared" si="27"/>
        <v>0</v>
      </c>
      <c r="X170" s="158">
        <f t="shared" si="19"/>
        <v>0</v>
      </c>
      <c r="Y170" s="158">
        <f t="shared" si="20"/>
        <v>0</v>
      </c>
      <c r="Z170" s="200">
        <f t="shared" si="21"/>
        <v>0</v>
      </c>
      <c r="AA170" s="200">
        <f t="shared" si="22"/>
        <v>0</v>
      </c>
      <c r="AB170" s="158">
        <f t="shared" si="23"/>
        <v>0</v>
      </c>
      <c r="AC170" s="11">
        <f t="shared" si="24"/>
        <v>0</v>
      </c>
      <c r="AE170" s="23">
        <f t="shared" si="25"/>
        <v>0</v>
      </c>
      <c r="AF170" s="23">
        <f t="shared" si="26"/>
        <v>0</v>
      </c>
    </row>
    <row r="171" spans="1:32" x14ac:dyDescent="0.2">
      <c r="A171" s="366"/>
      <c r="B171" s="366"/>
      <c r="C171" s="164"/>
      <c r="D171" s="164"/>
      <c r="E171" s="201"/>
      <c r="F171" s="164"/>
      <c r="G171" s="194"/>
      <c r="H171" s="164"/>
      <c r="I171" s="204"/>
      <c r="J171" s="164"/>
      <c r="K171" s="164"/>
      <c r="L171" s="164"/>
      <c r="M171" s="76"/>
      <c r="N171" s="76"/>
      <c r="O171" s="81"/>
      <c r="P171" s="195">
        <f>VLOOKUP(O171,'Supporting Documentation'!$A$4:$J$569,10,FALSE)</f>
        <v>0</v>
      </c>
      <c r="Q171" s="51"/>
      <c r="R171" s="50"/>
      <c r="S171" s="156">
        <f>IF(Q171="",0,(Q171/'PPF Application'!$T$7))</f>
        <v>0</v>
      </c>
      <c r="T171" s="52">
        <f>IF(O171="", 0, (P171/'PPF Application'!$T$7)*Q171)</f>
        <v>0</v>
      </c>
      <c r="U171" s="134"/>
      <c r="W171" s="158">
        <f t="shared" si="27"/>
        <v>0</v>
      </c>
      <c r="X171" s="158">
        <f t="shared" si="19"/>
        <v>0</v>
      </c>
      <c r="Y171" s="158">
        <f t="shared" si="20"/>
        <v>0</v>
      </c>
      <c r="Z171" s="200">
        <f t="shared" si="21"/>
        <v>0</v>
      </c>
      <c r="AA171" s="200">
        <f t="shared" si="22"/>
        <v>0</v>
      </c>
      <c r="AB171" s="158">
        <f t="shared" si="23"/>
        <v>0</v>
      </c>
      <c r="AC171" s="11">
        <f t="shared" si="24"/>
        <v>0</v>
      </c>
      <c r="AE171" s="23">
        <f t="shared" si="25"/>
        <v>0</v>
      </c>
      <c r="AF171" s="23">
        <f t="shared" si="26"/>
        <v>0</v>
      </c>
    </row>
    <row r="172" spans="1:32" x14ac:dyDescent="0.2">
      <c r="A172" s="366"/>
      <c r="B172" s="366"/>
      <c r="C172" s="164"/>
      <c r="D172" s="164"/>
      <c r="E172" s="201"/>
      <c r="F172" s="164"/>
      <c r="G172" s="194"/>
      <c r="H172" s="164"/>
      <c r="I172" s="204"/>
      <c r="J172" s="164"/>
      <c r="K172" s="164"/>
      <c r="L172" s="164"/>
      <c r="M172" s="76"/>
      <c r="N172" s="76"/>
      <c r="O172" s="81"/>
      <c r="P172" s="195">
        <f>VLOOKUP(O172,'Supporting Documentation'!$A$4:$J$569,10,FALSE)</f>
        <v>0</v>
      </c>
      <c r="Q172" s="51"/>
      <c r="R172" s="50"/>
      <c r="S172" s="156">
        <f>IF(Q172="",0,(Q172/'PPF Application'!$T$7))</f>
        <v>0</v>
      </c>
      <c r="T172" s="52">
        <f>IF(O172="", 0, (P172/'PPF Application'!$T$7)*Q172)</f>
        <v>0</v>
      </c>
      <c r="U172" s="134"/>
      <c r="W172" s="158">
        <f t="shared" si="27"/>
        <v>0</v>
      </c>
      <c r="X172" s="158">
        <f t="shared" si="19"/>
        <v>0</v>
      </c>
      <c r="Y172" s="158">
        <f t="shared" si="20"/>
        <v>0</v>
      </c>
      <c r="Z172" s="200">
        <f t="shared" si="21"/>
        <v>0</v>
      </c>
      <c r="AA172" s="200">
        <f t="shared" si="22"/>
        <v>0</v>
      </c>
      <c r="AB172" s="158">
        <f t="shared" si="23"/>
        <v>0</v>
      </c>
      <c r="AC172" s="11">
        <f t="shared" si="24"/>
        <v>0</v>
      </c>
      <c r="AE172" s="23">
        <f t="shared" si="25"/>
        <v>0</v>
      </c>
      <c r="AF172" s="23">
        <f t="shared" si="26"/>
        <v>0</v>
      </c>
    </row>
    <row r="173" spans="1:32" x14ac:dyDescent="0.2">
      <c r="A173" s="366"/>
      <c r="B173" s="366"/>
      <c r="C173" s="164"/>
      <c r="D173" s="164"/>
      <c r="E173" s="201"/>
      <c r="F173" s="164"/>
      <c r="G173" s="194"/>
      <c r="H173" s="164"/>
      <c r="I173" s="204"/>
      <c r="J173" s="164"/>
      <c r="K173" s="164"/>
      <c r="L173" s="164"/>
      <c r="M173" s="76"/>
      <c r="N173" s="76"/>
      <c r="O173" s="81"/>
      <c r="P173" s="195">
        <f>VLOOKUP(O173,'Supporting Documentation'!$A$4:$J$569,10,FALSE)</f>
        <v>0</v>
      </c>
      <c r="Q173" s="51"/>
      <c r="R173" s="50"/>
      <c r="S173" s="156">
        <f>IF(Q173="",0,(Q173/'PPF Application'!$T$7))</f>
        <v>0</v>
      </c>
      <c r="T173" s="52">
        <f>IF(O173="", 0, (P173/'PPF Application'!$T$7)*Q173)</f>
        <v>0</v>
      </c>
      <c r="U173" s="134"/>
      <c r="W173" s="158">
        <f t="shared" si="27"/>
        <v>0</v>
      </c>
      <c r="X173" s="158">
        <f t="shared" si="19"/>
        <v>0</v>
      </c>
      <c r="Y173" s="158">
        <f t="shared" si="20"/>
        <v>0</v>
      </c>
      <c r="Z173" s="200">
        <f t="shared" si="21"/>
        <v>0</v>
      </c>
      <c r="AA173" s="200">
        <f t="shared" si="22"/>
        <v>0</v>
      </c>
      <c r="AB173" s="158">
        <f t="shared" si="23"/>
        <v>0</v>
      </c>
      <c r="AC173" s="11">
        <f t="shared" si="24"/>
        <v>0</v>
      </c>
      <c r="AE173" s="23">
        <f t="shared" si="25"/>
        <v>0</v>
      </c>
      <c r="AF173" s="23">
        <f t="shared" si="26"/>
        <v>0</v>
      </c>
    </row>
    <row r="174" spans="1:32" x14ac:dyDescent="0.2">
      <c r="A174" s="366"/>
      <c r="B174" s="366"/>
      <c r="C174" s="164"/>
      <c r="D174" s="164"/>
      <c r="E174" s="201"/>
      <c r="F174" s="164"/>
      <c r="G174" s="194"/>
      <c r="H174" s="164"/>
      <c r="I174" s="204"/>
      <c r="J174" s="164"/>
      <c r="K174" s="164"/>
      <c r="L174" s="164"/>
      <c r="M174" s="76"/>
      <c r="N174" s="76"/>
      <c r="O174" s="81"/>
      <c r="P174" s="195">
        <f>VLOOKUP(O174,'Supporting Documentation'!$A$4:$J$569,10,FALSE)</f>
        <v>0</v>
      </c>
      <c r="Q174" s="51"/>
      <c r="R174" s="50"/>
      <c r="S174" s="156">
        <f>IF(Q174="",0,(Q174/'PPF Application'!$T$7))</f>
        <v>0</v>
      </c>
      <c r="T174" s="52">
        <f>IF(O174="", 0, (P174/'PPF Application'!$T$7)*Q174)</f>
        <v>0</v>
      </c>
      <c r="U174" s="134"/>
      <c r="W174" s="158">
        <f t="shared" si="27"/>
        <v>0</v>
      </c>
      <c r="X174" s="158">
        <f t="shared" si="19"/>
        <v>0</v>
      </c>
      <c r="Y174" s="158">
        <f t="shared" si="20"/>
        <v>0</v>
      </c>
      <c r="Z174" s="200">
        <f t="shared" si="21"/>
        <v>0</v>
      </c>
      <c r="AA174" s="200">
        <f t="shared" si="22"/>
        <v>0</v>
      </c>
      <c r="AB174" s="158">
        <f t="shared" si="23"/>
        <v>0</v>
      </c>
      <c r="AC174" s="11">
        <f t="shared" si="24"/>
        <v>0</v>
      </c>
      <c r="AE174" s="23">
        <f t="shared" si="25"/>
        <v>0</v>
      </c>
      <c r="AF174" s="23">
        <f t="shared" si="26"/>
        <v>0</v>
      </c>
    </row>
    <row r="175" spans="1:32" x14ac:dyDescent="0.2">
      <c r="A175" s="366"/>
      <c r="B175" s="366"/>
      <c r="C175" s="164"/>
      <c r="D175" s="164"/>
      <c r="E175" s="201"/>
      <c r="F175" s="164"/>
      <c r="G175" s="194"/>
      <c r="H175" s="164"/>
      <c r="I175" s="204"/>
      <c r="J175" s="164"/>
      <c r="K175" s="164"/>
      <c r="L175" s="164"/>
      <c r="M175" s="76"/>
      <c r="N175" s="76"/>
      <c r="O175" s="81"/>
      <c r="P175" s="195">
        <f>VLOOKUP(O175,'Supporting Documentation'!$A$4:$J$569,10,FALSE)</f>
        <v>0</v>
      </c>
      <c r="Q175" s="51"/>
      <c r="R175" s="50"/>
      <c r="S175" s="156">
        <f>IF(Q175="",0,(Q175/'PPF Application'!$T$7))</f>
        <v>0</v>
      </c>
      <c r="T175" s="52">
        <f>IF(O175="", 0, (P175/'PPF Application'!$T$7)*Q175)</f>
        <v>0</v>
      </c>
      <c r="U175" s="134"/>
      <c r="W175" s="158">
        <f t="shared" si="27"/>
        <v>0</v>
      </c>
      <c r="X175" s="158">
        <f t="shared" si="19"/>
        <v>0</v>
      </c>
      <c r="Y175" s="158">
        <f t="shared" si="20"/>
        <v>0</v>
      </c>
      <c r="Z175" s="200">
        <f t="shared" si="21"/>
        <v>0</v>
      </c>
      <c r="AA175" s="200">
        <f t="shared" si="22"/>
        <v>0</v>
      </c>
      <c r="AB175" s="158">
        <f t="shared" si="23"/>
        <v>0</v>
      </c>
      <c r="AC175" s="11">
        <f t="shared" si="24"/>
        <v>0</v>
      </c>
      <c r="AE175" s="23">
        <f t="shared" si="25"/>
        <v>0</v>
      </c>
      <c r="AF175" s="23">
        <f t="shared" si="26"/>
        <v>0</v>
      </c>
    </row>
    <row r="176" spans="1:32" x14ac:dyDescent="0.2">
      <c r="A176" s="366"/>
      <c r="B176" s="366"/>
      <c r="C176" s="164"/>
      <c r="D176" s="164"/>
      <c r="E176" s="201"/>
      <c r="F176" s="164"/>
      <c r="G176" s="194"/>
      <c r="H176" s="164"/>
      <c r="I176" s="204"/>
      <c r="J176" s="164"/>
      <c r="K176" s="164"/>
      <c r="L176" s="164"/>
      <c r="M176" s="76"/>
      <c r="N176" s="76"/>
      <c r="O176" s="81"/>
      <c r="P176" s="195">
        <f>VLOOKUP(O176,'Supporting Documentation'!$A$4:$J$569,10,FALSE)</f>
        <v>0</v>
      </c>
      <c r="Q176" s="51"/>
      <c r="R176" s="50"/>
      <c r="S176" s="156">
        <f>IF(Q176="",0,(Q176/'PPF Application'!$T$7))</f>
        <v>0</v>
      </c>
      <c r="T176" s="52">
        <f>IF(O176="", 0, (P176/'PPF Application'!$T$7)*Q176)</f>
        <v>0</v>
      </c>
      <c r="U176" s="134"/>
      <c r="W176" s="158">
        <f t="shared" si="27"/>
        <v>0</v>
      </c>
      <c r="X176" s="158">
        <f t="shared" si="19"/>
        <v>0</v>
      </c>
      <c r="Y176" s="158">
        <f t="shared" si="20"/>
        <v>0</v>
      </c>
      <c r="Z176" s="200">
        <f t="shared" si="21"/>
        <v>0</v>
      </c>
      <c r="AA176" s="200">
        <f t="shared" si="22"/>
        <v>0</v>
      </c>
      <c r="AB176" s="158">
        <f t="shared" si="23"/>
        <v>0</v>
      </c>
      <c r="AC176" s="11">
        <f t="shared" si="24"/>
        <v>0</v>
      </c>
      <c r="AE176" s="23">
        <f t="shared" si="25"/>
        <v>0</v>
      </c>
      <c r="AF176" s="23">
        <f t="shared" si="26"/>
        <v>0</v>
      </c>
    </row>
    <row r="177" spans="1:32" x14ac:dyDescent="0.2">
      <c r="A177" s="366"/>
      <c r="B177" s="366"/>
      <c r="C177" s="164"/>
      <c r="D177" s="164"/>
      <c r="E177" s="201"/>
      <c r="F177" s="164"/>
      <c r="G177" s="194"/>
      <c r="H177" s="164"/>
      <c r="I177" s="204"/>
      <c r="J177" s="164"/>
      <c r="K177" s="164"/>
      <c r="L177" s="164"/>
      <c r="M177" s="76"/>
      <c r="N177" s="76"/>
      <c r="O177" s="81"/>
      <c r="P177" s="195">
        <f>VLOOKUP(O177,'Supporting Documentation'!$A$4:$J$569,10,FALSE)</f>
        <v>0</v>
      </c>
      <c r="Q177" s="51"/>
      <c r="R177" s="50"/>
      <c r="S177" s="156">
        <f>IF(Q177="",0,(Q177/'PPF Application'!$T$7))</f>
        <v>0</v>
      </c>
      <c r="T177" s="52">
        <f>IF(O177="", 0, (P177/'PPF Application'!$T$7)*Q177)</f>
        <v>0</v>
      </c>
      <c r="U177" s="134"/>
      <c r="W177" s="158">
        <f t="shared" si="27"/>
        <v>0</v>
      </c>
      <c r="X177" s="158">
        <f t="shared" si="19"/>
        <v>0</v>
      </c>
      <c r="Y177" s="158">
        <f t="shared" si="20"/>
        <v>0</v>
      </c>
      <c r="Z177" s="200">
        <f t="shared" si="21"/>
        <v>0</v>
      </c>
      <c r="AA177" s="200">
        <f t="shared" si="22"/>
        <v>0</v>
      </c>
      <c r="AB177" s="158">
        <f t="shared" si="23"/>
        <v>0</v>
      </c>
      <c r="AC177" s="11">
        <f t="shared" si="24"/>
        <v>0</v>
      </c>
      <c r="AE177" s="23">
        <f t="shared" si="25"/>
        <v>0</v>
      </c>
      <c r="AF177" s="23">
        <f t="shared" si="26"/>
        <v>0</v>
      </c>
    </row>
    <row r="178" spans="1:32" x14ac:dyDescent="0.2">
      <c r="A178" s="366"/>
      <c r="B178" s="366"/>
      <c r="C178" s="164"/>
      <c r="D178" s="164"/>
      <c r="E178" s="201"/>
      <c r="F178" s="164"/>
      <c r="G178" s="194"/>
      <c r="H178" s="164"/>
      <c r="I178" s="204"/>
      <c r="J178" s="164"/>
      <c r="K178" s="164"/>
      <c r="L178" s="164"/>
      <c r="M178" s="76"/>
      <c r="N178" s="76"/>
      <c r="O178" s="81"/>
      <c r="P178" s="195">
        <f>VLOOKUP(O178,'Supporting Documentation'!$A$4:$J$569,10,FALSE)</f>
        <v>0</v>
      </c>
      <c r="Q178" s="51"/>
      <c r="R178" s="50"/>
      <c r="S178" s="156">
        <f>IF(Q178="",0,(Q178/'PPF Application'!$T$7))</f>
        <v>0</v>
      </c>
      <c r="T178" s="52">
        <f>IF(O178="", 0, (P178/'PPF Application'!$T$7)*Q178)</f>
        <v>0</v>
      </c>
      <c r="U178" s="134"/>
      <c r="W178" s="158">
        <f t="shared" si="27"/>
        <v>0</v>
      </c>
      <c r="X178" s="158">
        <f t="shared" si="19"/>
        <v>0</v>
      </c>
      <c r="Y178" s="158">
        <f t="shared" si="20"/>
        <v>0</v>
      </c>
      <c r="Z178" s="200">
        <f t="shared" si="21"/>
        <v>0</v>
      </c>
      <c r="AA178" s="200">
        <f t="shared" si="22"/>
        <v>0</v>
      </c>
      <c r="AB178" s="158">
        <f t="shared" si="23"/>
        <v>0</v>
      </c>
      <c r="AC178" s="11">
        <f t="shared" si="24"/>
        <v>0</v>
      </c>
      <c r="AE178" s="23">
        <f t="shared" si="25"/>
        <v>0</v>
      </c>
      <c r="AF178" s="23">
        <f t="shared" si="26"/>
        <v>0</v>
      </c>
    </row>
    <row r="179" spans="1:32" x14ac:dyDescent="0.2">
      <c r="A179" s="366"/>
      <c r="B179" s="366"/>
      <c r="C179" s="164"/>
      <c r="D179" s="164"/>
      <c r="E179" s="201"/>
      <c r="F179" s="164"/>
      <c r="G179" s="194"/>
      <c r="H179" s="164"/>
      <c r="I179" s="204"/>
      <c r="J179" s="164"/>
      <c r="K179" s="164"/>
      <c r="L179" s="164"/>
      <c r="M179" s="76"/>
      <c r="N179" s="76"/>
      <c r="O179" s="81"/>
      <c r="P179" s="195">
        <f>VLOOKUP(O179,'Supporting Documentation'!$A$4:$J$569,10,FALSE)</f>
        <v>0</v>
      </c>
      <c r="Q179" s="51"/>
      <c r="R179" s="50"/>
      <c r="S179" s="156">
        <f>IF(Q179="",0,(Q179/'PPF Application'!$T$7))</f>
        <v>0</v>
      </c>
      <c r="T179" s="52">
        <f>IF(O179="", 0, (P179/'PPF Application'!$T$7)*Q179)</f>
        <v>0</v>
      </c>
      <c r="U179" s="134"/>
      <c r="W179" s="158">
        <f t="shared" si="27"/>
        <v>0</v>
      </c>
      <c r="X179" s="158">
        <f t="shared" si="19"/>
        <v>0</v>
      </c>
      <c r="Y179" s="158">
        <f t="shared" si="20"/>
        <v>0</v>
      </c>
      <c r="Z179" s="200">
        <f t="shared" si="21"/>
        <v>0</v>
      </c>
      <c r="AA179" s="200">
        <f t="shared" si="22"/>
        <v>0</v>
      </c>
      <c r="AB179" s="158">
        <f t="shared" si="23"/>
        <v>0</v>
      </c>
      <c r="AC179" s="11">
        <f t="shared" si="24"/>
        <v>0</v>
      </c>
      <c r="AE179" s="23">
        <f t="shared" si="25"/>
        <v>0</v>
      </c>
      <c r="AF179" s="23">
        <f t="shared" si="26"/>
        <v>0</v>
      </c>
    </row>
    <row r="180" spans="1:32" x14ac:dyDescent="0.2">
      <c r="A180" s="366"/>
      <c r="B180" s="366"/>
      <c r="C180" s="164"/>
      <c r="D180" s="164"/>
      <c r="E180" s="201"/>
      <c r="F180" s="164"/>
      <c r="G180" s="194"/>
      <c r="H180" s="164"/>
      <c r="I180" s="204"/>
      <c r="J180" s="164"/>
      <c r="K180" s="164"/>
      <c r="L180" s="164"/>
      <c r="M180" s="76"/>
      <c r="N180" s="76"/>
      <c r="O180" s="81"/>
      <c r="P180" s="195">
        <f>VLOOKUP(O180,'Supporting Documentation'!$A$4:$J$569,10,FALSE)</f>
        <v>0</v>
      </c>
      <c r="Q180" s="51"/>
      <c r="R180" s="50"/>
      <c r="S180" s="156">
        <f>IF(Q180="",0,(Q180/'PPF Application'!$T$7))</f>
        <v>0</v>
      </c>
      <c r="T180" s="52">
        <f>IF(O180="", 0, (P180/'PPF Application'!$T$7)*Q180)</f>
        <v>0</v>
      </c>
      <c r="U180" s="134"/>
      <c r="W180" s="158">
        <f t="shared" si="27"/>
        <v>0</v>
      </c>
      <c r="X180" s="158">
        <f t="shared" si="19"/>
        <v>0</v>
      </c>
      <c r="Y180" s="158">
        <f t="shared" si="20"/>
        <v>0</v>
      </c>
      <c r="Z180" s="200">
        <f t="shared" si="21"/>
        <v>0</v>
      </c>
      <c r="AA180" s="200">
        <f t="shared" si="22"/>
        <v>0</v>
      </c>
      <c r="AB180" s="158">
        <f t="shared" si="23"/>
        <v>0</v>
      </c>
      <c r="AC180" s="11">
        <f t="shared" si="24"/>
        <v>0</v>
      </c>
      <c r="AE180" s="23">
        <f t="shared" si="25"/>
        <v>0</v>
      </c>
      <c r="AF180" s="23">
        <f t="shared" si="26"/>
        <v>0</v>
      </c>
    </row>
    <row r="181" spans="1:32" x14ac:dyDescent="0.2">
      <c r="A181" s="366"/>
      <c r="B181" s="366"/>
      <c r="C181" s="164"/>
      <c r="D181" s="164"/>
      <c r="E181" s="201"/>
      <c r="F181" s="164"/>
      <c r="G181" s="194"/>
      <c r="H181" s="164"/>
      <c r="I181" s="204"/>
      <c r="J181" s="164"/>
      <c r="K181" s="164"/>
      <c r="L181" s="164"/>
      <c r="M181" s="76"/>
      <c r="N181" s="76"/>
      <c r="O181" s="81"/>
      <c r="P181" s="195">
        <f>VLOOKUP(O181,'Supporting Documentation'!$A$4:$J$569,10,FALSE)</f>
        <v>0</v>
      </c>
      <c r="Q181" s="51"/>
      <c r="R181" s="50"/>
      <c r="S181" s="156">
        <f>IF(Q181="",0,(Q181/'PPF Application'!$T$7))</f>
        <v>0</v>
      </c>
      <c r="T181" s="52">
        <f>IF(O181="", 0, (P181/'PPF Application'!$T$7)*Q181)</f>
        <v>0</v>
      </c>
      <c r="U181" s="134"/>
      <c r="W181" s="158">
        <f t="shared" si="27"/>
        <v>0</v>
      </c>
      <c r="X181" s="158">
        <f t="shared" si="19"/>
        <v>0</v>
      </c>
      <c r="Y181" s="158">
        <f t="shared" si="20"/>
        <v>0</v>
      </c>
      <c r="Z181" s="200">
        <f t="shared" si="21"/>
        <v>0</v>
      </c>
      <c r="AA181" s="200">
        <f t="shared" si="22"/>
        <v>0</v>
      </c>
      <c r="AB181" s="158">
        <f t="shared" si="23"/>
        <v>0</v>
      </c>
      <c r="AC181" s="11">
        <f t="shared" si="24"/>
        <v>0</v>
      </c>
      <c r="AE181" s="23">
        <f t="shared" si="25"/>
        <v>0</v>
      </c>
      <c r="AF181" s="23">
        <f t="shared" si="26"/>
        <v>0</v>
      </c>
    </row>
    <row r="182" spans="1:32" x14ac:dyDescent="0.2">
      <c r="A182" s="366"/>
      <c r="B182" s="366"/>
      <c r="C182" s="164"/>
      <c r="D182" s="164"/>
      <c r="E182" s="201"/>
      <c r="F182" s="164"/>
      <c r="G182" s="194"/>
      <c r="H182" s="164"/>
      <c r="I182" s="204"/>
      <c r="J182" s="164"/>
      <c r="K182" s="164"/>
      <c r="L182" s="164"/>
      <c r="M182" s="76"/>
      <c r="N182" s="76"/>
      <c r="O182" s="81"/>
      <c r="P182" s="195">
        <f>VLOOKUP(O182,'Supporting Documentation'!$A$4:$J$569,10,FALSE)</f>
        <v>0</v>
      </c>
      <c r="Q182" s="51"/>
      <c r="R182" s="50"/>
      <c r="S182" s="156">
        <f>IF(Q182="",0,(Q182/'PPF Application'!$T$7))</f>
        <v>0</v>
      </c>
      <c r="T182" s="52">
        <f>IF(O182="", 0, (P182/'PPF Application'!$T$7)*Q182)</f>
        <v>0</v>
      </c>
      <c r="U182" s="134"/>
      <c r="W182" s="158">
        <f t="shared" si="27"/>
        <v>0</v>
      </c>
      <c r="X182" s="158">
        <f t="shared" si="19"/>
        <v>0</v>
      </c>
      <c r="Y182" s="158">
        <f t="shared" si="20"/>
        <v>0</v>
      </c>
      <c r="Z182" s="200">
        <f t="shared" si="21"/>
        <v>0</v>
      </c>
      <c r="AA182" s="200">
        <f t="shared" si="22"/>
        <v>0</v>
      </c>
      <c r="AB182" s="158">
        <f t="shared" si="23"/>
        <v>0</v>
      </c>
      <c r="AC182" s="11">
        <f t="shared" si="24"/>
        <v>0</v>
      </c>
      <c r="AE182" s="23">
        <f t="shared" si="25"/>
        <v>0</v>
      </c>
      <c r="AF182" s="23">
        <f t="shared" si="26"/>
        <v>0</v>
      </c>
    </row>
    <row r="183" spans="1:32" x14ac:dyDescent="0.2">
      <c r="A183" s="366"/>
      <c r="B183" s="366"/>
      <c r="C183" s="164"/>
      <c r="D183" s="164"/>
      <c r="E183" s="201"/>
      <c r="F183" s="164"/>
      <c r="G183" s="194"/>
      <c r="H183" s="164"/>
      <c r="I183" s="204"/>
      <c r="J183" s="164"/>
      <c r="K183" s="164"/>
      <c r="L183" s="164"/>
      <c r="M183" s="76"/>
      <c r="N183" s="76"/>
      <c r="O183" s="81"/>
      <c r="P183" s="195">
        <f>VLOOKUP(O183,'Supporting Documentation'!$A$4:$J$569,10,FALSE)</f>
        <v>0</v>
      </c>
      <c r="Q183" s="51"/>
      <c r="R183" s="50"/>
      <c r="S183" s="156">
        <f>IF(Q183="",0,(Q183/'PPF Application'!$T$7))</f>
        <v>0</v>
      </c>
      <c r="T183" s="52">
        <f>IF(O183="", 0, (P183/'PPF Application'!$T$7)*Q183)</f>
        <v>0</v>
      </c>
      <c r="U183" s="134"/>
      <c r="W183" s="158">
        <f t="shared" si="27"/>
        <v>0</v>
      </c>
      <c r="X183" s="158">
        <f t="shared" si="19"/>
        <v>0</v>
      </c>
      <c r="Y183" s="158">
        <f t="shared" si="20"/>
        <v>0</v>
      </c>
      <c r="Z183" s="200">
        <f t="shared" si="21"/>
        <v>0</v>
      </c>
      <c r="AA183" s="200">
        <f t="shared" si="22"/>
        <v>0</v>
      </c>
      <c r="AB183" s="158">
        <f t="shared" si="23"/>
        <v>0</v>
      </c>
      <c r="AC183" s="11">
        <f t="shared" si="24"/>
        <v>0</v>
      </c>
      <c r="AE183" s="23">
        <f t="shared" si="25"/>
        <v>0</v>
      </c>
      <c r="AF183" s="23">
        <f t="shared" si="26"/>
        <v>0</v>
      </c>
    </row>
    <row r="184" spans="1:32" x14ac:dyDescent="0.2">
      <c r="A184" s="366"/>
      <c r="B184" s="366"/>
      <c r="C184" s="164"/>
      <c r="D184" s="164"/>
      <c r="E184" s="201"/>
      <c r="F184" s="164"/>
      <c r="G184" s="194"/>
      <c r="H184" s="164"/>
      <c r="I184" s="204"/>
      <c r="J184" s="164"/>
      <c r="K184" s="164"/>
      <c r="L184" s="164"/>
      <c r="M184" s="76"/>
      <c r="N184" s="76"/>
      <c r="O184" s="81"/>
      <c r="P184" s="195">
        <f>VLOOKUP(O184,'Supporting Documentation'!$A$4:$J$569,10,FALSE)</f>
        <v>0</v>
      </c>
      <c r="Q184" s="51"/>
      <c r="R184" s="50"/>
      <c r="S184" s="156">
        <f>IF(Q184="",0,(Q184/'PPF Application'!$T$7))</f>
        <v>0</v>
      </c>
      <c r="T184" s="52">
        <f>IF(O184="", 0, (P184/'PPF Application'!$T$7)*Q184)</f>
        <v>0</v>
      </c>
      <c r="U184" s="134"/>
      <c r="W184" s="158">
        <f t="shared" si="27"/>
        <v>0</v>
      </c>
      <c r="X184" s="158">
        <f t="shared" si="19"/>
        <v>0</v>
      </c>
      <c r="Y184" s="158">
        <f t="shared" si="20"/>
        <v>0</v>
      </c>
      <c r="Z184" s="200">
        <f t="shared" si="21"/>
        <v>0</v>
      </c>
      <c r="AA184" s="200">
        <f t="shared" si="22"/>
        <v>0</v>
      </c>
      <c r="AB184" s="158">
        <f t="shared" si="23"/>
        <v>0</v>
      </c>
      <c r="AC184" s="11">
        <f t="shared" si="24"/>
        <v>0</v>
      </c>
      <c r="AE184" s="23">
        <f t="shared" si="25"/>
        <v>0</v>
      </c>
      <c r="AF184" s="23">
        <f t="shared" si="26"/>
        <v>0</v>
      </c>
    </row>
    <row r="185" spans="1:32" x14ac:dyDescent="0.2">
      <c r="A185" s="366"/>
      <c r="B185" s="366"/>
      <c r="C185" s="164"/>
      <c r="D185" s="164"/>
      <c r="E185" s="201"/>
      <c r="F185" s="164"/>
      <c r="G185" s="194"/>
      <c r="H185" s="164"/>
      <c r="I185" s="204"/>
      <c r="J185" s="164"/>
      <c r="K185" s="164"/>
      <c r="L185" s="164"/>
      <c r="M185" s="76"/>
      <c r="N185" s="76"/>
      <c r="O185" s="81"/>
      <c r="P185" s="195">
        <f>VLOOKUP(O185,'Supporting Documentation'!$A$4:$J$569,10,FALSE)</f>
        <v>0</v>
      </c>
      <c r="Q185" s="51"/>
      <c r="R185" s="50"/>
      <c r="S185" s="156">
        <f>IF(Q185="",0,(Q185/'PPF Application'!$T$7))</f>
        <v>0</v>
      </c>
      <c r="T185" s="52">
        <f>IF(O185="", 0, (P185/'PPF Application'!$T$7)*Q185)</f>
        <v>0</v>
      </c>
      <c r="U185" s="134"/>
      <c r="W185" s="158">
        <f t="shared" si="27"/>
        <v>0</v>
      </c>
      <c r="X185" s="158">
        <f t="shared" si="19"/>
        <v>0</v>
      </c>
      <c r="Y185" s="158">
        <f t="shared" si="20"/>
        <v>0</v>
      </c>
      <c r="Z185" s="200">
        <f t="shared" si="21"/>
        <v>0</v>
      </c>
      <c r="AA185" s="200">
        <f t="shared" si="22"/>
        <v>0</v>
      </c>
      <c r="AB185" s="158">
        <f t="shared" si="23"/>
        <v>0</v>
      </c>
      <c r="AC185" s="11">
        <f t="shared" si="24"/>
        <v>0</v>
      </c>
      <c r="AE185" s="23">
        <f t="shared" si="25"/>
        <v>0</v>
      </c>
      <c r="AF185" s="23">
        <f t="shared" si="26"/>
        <v>0</v>
      </c>
    </row>
    <row r="186" spans="1:32" x14ac:dyDescent="0.2">
      <c r="A186" s="366"/>
      <c r="B186" s="366"/>
      <c r="C186" s="164"/>
      <c r="D186" s="164"/>
      <c r="E186" s="201"/>
      <c r="F186" s="164"/>
      <c r="G186" s="194"/>
      <c r="H186" s="164"/>
      <c r="I186" s="204"/>
      <c r="J186" s="164"/>
      <c r="K186" s="164"/>
      <c r="L186" s="164"/>
      <c r="M186" s="76"/>
      <c r="N186" s="76"/>
      <c r="O186" s="81"/>
      <c r="P186" s="195">
        <f>VLOOKUP(O186,'Supporting Documentation'!$A$4:$J$569,10,FALSE)</f>
        <v>0</v>
      </c>
      <c r="Q186" s="51"/>
      <c r="R186" s="50"/>
      <c r="S186" s="156">
        <f>IF(Q186="",0,(Q186/'PPF Application'!$T$7))</f>
        <v>0</v>
      </c>
      <c r="T186" s="52">
        <f>IF(O186="", 0, (P186/'PPF Application'!$T$7)*Q186)</f>
        <v>0</v>
      </c>
      <c r="U186" s="134"/>
      <c r="W186" s="158">
        <f t="shared" si="27"/>
        <v>0</v>
      </c>
      <c r="X186" s="158">
        <f t="shared" si="19"/>
        <v>0</v>
      </c>
      <c r="Y186" s="158">
        <f t="shared" si="20"/>
        <v>0</v>
      </c>
      <c r="Z186" s="200">
        <f t="shared" si="21"/>
        <v>0</v>
      </c>
      <c r="AA186" s="200">
        <f t="shared" si="22"/>
        <v>0</v>
      </c>
      <c r="AB186" s="158">
        <f t="shared" si="23"/>
        <v>0</v>
      </c>
      <c r="AC186" s="11">
        <f t="shared" si="24"/>
        <v>0</v>
      </c>
      <c r="AE186" s="23">
        <f t="shared" si="25"/>
        <v>0</v>
      </c>
      <c r="AF186" s="23">
        <f t="shared" si="26"/>
        <v>0</v>
      </c>
    </row>
    <row r="187" spans="1:32" x14ac:dyDescent="0.2">
      <c r="A187" s="366"/>
      <c r="B187" s="366"/>
      <c r="C187" s="164"/>
      <c r="D187" s="164"/>
      <c r="E187" s="201"/>
      <c r="F187" s="164"/>
      <c r="G187" s="194"/>
      <c r="H187" s="164"/>
      <c r="I187" s="204"/>
      <c r="J187" s="164"/>
      <c r="K187" s="164"/>
      <c r="L187" s="164"/>
      <c r="M187" s="76"/>
      <c r="N187" s="76"/>
      <c r="O187" s="81"/>
      <c r="P187" s="195">
        <f>VLOOKUP(O187,'Supporting Documentation'!$A$4:$J$569,10,FALSE)</f>
        <v>0</v>
      </c>
      <c r="Q187" s="51"/>
      <c r="R187" s="50"/>
      <c r="S187" s="156">
        <f>IF(Q187="",0,(Q187/'PPF Application'!$T$7))</f>
        <v>0</v>
      </c>
      <c r="T187" s="52">
        <f>IF(O187="", 0, (P187/'PPF Application'!$T$7)*Q187)</f>
        <v>0</v>
      </c>
      <c r="U187" s="134"/>
      <c r="W187" s="158">
        <f t="shared" si="27"/>
        <v>0</v>
      </c>
      <c r="X187" s="158">
        <f t="shared" si="19"/>
        <v>0</v>
      </c>
      <c r="Y187" s="158">
        <f t="shared" si="20"/>
        <v>0</v>
      </c>
      <c r="Z187" s="200">
        <f t="shared" si="21"/>
        <v>0</v>
      </c>
      <c r="AA187" s="200">
        <f t="shared" si="22"/>
        <v>0</v>
      </c>
      <c r="AB187" s="158">
        <f t="shared" si="23"/>
        <v>0</v>
      </c>
      <c r="AC187" s="11">
        <f t="shared" si="24"/>
        <v>0</v>
      </c>
      <c r="AE187" s="23">
        <f t="shared" si="25"/>
        <v>0</v>
      </c>
      <c r="AF187" s="23">
        <f t="shared" si="26"/>
        <v>0</v>
      </c>
    </row>
    <row r="188" spans="1:32" x14ac:dyDescent="0.2">
      <c r="A188" s="366"/>
      <c r="B188" s="366"/>
      <c r="C188" s="164"/>
      <c r="D188" s="164"/>
      <c r="E188" s="201"/>
      <c r="F188" s="164"/>
      <c r="G188" s="194"/>
      <c r="H188" s="164"/>
      <c r="I188" s="204"/>
      <c r="J188" s="164"/>
      <c r="K188" s="164"/>
      <c r="L188" s="164"/>
      <c r="M188" s="76"/>
      <c r="N188" s="76"/>
      <c r="O188" s="81"/>
      <c r="P188" s="195">
        <f>VLOOKUP(O188,'Supporting Documentation'!$A$4:$J$569,10,FALSE)</f>
        <v>0</v>
      </c>
      <c r="Q188" s="51"/>
      <c r="R188" s="50"/>
      <c r="S188" s="156">
        <f>IF(Q188="",0,(Q188/'PPF Application'!$T$7))</f>
        <v>0</v>
      </c>
      <c r="T188" s="52">
        <f>IF(O188="", 0, (P188/'PPF Application'!$T$7)*Q188)</f>
        <v>0</v>
      </c>
      <c r="U188" s="134"/>
      <c r="W188" s="158">
        <f t="shared" si="27"/>
        <v>0</v>
      </c>
      <c r="X188" s="158">
        <f t="shared" si="19"/>
        <v>0</v>
      </c>
      <c r="Y188" s="158">
        <f t="shared" si="20"/>
        <v>0</v>
      </c>
      <c r="Z188" s="200">
        <f t="shared" si="21"/>
        <v>0</v>
      </c>
      <c r="AA188" s="200">
        <f t="shared" si="22"/>
        <v>0</v>
      </c>
      <c r="AB188" s="158">
        <f t="shared" si="23"/>
        <v>0</v>
      </c>
      <c r="AC188" s="11">
        <f t="shared" si="24"/>
        <v>0</v>
      </c>
      <c r="AE188" s="23">
        <f t="shared" si="25"/>
        <v>0</v>
      </c>
      <c r="AF188" s="23">
        <f t="shared" si="26"/>
        <v>0</v>
      </c>
    </row>
    <row r="189" spans="1:32" x14ac:dyDescent="0.2">
      <c r="A189" s="366"/>
      <c r="B189" s="366"/>
      <c r="C189" s="164"/>
      <c r="D189" s="164"/>
      <c r="E189" s="201"/>
      <c r="F189" s="164"/>
      <c r="G189" s="194"/>
      <c r="H189" s="164"/>
      <c r="I189" s="204"/>
      <c r="J189" s="164"/>
      <c r="K189" s="164"/>
      <c r="L189" s="164"/>
      <c r="M189" s="76"/>
      <c r="N189" s="76"/>
      <c r="O189" s="81"/>
      <c r="P189" s="195">
        <f>VLOOKUP(O189,'Supporting Documentation'!$A$4:$J$569,10,FALSE)</f>
        <v>0</v>
      </c>
      <c r="Q189" s="51"/>
      <c r="R189" s="50"/>
      <c r="S189" s="156">
        <f>IF(Q189="",0,(Q189/'PPF Application'!$T$7))</f>
        <v>0</v>
      </c>
      <c r="T189" s="52">
        <f>IF(O189="", 0, (P189/'PPF Application'!$T$7)*Q189)</f>
        <v>0</v>
      </c>
      <c r="U189" s="134"/>
      <c r="W189" s="158">
        <f t="shared" si="27"/>
        <v>0</v>
      </c>
      <c r="X189" s="158">
        <f t="shared" si="19"/>
        <v>0</v>
      </c>
      <c r="Y189" s="158">
        <f t="shared" si="20"/>
        <v>0</v>
      </c>
      <c r="Z189" s="200">
        <f t="shared" si="21"/>
        <v>0</v>
      </c>
      <c r="AA189" s="200">
        <f t="shared" si="22"/>
        <v>0</v>
      </c>
      <c r="AB189" s="158">
        <f t="shared" si="23"/>
        <v>0</v>
      </c>
      <c r="AC189" s="11">
        <f t="shared" si="24"/>
        <v>0</v>
      </c>
      <c r="AE189" s="23">
        <f t="shared" si="25"/>
        <v>0</v>
      </c>
      <c r="AF189" s="23">
        <f t="shared" si="26"/>
        <v>0</v>
      </c>
    </row>
    <row r="190" spans="1:32" x14ac:dyDescent="0.2">
      <c r="A190" s="366"/>
      <c r="B190" s="366"/>
      <c r="C190" s="164"/>
      <c r="D190" s="164"/>
      <c r="E190" s="201"/>
      <c r="F190" s="164"/>
      <c r="G190" s="194"/>
      <c r="H190" s="164"/>
      <c r="I190" s="204"/>
      <c r="J190" s="164"/>
      <c r="K190" s="164"/>
      <c r="L190" s="164"/>
      <c r="M190" s="76"/>
      <c r="N190" s="76"/>
      <c r="O190" s="81"/>
      <c r="P190" s="195">
        <f>VLOOKUP(O190,'Supporting Documentation'!$A$4:$J$569,10,FALSE)</f>
        <v>0</v>
      </c>
      <c r="Q190" s="51"/>
      <c r="R190" s="50"/>
      <c r="S190" s="156">
        <f>IF(Q190="",0,(Q190/'PPF Application'!$T$7))</f>
        <v>0</v>
      </c>
      <c r="T190" s="52">
        <f>IF(O190="", 0, (P190/'PPF Application'!$T$7)*Q190)</f>
        <v>0</v>
      </c>
      <c r="U190" s="134"/>
      <c r="W190" s="158">
        <f t="shared" si="27"/>
        <v>0</v>
      </c>
      <c r="X190" s="158">
        <f t="shared" si="19"/>
        <v>0</v>
      </c>
      <c r="Y190" s="158">
        <f t="shared" si="20"/>
        <v>0</v>
      </c>
      <c r="Z190" s="200">
        <f t="shared" si="21"/>
        <v>0</v>
      </c>
      <c r="AA190" s="200">
        <f t="shared" si="22"/>
        <v>0</v>
      </c>
      <c r="AB190" s="158">
        <f t="shared" si="23"/>
        <v>0</v>
      </c>
      <c r="AC190" s="11">
        <f t="shared" si="24"/>
        <v>0</v>
      </c>
      <c r="AE190" s="23">
        <f t="shared" si="25"/>
        <v>0</v>
      </c>
      <c r="AF190" s="23">
        <f t="shared" si="26"/>
        <v>0</v>
      </c>
    </row>
    <row r="191" spans="1:32" x14ac:dyDescent="0.2">
      <c r="A191" s="366"/>
      <c r="B191" s="366"/>
      <c r="C191" s="164"/>
      <c r="D191" s="164"/>
      <c r="E191" s="201"/>
      <c r="F191" s="164"/>
      <c r="G191" s="194"/>
      <c r="H191" s="164"/>
      <c r="I191" s="204"/>
      <c r="J191" s="164"/>
      <c r="K191" s="164"/>
      <c r="L191" s="164"/>
      <c r="M191" s="76"/>
      <c r="N191" s="76"/>
      <c r="O191" s="81"/>
      <c r="P191" s="195">
        <f>VLOOKUP(O191,'Supporting Documentation'!$A$4:$J$569,10,FALSE)</f>
        <v>0</v>
      </c>
      <c r="Q191" s="51"/>
      <c r="R191" s="50"/>
      <c r="S191" s="156">
        <f>IF(Q191="",0,(Q191/'PPF Application'!$T$7))</f>
        <v>0</v>
      </c>
      <c r="T191" s="52">
        <f>IF(O191="", 0, (P191/'PPF Application'!$T$7)*Q191)</f>
        <v>0</v>
      </c>
      <c r="U191" s="134"/>
      <c r="W191" s="158">
        <f t="shared" si="27"/>
        <v>0</v>
      </c>
      <c r="X191" s="158">
        <f t="shared" si="19"/>
        <v>0</v>
      </c>
      <c r="Y191" s="158">
        <f t="shared" si="20"/>
        <v>0</v>
      </c>
      <c r="Z191" s="200">
        <f t="shared" si="21"/>
        <v>0</v>
      </c>
      <c r="AA191" s="200">
        <f t="shared" si="22"/>
        <v>0</v>
      </c>
      <c r="AB191" s="158">
        <f t="shared" si="23"/>
        <v>0</v>
      </c>
      <c r="AC191" s="11">
        <f t="shared" si="24"/>
        <v>0</v>
      </c>
      <c r="AE191" s="23">
        <f t="shared" si="25"/>
        <v>0</v>
      </c>
      <c r="AF191" s="23">
        <f t="shared" si="26"/>
        <v>0</v>
      </c>
    </row>
    <row r="192" spans="1:32" x14ac:dyDescent="0.2">
      <c r="A192" s="366"/>
      <c r="B192" s="366"/>
      <c r="C192" s="164"/>
      <c r="D192" s="164"/>
      <c r="E192" s="201"/>
      <c r="F192" s="164"/>
      <c r="G192" s="194"/>
      <c r="H192" s="164"/>
      <c r="I192" s="204"/>
      <c r="J192" s="164"/>
      <c r="K192" s="164"/>
      <c r="L192" s="164"/>
      <c r="M192" s="76"/>
      <c r="N192" s="76"/>
      <c r="O192" s="81"/>
      <c r="P192" s="195">
        <f>VLOOKUP(O192,'Supporting Documentation'!$A$4:$J$569,10,FALSE)</f>
        <v>0</v>
      </c>
      <c r="Q192" s="51"/>
      <c r="R192" s="50"/>
      <c r="S192" s="156">
        <f>IF(Q192="",0,(Q192/'PPF Application'!$T$7))</f>
        <v>0</v>
      </c>
      <c r="T192" s="52">
        <f>IF(O192="", 0, (P192/'PPF Application'!$T$7)*Q192)</f>
        <v>0</v>
      </c>
      <c r="U192" s="134"/>
      <c r="W192" s="158">
        <f t="shared" si="27"/>
        <v>0</v>
      </c>
      <c r="X192" s="158">
        <f t="shared" si="19"/>
        <v>0</v>
      </c>
      <c r="Y192" s="158">
        <f t="shared" si="20"/>
        <v>0</v>
      </c>
      <c r="Z192" s="200">
        <f t="shared" si="21"/>
        <v>0</v>
      </c>
      <c r="AA192" s="200">
        <f t="shared" si="22"/>
        <v>0</v>
      </c>
      <c r="AB192" s="158">
        <f t="shared" si="23"/>
        <v>0</v>
      </c>
      <c r="AC192" s="11">
        <f t="shared" si="24"/>
        <v>0</v>
      </c>
      <c r="AE192" s="23">
        <f t="shared" si="25"/>
        <v>0</v>
      </c>
      <c r="AF192" s="23">
        <f t="shared" si="26"/>
        <v>0</v>
      </c>
    </row>
    <row r="193" spans="1:32" x14ac:dyDescent="0.2">
      <c r="A193" s="366"/>
      <c r="B193" s="366"/>
      <c r="C193" s="164"/>
      <c r="D193" s="164"/>
      <c r="E193" s="201"/>
      <c r="F193" s="164"/>
      <c r="G193" s="194"/>
      <c r="H193" s="164"/>
      <c r="I193" s="204"/>
      <c r="J193" s="164"/>
      <c r="K193" s="164"/>
      <c r="L193" s="164"/>
      <c r="M193" s="76"/>
      <c r="N193" s="76"/>
      <c r="O193" s="81"/>
      <c r="P193" s="195">
        <f>VLOOKUP(O193,'Supporting Documentation'!$A$4:$J$569,10,FALSE)</f>
        <v>0</v>
      </c>
      <c r="Q193" s="51"/>
      <c r="R193" s="50"/>
      <c r="S193" s="156">
        <f>IF(Q193="",0,(Q193/'PPF Application'!$T$7))</f>
        <v>0</v>
      </c>
      <c r="T193" s="52">
        <f>IF(O193="", 0, (P193/'PPF Application'!$T$7)*Q193)</f>
        <v>0</v>
      </c>
      <c r="U193" s="134"/>
      <c r="W193" s="158">
        <f t="shared" si="27"/>
        <v>0</v>
      </c>
      <c r="X193" s="158">
        <f t="shared" si="19"/>
        <v>0</v>
      </c>
      <c r="Y193" s="158">
        <f t="shared" si="20"/>
        <v>0</v>
      </c>
      <c r="Z193" s="200">
        <f t="shared" si="21"/>
        <v>0</v>
      </c>
      <c r="AA193" s="200">
        <f t="shared" si="22"/>
        <v>0</v>
      </c>
      <c r="AB193" s="158">
        <f t="shared" si="23"/>
        <v>0</v>
      </c>
      <c r="AC193" s="11">
        <f t="shared" si="24"/>
        <v>0</v>
      </c>
      <c r="AE193" s="23">
        <f t="shared" si="25"/>
        <v>0</v>
      </c>
      <c r="AF193" s="23">
        <f t="shared" si="26"/>
        <v>0</v>
      </c>
    </row>
    <row r="194" spans="1:32" x14ac:dyDescent="0.2">
      <c r="A194" s="366"/>
      <c r="B194" s="366"/>
      <c r="C194" s="164"/>
      <c r="D194" s="164"/>
      <c r="E194" s="201"/>
      <c r="F194" s="164"/>
      <c r="G194" s="194"/>
      <c r="H194" s="164"/>
      <c r="I194" s="204"/>
      <c r="J194" s="164"/>
      <c r="K194" s="164"/>
      <c r="L194" s="164"/>
      <c r="M194" s="76"/>
      <c r="N194" s="76"/>
      <c r="O194" s="81"/>
      <c r="P194" s="195">
        <f>VLOOKUP(O194,'Supporting Documentation'!$A$4:$J$569,10,FALSE)</f>
        <v>0</v>
      </c>
      <c r="Q194" s="51"/>
      <c r="R194" s="50"/>
      <c r="S194" s="156">
        <f>IF(Q194="",0,(Q194/'PPF Application'!$T$7))</f>
        <v>0</v>
      </c>
      <c r="T194" s="52">
        <f>IF(O194="", 0, (P194/'PPF Application'!$T$7)*Q194)</f>
        <v>0</v>
      </c>
      <c r="U194" s="134"/>
      <c r="W194" s="158">
        <f t="shared" si="27"/>
        <v>0</v>
      </c>
      <c r="X194" s="158">
        <f t="shared" si="19"/>
        <v>0</v>
      </c>
      <c r="Y194" s="158">
        <f t="shared" si="20"/>
        <v>0</v>
      </c>
      <c r="Z194" s="200">
        <f t="shared" si="21"/>
        <v>0</v>
      </c>
      <c r="AA194" s="200">
        <f t="shared" si="22"/>
        <v>0</v>
      </c>
      <c r="AB194" s="158">
        <f t="shared" si="23"/>
        <v>0</v>
      </c>
      <c r="AC194" s="11">
        <f t="shared" si="24"/>
        <v>0</v>
      </c>
      <c r="AE194" s="23">
        <f t="shared" si="25"/>
        <v>0</v>
      </c>
      <c r="AF194" s="23">
        <f t="shared" si="26"/>
        <v>0</v>
      </c>
    </row>
    <row r="195" spans="1:32" x14ac:dyDescent="0.2">
      <c r="A195" s="366"/>
      <c r="B195" s="366"/>
      <c r="C195" s="164"/>
      <c r="D195" s="164"/>
      <c r="E195" s="201"/>
      <c r="F195" s="164"/>
      <c r="G195" s="194"/>
      <c r="H195" s="164"/>
      <c r="I195" s="204"/>
      <c r="J195" s="164"/>
      <c r="K195" s="164"/>
      <c r="L195" s="164"/>
      <c r="M195" s="76"/>
      <c r="N195" s="76"/>
      <c r="O195" s="81"/>
      <c r="P195" s="195">
        <f>VLOOKUP(O195,'Supporting Documentation'!$A$4:$J$569,10,FALSE)</f>
        <v>0</v>
      </c>
      <c r="Q195" s="51"/>
      <c r="R195" s="50"/>
      <c r="S195" s="156">
        <f>IF(Q195="",0,(Q195/'PPF Application'!$T$7))</f>
        <v>0</v>
      </c>
      <c r="T195" s="52">
        <f>IF(O195="", 0, (P195/'PPF Application'!$T$7)*Q195)</f>
        <v>0</v>
      </c>
      <c r="U195" s="134"/>
      <c r="W195" s="158">
        <f t="shared" si="27"/>
        <v>0</v>
      </c>
      <c r="X195" s="158">
        <f t="shared" si="19"/>
        <v>0</v>
      </c>
      <c r="Y195" s="158">
        <f t="shared" si="20"/>
        <v>0</v>
      </c>
      <c r="Z195" s="200">
        <f t="shared" si="21"/>
        <v>0</v>
      </c>
      <c r="AA195" s="200">
        <f t="shared" si="22"/>
        <v>0</v>
      </c>
      <c r="AB195" s="158">
        <f t="shared" si="23"/>
        <v>0</v>
      </c>
      <c r="AC195" s="11">
        <f t="shared" si="24"/>
        <v>0</v>
      </c>
      <c r="AE195" s="23">
        <f t="shared" si="25"/>
        <v>0</v>
      </c>
      <c r="AF195" s="23">
        <f t="shared" si="26"/>
        <v>0</v>
      </c>
    </row>
    <row r="196" spans="1:32" x14ac:dyDescent="0.2">
      <c r="A196" s="366"/>
      <c r="B196" s="366"/>
      <c r="C196" s="164"/>
      <c r="D196" s="164"/>
      <c r="E196" s="201"/>
      <c r="F196" s="164"/>
      <c r="G196" s="194"/>
      <c r="H196" s="164"/>
      <c r="I196" s="204"/>
      <c r="J196" s="164"/>
      <c r="K196" s="164"/>
      <c r="L196" s="164"/>
      <c r="M196" s="76"/>
      <c r="N196" s="76"/>
      <c r="O196" s="81"/>
      <c r="P196" s="195">
        <f>VLOOKUP(O196,'Supporting Documentation'!$A$4:$J$569,10,FALSE)</f>
        <v>0</v>
      </c>
      <c r="Q196" s="51"/>
      <c r="R196" s="50"/>
      <c r="S196" s="156">
        <f>IF(Q196="",0,(Q196/'PPF Application'!$T$7))</f>
        <v>0</v>
      </c>
      <c r="T196" s="52">
        <f>IF(O196="", 0, (P196/'PPF Application'!$T$7)*Q196)</f>
        <v>0</v>
      </c>
      <c r="U196" s="134"/>
      <c r="W196" s="158">
        <f t="shared" si="27"/>
        <v>0</v>
      </c>
      <c r="X196" s="158">
        <f t="shared" si="19"/>
        <v>0</v>
      </c>
      <c r="Y196" s="158">
        <f t="shared" si="20"/>
        <v>0</v>
      </c>
      <c r="Z196" s="200">
        <f t="shared" si="21"/>
        <v>0</v>
      </c>
      <c r="AA196" s="200">
        <f t="shared" si="22"/>
        <v>0</v>
      </c>
      <c r="AB196" s="158">
        <f t="shared" si="23"/>
        <v>0</v>
      </c>
      <c r="AC196" s="11">
        <f t="shared" si="24"/>
        <v>0</v>
      </c>
      <c r="AE196" s="23">
        <f t="shared" si="25"/>
        <v>0</v>
      </c>
      <c r="AF196" s="23">
        <f t="shared" si="26"/>
        <v>0</v>
      </c>
    </row>
    <row r="197" spans="1:32" x14ac:dyDescent="0.2">
      <c r="A197" s="366"/>
      <c r="B197" s="366"/>
      <c r="C197" s="164"/>
      <c r="D197" s="164"/>
      <c r="E197" s="201"/>
      <c r="F197" s="164"/>
      <c r="G197" s="194"/>
      <c r="H197" s="164"/>
      <c r="I197" s="204"/>
      <c r="J197" s="164"/>
      <c r="K197" s="164"/>
      <c r="L197" s="164"/>
      <c r="M197" s="76"/>
      <c r="N197" s="76"/>
      <c r="O197" s="81"/>
      <c r="P197" s="195">
        <f>VLOOKUP(O197,'Supporting Documentation'!$A$4:$J$569,10,FALSE)</f>
        <v>0</v>
      </c>
      <c r="Q197" s="51"/>
      <c r="R197" s="50"/>
      <c r="S197" s="156">
        <f>IF(Q197="",0,(Q197/'PPF Application'!$T$7))</f>
        <v>0</v>
      </c>
      <c r="T197" s="52">
        <f>IF(O197="", 0, (P197/'PPF Application'!$T$7)*Q197)</f>
        <v>0</v>
      </c>
      <c r="U197" s="134"/>
      <c r="W197" s="158">
        <f t="shared" si="27"/>
        <v>0</v>
      </c>
      <c r="X197" s="158">
        <f t="shared" si="19"/>
        <v>0</v>
      </c>
      <c r="Y197" s="158">
        <f t="shared" si="20"/>
        <v>0</v>
      </c>
      <c r="Z197" s="200">
        <f t="shared" si="21"/>
        <v>0</v>
      </c>
      <c r="AA197" s="200">
        <f t="shared" si="22"/>
        <v>0</v>
      </c>
      <c r="AB197" s="158">
        <f t="shared" si="23"/>
        <v>0</v>
      </c>
      <c r="AC197" s="11">
        <f t="shared" si="24"/>
        <v>0</v>
      </c>
      <c r="AE197" s="23">
        <f t="shared" si="25"/>
        <v>0</v>
      </c>
      <c r="AF197" s="23">
        <f t="shared" si="26"/>
        <v>0</v>
      </c>
    </row>
    <row r="198" spans="1:32" x14ac:dyDescent="0.2">
      <c r="A198" s="366"/>
      <c r="B198" s="366"/>
      <c r="C198" s="164"/>
      <c r="D198" s="164"/>
      <c r="E198" s="201"/>
      <c r="F198" s="164"/>
      <c r="G198" s="194"/>
      <c r="H198" s="164"/>
      <c r="I198" s="204"/>
      <c r="J198" s="164"/>
      <c r="K198" s="164"/>
      <c r="L198" s="164"/>
      <c r="M198" s="76"/>
      <c r="N198" s="76"/>
      <c r="O198" s="81"/>
      <c r="P198" s="195">
        <f>VLOOKUP(O198,'Supporting Documentation'!$A$4:$J$569,10,FALSE)</f>
        <v>0</v>
      </c>
      <c r="Q198" s="51"/>
      <c r="R198" s="50"/>
      <c r="S198" s="156">
        <f>IF(Q198="",0,(Q198/'PPF Application'!$T$7))</f>
        <v>0</v>
      </c>
      <c r="T198" s="52">
        <f>IF(O198="", 0, (P198/'PPF Application'!$T$7)*Q198)</f>
        <v>0</v>
      </c>
      <c r="U198" s="134"/>
      <c r="W198" s="158">
        <f t="shared" si="27"/>
        <v>0</v>
      </c>
      <c r="X198" s="158">
        <f t="shared" ref="X198:X261" si="28">IF(AND(C198="x",H198="x"),1,0)</f>
        <v>0</v>
      </c>
      <c r="Y198" s="158">
        <f t="shared" ref="Y198:Y261" si="29">IF(AND(D198="x",H198="x"),1,0)</f>
        <v>0</v>
      </c>
      <c r="Z198" s="200">
        <f t="shared" ref="Z198:Z261" si="30">IF(AND(E198="x",H198="x"),1,0)</f>
        <v>0</v>
      </c>
      <c r="AA198" s="200">
        <f t="shared" ref="AA198:AA261" si="31">IF(AND(F198="x",H198="x"),1,0)</f>
        <v>0</v>
      </c>
      <c r="AB198" s="158">
        <f t="shared" ref="AB198:AB261" si="32">IF(OR(O198="UNK",O198="TPR",O198="ORP",O198="INC",O198="OTS"),1,0)</f>
        <v>0</v>
      </c>
      <c r="AC198" s="11">
        <f t="shared" ref="AC198:AC261" si="33">IF((AND(AND(AND(M198&lt;=$AD$5,N198&gt;=$AD$5,M198&lt;&gt;"",H198&lt;&gt;"")))),1,0)</f>
        <v>0</v>
      </c>
      <c r="AE198" s="23">
        <f t="shared" ref="AE198:AE261" si="34">IF(J198="x",S198,0)</f>
        <v>0</v>
      </c>
      <c r="AF198" s="23">
        <f t="shared" ref="AF198:AF261" si="35">IF(R198="x", S198, 0)</f>
        <v>0</v>
      </c>
    </row>
    <row r="199" spans="1:32" x14ac:dyDescent="0.2">
      <c r="A199" s="366"/>
      <c r="B199" s="366"/>
      <c r="C199" s="164"/>
      <c r="D199" s="164"/>
      <c r="E199" s="201"/>
      <c r="F199" s="164"/>
      <c r="G199" s="194"/>
      <c r="H199" s="164"/>
      <c r="I199" s="204"/>
      <c r="J199" s="164"/>
      <c r="K199" s="164"/>
      <c r="L199" s="164"/>
      <c r="M199" s="76"/>
      <c r="N199" s="76"/>
      <c r="O199" s="81"/>
      <c r="P199" s="195">
        <f>VLOOKUP(O199,'Supporting Documentation'!$A$4:$J$569,10,FALSE)</f>
        <v>0</v>
      </c>
      <c r="Q199" s="51"/>
      <c r="R199" s="50"/>
      <c r="S199" s="156">
        <f>IF(Q199="",0,(Q199/'PPF Application'!$T$7))</f>
        <v>0</v>
      </c>
      <c r="T199" s="52">
        <f>IF(O199="", 0, (P199/'PPF Application'!$T$7)*Q199)</f>
        <v>0</v>
      </c>
      <c r="U199" s="134"/>
      <c r="W199" s="158">
        <f t="shared" ref="W199:W262" si="36">IF(AND(A199="x",H199="x"),1,0)</f>
        <v>0</v>
      </c>
      <c r="X199" s="158">
        <f t="shared" si="28"/>
        <v>0</v>
      </c>
      <c r="Y199" s="158">
        <f t="shared" si="29"/>
        <v>0</v>
      </c>
      <c r="Z199" s="200">
        <f t="shared" si="30"/>
        <v>0</v>
      </c>
      <c r="AA199" s="200">
        <f t="shared" si="31"/>
        <v>0</v>
      </c>
      <c r="AB199" s="158">
        <f t="shared" si="32"/>
        <v>0</v>
      </c>
      <c r="AC199" s="11">
        <f t="shared" si="33"/>
        <v>0</v>
      </c>
      <c r="AE199" s="23">
        <f t="shared" si="34"/>
        <v>0</v>
      </c>
      <c r="AF199" s="23">
        <f t="shared" si="35"/>
        <v>0</v>
      </c>
    </row>
    <row r="200" spans="1:32" x14ac:dyDescent="0.2">
      <c r="A200" s="366"/>
      <c r="B200" s="366"/>
      <c r="C200" s="164"/>
      <c r="D200" s="164"/>
      <c r="E200" s="201"/>
      <c r="F200" s="164"/>
      <c r="G200" s="194"/>
      <c r="H200" s="164"/>
      <c r="I200" s="204"/>
      <c r="J200" s="164"/>
      <c r="K200" s="164"/>
      <c r="L200" s="164"/>
      <c r="M200" s="76"/>
      <c r="N200" s="76"/>
      <c r="O200" s="81"/>
      <c r="P200" s="195">
        <f>VLOOKUP(O200,'Supporting Documentation'!$A$4:$J$569,10,FALSE)</f>
        <v>0</v>
      </c>
      <c r="Q200" s="51"/>
      <c r="R200" s="50"/>
      <c r="S200" s="156">
        <f>IF(Q200="",0,(Q200/'PPF Application'!$T$7))</f>
        <v>0</v>
      </c>
      <c r="T200" s="52">
        <f>IF(O200="", 0, (P200/'PPF Application'!$T$7)*Q200)</f>
        <v>0</v>
      </c>
      <c r="U200" s="134"/>
      <c r="W200" s="158">
        <f t="shared" si="36"/>
        <v>0</v>
      </c>
      <c r="X200" s="158">
        <f t="shared" si="28"/>
        <v>0</v>
      </c>
      <c r="Y200" s="158">
        <f t="shared" si="29"/>
        <v>0</v>
      </c>
      <c r="Z200" s="200">
        <f t="shared" si="30"/>
        <v>0</v>
      </c>
      <c r="AA200" s="200">
        <f t="shared" si="31"/>
        <v>0</v>
      </c>
      <c r="AB200" s="158">
        <f t="shared" si="32"/>
        <v>0</v>
      </c>
      <c r="AC200" s="11">
        <f t="shared" si="33"/>
        <v>0</v>
      </c>
      <c r="AE200" s="23">
        <f t="shared" si="34"/>
        <v>0</v>
      </c>
      <c r="AF200" s="23">
        <f t="shared" si="35"/>
        <v>0</v>
      </c>
    </row>
    <row r="201" spans="1:32" x14ac:dyDescent="0.2">
      <c r="A201" s="366"/>
      <c r="B201" s="366"/>
      <c r="C201" s="164"/>
      <c r="D201" s="164"/>
      <c r="E201" s="201"/>
      <c r="F201" s="164"/>
      <c r="G201" s="194"/>
      <c r="H201" s="164"/>
      <c r="I201" s="204"/>
      <c r="J201" s="164"/>
      <c r="K201" s="164"/>
      <c r="L201" s="164"/>
      <c r="M201" s="76"/>
      <c r="N201" s="76"/>
      <c r="O201" s="81"/>
      <c r="P201" s="195">
        <f>VLOOKUP(O201,'Supporting Documentation'!$A$4:$J$569,10,FALSE)</f>
        <v>0</v>
      </c>
      <c r="Q201" s="51"/>
      <c r="R201" s="50"/>
      <c r="S201" s="156">
        <f>IF(Q201="",0,(Q201/'PPF Application'!$T$7))</f>
        <v>0</v>
      </c>
      <c r="T201" s="52">
        <f>IF(O201="", 0, (P201/'PPF Application'!$T$7)*Q201)</f>
        <v>0</v>
      </c>
      <c r="U201" s="134"/>
      <c r="W201" s="158">
        <f t="shared" si="36"/>
        <v>0</v>
      </c>
      <c r="X201" s="158">
        <f t="shared" si="28"/>
        <v>0</v>
      </c>
      <c r="Y201" s="158">
        <f t="shared" si="29"/>
        <v>0</v>
      </c>
      <c r="Z201" s="200">
        <f t="shared" si="30"/>
        <v>0</v>
      </c>
      <c r="AA201" s="200">
        <f t="shared" si="31"/>
        <v>0</v>
      </c>
      <c r="AB201" s="158">
        <f t="shared" si="32"/>
        <v>0</v>
      </c>
      <c r="AC201" s="11">
        <f t="shared" si="33"/>
        <v>0</v>
      </c>
      <c r="AE201" s="23">
        <f t="shared" si="34"/>
        <v>0</v>
      </c>
      <c r="AF201" s="23">
        <f t="shared" si="35"/>
        <v>0</v>
      </c>
    </row>
    <row r="202" spans="1:32" x14ac:dyDescent="0.2">
      <c r="A202" s="366"/>
      <c r="B202" s="366"/>
      <c r="C202" s="164"/>
      <c r="D202" s="164"/>
      <c r="E202" s="201"/>
      <c r="F202" s="164"/>
      <c r="G202" s="194"/>
      <c r="H202" s="164"/>
      <c r="I202" s="204"/>
      <c r="J202" s="164"/>
      <c r="K202" s="164"/>
      <c r="L202" s="164"/>
      <c r="M202" s="76"/>
      <c r="N202" s="76"/>
      <c r="O202" s="81"/>
      <c r="P202" s="195">
        <f>VLOOKUP(O202,'Supporting Documentation'!$A$4:$J$569,10,FALSE)</f>
        <v>0</v>
      </c>
      <c r="Q202" s="51"/>
      <c r="R202" s="50"/>
      <c r="S202" s="156">
        <f>IF(Q202="",0,(Q202/'PPF Application'!$T$7))</f>
        <v>0</v>
      </c>
      <c r="T202" s="52">
        <f>IF(O202="", 0, (P202/'PPF Application'!$T$7)*Q202)</f>
        <v>0</v>
      </c>
      <c r="U202" s="134"/>
      <c r="W202" s="158">
        <f t="shared" si="36"/>
        <v>0</v>
      </c>
      <c r="X202" s="158">
        <f t="shared" si="28"/>
        <v>0</v>
      </c>
      <c r="Y202" s="158">
        <f t="shared" si="29"/>
        <v>0</v>
      </c>
      <c r="Z202" s="200">
        <f t="shared" si="30"/>
        <v>0</v>
      </c>
      <c r="AA202" s="200">
        <f t="shared" si="31"/>
        <v>0</v>
      </c>
      <c r="AB202" s="158">
        <f t="shared" si="32"/>
        <v>0</v>
      </c>
      <c r="AC202" s="11">
        <f t="shared" si="33"/>
        <v>0</v>
      </c>
      <c r="AE202" s="23">
        <f t="shared" si="34"/>
        <v>0</v>
      </c>
      <c r="AF202" s="23">
        <f t="shared" si="35"/>
        <v>0</v>
      </c>
    </row>
    <row r="203" spans="1:32" x14ac:dyDescent="0.2">
      <c r="A203" s="366"/>
      <c r="B203" s="366"/>
      <c r="C203" s="164"/>
      <c r="D203" s="164"/>
      <c r="E203" s="201"/>
      <c r="F203" s="164"/>
      <c r="G203" s="194"/>
      <c r="H203" s="164"/>
      <c r="I203" s="204"/>
      <c r="J203" s="164"/>
      <c r="K203" s="164"/>
      <c r="L203" s="164"/>
      <c r="M203" s="76"/>
      <c r="N203" s="76"/>
      <c r="O203" s="81"/>
      <c r="P203" s="195">
        <f>VLOOKUP(O203,'Supporting Documentation'!$A$4:$J$569,10,FALSE)</f>
        <v>0</v>
      </c>
      <c r="Q203" s="51"/>
      <c r="R203" s="50"/>
      <c r="S203" s="156">
        <f>IF(Q203="",0,(Q203/'PPF Application'!$T$7))</f>
        <v>0</v>
      </c>
      <c r="T203" s="52">
        <f>IF(O203="", 0, (P203/'PPF Application'!$T$7)*Q203)</f>
        <v>0</v>
      </c>
      <c r="U203" s="134"/>
      <c r="W203" s="158">
        <f t="shared" si="36"/>
        <v>0</v>
      </c>
      <c r="X203" s="158">
        <f t="shared" si="28"/>
        <v>0</v>
      </c>
      <c r="Y203" s="158">
        <f t="shared" si="29"/>
        <v>0</v>
      </c>
      <c r="Z203" s="200">
        <f t="shared" si="30"/>
        <v>0</v>
      </c>
      <c r="AA203" s="200">
        <f t="shared" si="31"/>
        <v>0</v>
      </c>
      <c r="AB203" s="158">
        <f t="shared" si="32"/>
        <v>0</v>
      </c>
      <c r="AC203" s="11">
        <f t="shared" si="33"/>
        <v>0</v>
      </c>
      <c r="AE203" s="23">
        <f t="shared" si="34"/>
        <v>0</v>
      </c>
      <c r="AF203" s="23">
        <f t="shared" si="35"/>
        <v>0</v>
      </c>
    </row>
    <row r="204" spans="1:32" x14ac:dyDescent="0.2">
      <c r="A204" s="366"/>
      <c r="B204" s="366"/>
      <c r="C204" s="164"/>
      <c r="D204" s="164"/>
      <c r="E204" s="201"/>
      <c r="F204" s="164"/>
      <c r="G204" s="194"/>
      <c r="H204" s="164"/>
      <c r="I204" s="204"/>
      <c r="J204" s="164"/>
      <c r="K204" s="164"/>
      <c r="L204" s="164"/>
      <c r="M204" s="76"/>
      <c r="N204" s="76"/>
      <c r="O204" s="81"/>
      <c r="P204" s="195">
        <f>VLOOKUP(O204,'Supporting Documentation'!$A$4:$J$569,10,FALSE)</f>
        <v>0</v>
      </c>
      <c r="Q204" s="51"/>
      <c r="R204" s="50"/>
      <c r="S204" s="156">
        <f>IF(Q204="",0,(Q204/'PPF Application'!$T$7))</f>
        <v>0</v>
      </c>
      <c r="T204" s="52">
        <f>IF(O204="", 0, (P204/'PPF Application'!$T$7)*Q204)</f>
        <v>0</v>
      </c>
      <c r="U204" s="134"/>
      <c r="W204" s="158">
        <f t="shared" si="36"/>
        <v>0</v>
      </c>
      <c r="X204" s="158">
        <f t="shared" si="28"/>
        <v>0</v>
      </c>
      <c r="Y204" s="158">
        <f t="shared" si="29"/>
        <v>0</v>
      </c>
      <c r="Z204" s="200">
        <f t="shared" si="30"/>
        <v>0</v>
      </c>
      <c r="AA204" s="200">
        <f t="shared" si="31"/>
        <v>0</v>
      </c>
      <c r="AB204" s="158">
        <f t="shared" si="32"/>
        <v>0</v>
      </c>
      <c r="AC204" s="11">
        <f t="shared" si="33"/>
        <v>0</v>
      </c>
      <c r="AE204" s="23">
        <f t="shared" si="34"/>
        <v>0</v>
      </c>
      <c r="AF204" s="23">
        <f t="shared" si="35"/>
        <v>0</v>
      </c>
    </row>
    <row r="205" spans="1:32" x14ac:dyDescent="0.2">
      <c r="A205" s="366"/>
      <c r="B205" s="366"/>
      <c r="C205" s="164"/>
      <c r="D205" s="164"/>
      <c r="E205" s="201"/>
      <c r="F205" s="164"/>
      <c r="G205" s="194"/>
      <c r="H205" s="164"/>
      <c r="I205" s="204"/>
      <c r="J205" s="164"/>
      <c r="K205" s="164"/>
      <c r="L205" s="164"/>
      <c r="M205" s="76"/>
      <c r="N205" s="76"/>
      <c r="O205" s="81"/>
      <c r="P205" s="195">
        <f>VLOOKUP(O205,'Supporting Documentation'!$A$4:$J$569,10,FALSE)</f>
        <v>0</v>
      </c>
      <c r="Q205" s="51"/>
      <c r="R205" s="50"/>
      <c r="S205" s="156">
        <f>IF(Q205="",0,(Q205/'PPF Application'!$T$7))</f>
        <v>0</v>
      </c>
      <c r="T205" s="52">
        <f>IF(O205="", 0, (P205/'PPF Application'!$T$7)*Q205)</f>
        <v>0</v>
      </c>
      <c r="U205" s="134"/>
      <c r="W205" s="158">
        <f t="shared" si="36"/>
        <v>0</v>
      </c>
      <c r="X205" s="158">
        <f t="shared" si="28"/>
        <v>0</v>
      </c>
      <c r="Y205" s="158">
        <f t="shared" si="29"/>
        <v>0</v>
      </c>
      <c r="Z205" s="200">
        <f t="shared" si="30"/>
        <v>0</v>
      </c>
      <c r="AA205" s="200">
        <f t="shared" si="31"/>
        <v>0</v>
      </c>
      <c r="AB205" s="158">
        <f t="shared" si="32"/>
        <v>0</v>
      </c>
      <c r="AC205" s="11">
        <f t="shared" si="33"/>
        <v>0</v>
      </c>
      <c r="AE205" s="23">
        <f t="shared" si="34"/>
        <v>0</v>
      </c>
      <c r="AF205" s="23">
        <f t="shared" si="35"/>
        <v>0</v>
      </c>
    </row>
    <row r="206" spans="1:32" x14ac:dyDescent="0.2">
      <c r="A206" s="366"/>
      <c r="B206" s="366"/>
      <c r="C206" s="164"/>
      <c r="D206" s="164"/>
      <c r="E206" s="201"/>
      <c r="F206" s="164"/>
      <c r="G206" s="194"/>
      <c r="H206" s="164"/>
      <c r="I206" s="204"/>
      <c r="J206" s="164"/>
      <c r="K206" s="164"/>
      <c r="L206" s="164"/>
      <c r="M206" s="76"/>
      <c r="N206" s="76"/>
      <c r="O206" s="81"/>
      <c r="P206" s="195">
        <f>VLOOKUP(O206,'Supporting Documentation'!$A$4:$J$569,10,FALSE)</f>
        <v>0</v>
      </c>
      <c r="Q206" s="51"/>
      <c r="R206" s="50"/>
      <c r="S206" s="156">
        <f>IF(Q206="",0,(Q206/'PPF Application'!$T$7))</f>
        <v>0</v>
      </c>
      <c r="T206" s="52">
        <f>IF(O206="", 0, (P206/'PPF Application'!$T$7)*Q206)</f>
        <v>0</v>
      </c>
      <c r="U206" s="134"/>
      <c r="W206" s="158">
        <f t="shared" si="36"/>
        <v>0</v>
      </c>
      <c r="X206" s="158">
        <f t="shared" si="28"/>
        <v>0</v>
      </c>
      <c r="Y206" s="158">
        <f t="shared" si="29"/>
        <v>0</v>
      </c>
      <c r="Z206" s="200">
        <f t="shared" si="30"/>
        <v>0</v>
      </c>
      <c r="AA206" s="200">
        <f t="shared" si="31"/>
        <v>0</v>
      </c>
      <c r="AB206" s="158">
        <f t="shared" si="32"/>
        <v>0</v>
      </c>
      <c r="AC206" s="11">
        <f t="shared" si="33"/>
        <v>0</v>
      </c>
      <c r="AE206" s="23">
        <f t="shared" si="34"/>
        <v>0</v>
      </c>
      <c r="AF206" s="23">
        <f t="shared" si="35"/>
        <v>0</v>
      </c>
    </row>
    <row r="207" spans="1:32" x14ac:dyDescent="0.2">
      <c r="A207" s="366"/>
      <c r="B207" s="366"/>
      <c r="C207" s="164"/>
      <c r="D207" s="164"/>
      <c r="E207" s="201"/>
      <c r="F207" s="164"/>
      <c r="G207" s="194"/>
      <c r="H207" s="164"/>
      <c r="I207" s="204"/>
      <c r="J207" s="164"/>
      <c r="K207" s="164"/>
      <c r="L207" s="164"/>
      <c r="M207" s="76"/>
      <c r="N207" s="76"/>
      <c r="O207" s="81"/>
      <c r="P207" s="195">
        <f>VLOOKUP(O207,'Supporting Documentation'!$A$4:$J$569,10,FALSE)</f>
        <v>0</v>
      </c>
      <c r="Q207" s="51"/>
      <c r="R207" s="50"/>
      <c r="S207" s="156">
        <f>IF(Q207="",0,(Q207/'PPF Application'!$T$7))</f>
        <v>0</v>
      </c>
      <c r="T207" s="52">
        <f>IF(O207="", 0, (P207/'PPF Application'!$T$7)*Q207)</f>
        <v>0</v>
      </c>
      <c r="U207" s="134"/>
      <c r="W207" s="158">
        <f t="shared" si="36"/>
        <v>0</v>
      </c>
      <c r="X207" s="158">
        <f t="shared" si="28"/>
        <v>0</v>
      </c>
      <c r="Y207" s="158">
        <f t="shared" si="29"/>
        <v>0</v>
      </c>
      <c r="Z207" s="200">
        <f t="shared" si="30"/>
        <v>0</v>
      </c>
      <c r="AA207" s="200">
        <f t="shared" si="31"/>
        <v>0</v>
      </c>
      <c r="AB207" s="158">
        <f t="shared" si="32"/>
        <v>0</v>
      </c>
      <c r="AC207" s="11">
        <f t="shared" si="33"/>
        <v>0</v>
      </c>
      <c r="AE207" s="23">
        <f t="shared" si="34"/>
        <v>0</v>
      </c>
      <c r="AF207" s="23">
        <f t="shared" si="35"/>
        <v>0</v>
      </c>
    </row>
    <row r="208" spans="1:32" x14ac:dyDescent="0.2">
      <c r="A208" s="366"/>
      <c r="B208" s="366"/>
      <c r="C208" s="164"/>
      <c r="D208" s="164"/>
      <c r="E208" s="201"/>
      <c r="F208" s="164"/>
      <c r="G208" s="194"/>
      <c r="H208" s="164"/>
      <c r="I208" s="204"/>
      <c r="J208" s="164"/>
      <c r="K208" s="164"/>
      <c r="L208" s="164"/>
      <c r="M208" s="76"/>
      <c r="N208" s="76"/>
      <c r="O208" s="81"/>
      <c r="P208" s="195">
        <f>VLOOKUP(O208,'Supporting Documentation'!$A$4:$J$569,10,FALSE)</f>
        <v>0</v>
      </c>
      <c r="Q208" s="51"/>
      <c r="R208" s="50"/>
      <c r="S208" s="156">
        <f>IF(Q208="",0,(Q208/'PPF Application'!$T$7))</f>
        <v>0</v>
      </c>
      <c r="T208" s="52">
        <f>IF(O208="", 0, (P208/'PPF Application'!$T$7)*Q208)</f>
        <v>0</v>
      </c>
      <c r="U208" s="134"/>
      <c r="W208" s="158">
        <f t="shared" si="36"/>
        <v>0</v>
      </c>
      <c r="X208" s="158">
        <f t="shared" si="28"/>
        <v>0</v>
      </c>
      <c r="Y208" s="158">
        <f t="shared" si="29"/>
        <v>0</v>
      </c>
      <c r="Z208" s="200">
        <f t="shared" si="30"/>
        <v>0</v>
      </c>
      <c r="AA208" s="200">
        <f t="shared" si="31"/>
        <v>0</v>
      </c>
      <c r="AB208" s="158">
        <f t="shared" si="32"/>
        <v>0</v>
      </c>
      <c r="AC208" s="11">
        <f t="shared" si="33"/>
        <v>0</v>
      </c>
      <c r="AE208" s="23">
        <f t="shared" si="34"/>
        <v>0</v>
      </c>
      <c r="AF208" s="23">
        <f t="shared" si="35"/>
        <v>0</v>
      </c>
    </row>
    <row r="209" spans="1:32" x14ac:dyDescent="0.2">
      <c r="A209" s="366"/>
      <c r="B209" s="366"/>
      <c r="C209" s="164"/>
      <c r="D209" s="164"/>
      <c r="E209" s="201"/>
      <c r="F209" s="164"/>
      <c r="G209" s="194"/>
      <c r="H209" s="164"/>
      <c r="I209" s="204"/>
      <c r="J209" s="164"/>
      <c r="K209" s="164"/>
      <c r="L209" s="164"/>
      <c r="M209" s="76"/>
      <c r="N209" s="76"/>
      <c r="O209" s="81"/>
      <c r="P209" s="195">
        <f>VLOOKUP(O209,'Supporting Documentation'!$A$4:$J$569,10,FALSE)</f>
        <v>0</v>
      </c>
      <c r="Q209" s="51"/>
      <c r="R209" s="50"/>
      <c r="S209" s="156">
        <f>IF(Q209="",0,(Q209/'PPF Application'!$T$7))</f>
        <v>0</v>
      </c>
      <c r="T209" s="52">
        <f>IF(O209="", 0, (P209/'PPF Application'!$T$7)*Q209)</f>
        <v>0</v>
      </c>
      <c r="U209" s="134"/>
      <c r="W209" s="158">
        <f t="shared" si="36"/>
        <v>0</v>
      </c>
      <c r="X209" s="158">
        <f t="shared" si="28"/>
        <v>0</v>
      </c>
      <c r="Y209" s="158">
        <f t="shared" si="29"/>
        <v>0</v>
      </c>
      <c r="Z209" s="200">
        <f t="shared" si="30"/>
        <v>0</v>
      </c>
      <c r="AA209" s="200">
        <f t="shared" si="31"/>
        <v>0</v>
      </c>
      <c r="AB209" s="158">
        <f t="shared" si="32"/>
        <v>0</v>
      </c>
      <c r="AC209" s="11">
        <f t="shared" si="33"/>
        <v>0</v>
      </c>
      <c r="AE209" s="23">
        <f t="shared" si="34"/>
        <v>0</v>
      </c>
      <c r="AF209" s="23">
        <f t="shared" si="35"/>
        <v>0</v>
      </c>
    </row>
    <row r="210" spans="1:32" x14ac:dyDescent="0.2">
      <c r="A210" s="366"/>
      <c r="B210" s="366"/>
      <c r="C210" s="164"/>
      <c r="D210" s="164"/>
      <c r="E210" s="201"/>
      <c r="F210" s="164"/>
      <c r="G210" s="194"/>
      <c r="H210" s="164"/>
      <c r="I210" s="204"/>
      <c r="J210" s="164"/>
      <c r="K210" s="164"/>
      <c r="L210" s="164"/>
      <c r="M210" s="76"/>
      <c r="N210" s="76"/>
      <c r="O210" s="81"/>
      <c r="P210" s="195">
        <f>VLOOKUP(O210,'Supporting Documentation'!$A$4:$J$569,10,FALSE)</f>
        <v>0</v>
      </c>
      <c r="Q210" s="51"/>
      <c r="R210" s="50"/>
      <c r="S210" s="156">
        <f>IF(Q210="",0,(Q210/'PPF Application'!$T$7))</f>
        <v>0</v>
      </c>
      <c r="T210" s="52">
        <f>IF(O210="", 0, (P210/'PPF Application'!$T$7)*Q210)</f>
        <v>0</v>
      </c>
      <c r="U210" s="134"/>
      <c r="W210" s="158">
        <f t="shared" si="36"/>
        <v>0</v>
      </c>
      <c r="X210" s="158">
        <f t="shared" si="28"/>
        <v>0</v>
      </c>
      <c r="Y210" s="158">
        <f t="shared" si="29"/>
        <v>0</v>
      </c>
      <c r="Z210" s="200">
        <f t="shared" si="30"/>
        <v>0</v>
      </c>
      <c r="AA210" s="200">
        <f t="shared" si="31"/>
        <v>0</v>
      </c>
      <c r="AB210" s="158">
        <f t="shared" si="32"/>
        <v>0</v>
      </c>
      <c r="AC210" s="11">
        <f t="shared" si="33"/>
        <v>0</v>
      </c>
      <c r="AE210" s="23">
        <f t="shared" si="34"/>
        <v>0</v>
      </c>
      <c r="AF210" s="23">
        <f t="shared" si="35"/>
        <v>0</v>
      </c>
    </row>
    <row r="211" spans="1:32" x14ac:dyDescent="0.2">
      <c r="A211" s="366"/>
      <c r="B211" s="366"/>
      <c r="C211" s="164"/>
      <c r="D211" s="164"/>
      <c r="E211" s="201"/>
      <c r="F211" s="164"/>
      <c r="G211" s="194"/>
      <c r="H211" s="164"/>
      <c r="I211" s="204"/>
      <c r="J211" s="164"/>
      <c r="K211" s="164"/>
      <c r="L211" s="164"/>
      <c r="M211" s="76"/>
      <c r="N211" s="76"/>
      <c r="O211" s="81"/>
      <c r="P211" s="195">
        <f>VLOOKUP(O211,'Supporting Documentation'!$A$4:$J$569,10,FALSE)</f>
        <v>0</v>
      </c>
      <c r="Q211" s="51"/>
      <c r="R211" s="50"/>
      <c r="S211" s="156">
        <f>IF(Q211="",0,(Q211/'PPF Application'!$T$7))</f>
        <v>0</v>
      </c>
      <c r="T211" s="52">
        <f>IF(O211="", 0, (P211/'PPF Application'!$T$7)*Q211)</f>
        <v>0</v>
      </c>
      <c r="U211" s="134"/>
      <c r="W211" s="158">
        <f t="shared" si="36"/>
        <v>0</v>
      </c>
      <c r="X211" s="158">
        <f t="shared" si="28"/>
        <v>0</v>
      </c>
      <c r="Y211" s="158">
        <f t="shared" si="29"/>
        <v>0</v>
      </c>
      <c r="Z211" s="200">
        <f t="shared" si="30"/>
        <v>0</v>
      </c>
      <c r="AA211" s="200">
        <f t="shared" si="31"/>
        <v>0</v>
      </c>
      <c r="AB211" s="158">
        <f t="shared" si="32"/>
        <v>0</v>
      </c>
      <c r="AC211" s="11">
        <f t="shared" si="33"/>
        <v>0</v>
      </c>
      <c r="AE211" s="23">
        <f t="shared" si="34"/>
        <v>0</v>
      </c>
      <c r="AF211" s="23">
        <f t="shared" si="35"/>
        <v>0</v>
      </c>
    </row>
    <row r="212" spans="1:32" x14ac:dyDescent="0.2">
      <c r="A212" s="366"/>
      <c r="B212" s="366"/>
      <c r="C212" s="164"/>
      <c r="D212" s="164"/>
      <c r="E212" s="201"/>
      <c r="F212" s="164"/>
      <c r="G212" s="194"/>
      <c r="H212" s="164"/>
      <c r="I212" s="204"/>
      <c r="J212" s="164"/>
      <c r="K212" s="164"/>
      <c r="L212" s="164"/>
      <c r="M212" s="76"/>
      <c r="N212" s="76"/>
      <c r="O212" s="81"/>
      <c r="P212" s="195">
        <f>VLOOKUP(O212,'Supporting Documentation'!$A$4:$J$569,10,FALSE)</f>
        <v>0</v>
      </c>
      <c r="Q212" s="51"/>
      <c r="R212" s="50"/>
      <c r="S212" s="156">
        <f>IF(Q212="",0,(Q212/'PPF Application'!$T$7))</f>
        <v>0</v>
      </c>
      <c r="T212" s="52">
        <f>IF(O212="", 0, (P212/'PPF Application'!$T$7)*Q212)</f>
        <v>0</v>
      </c>
      <c r="U212" s="134"/>
      <c r="W212" s="158">
        <f t="shared" si="36"/>
        <v>0</v>
      </c>
      <c r="X212" s="158">
        <f t="shared" si="28"/>
        <v>0</v>
      </c>
      <c r="Y212" s="158">
        <f t="shared" si="29"/>
        <v>0</v>
      </c>
      <c r="Z212" s="200">
        <f t="shared" si="30"/>
        <v>0</v>
      </c>
      <c r="AA212" s="200">
        <f t="shared" si="31"/>
        <v>0</v>
      </c>
      <c r="AB212" s="158">
        <f t="shared" si="32"/>
        <v>0</v>
      </c>
      <c r="AC212" s="11">
        <f t="shared" si="33"/>
        <v>0</v>
      </c>
      <c r="AE212" s="23">
        <f t="shared" si="34"/>
        <v>0</v>
      </c>
      <c r="AF212" s="23">
        <f t="shared" si="35"/>
        <v>0</v>
      </c>
    </row>
    <row r="213" spans="1:32" x14ac:dyDescent="0.2">
      <c r="A213" s="366"/>
      <c r="B213" s="366"/>
      <c r="C213" s="164"/>
      <c r="D213" s="164"/>
      <c r="E213" s="201"/>
      <c r="F213" s="164"/>
      <c r="G213" s="194"/>
      <c r="H213" s="164"/>
      <c r="I213" s="204"/>
      <c r="J213" s="164"/>
      <c r="K213" s="164"/>
      <c r="L213" s="164"/>
      <c r="M213" s="76"/>
      <c r="N213" s="76"/>
      <c r="O213" s="81"/>
      <c r="P213" s="195">
        <f>VLOOKUP(O213,'Supporting Documentation'!$A$4:$J$569,10,FALSE)</f>
        <v>0</v>
      </c>
      <c r="Q213" s="51"/>
      <c r="R213" s="50"/>
      <c r="S213" s="156">
        <f>IF(Q213="",0,(Q213/'PPF Application'!$T$7))</f>
        <v>0</v>
      </c>
      <c r="T213" s="52">
        <f>IF(O213="", 0, (P213/'PPF Application'!$T$7)*Q213)</f>
        <v>0</v>
      </c>
      <c r="U213" s="134"/>
      <c r="W213" s="158">
        <f t="shared" si="36"/>
        <v>0</v>
      </c>
      <c r="X213" s="158">
        <f t="shared" si="28"/>
        <v>0</v>
      </c>
      <c r="Y213" s="158">
        <f t="shared" si="29"/>
        <v>0</v>
      </c>
      <c r="Z213" s="200">
        <f t="shared" si="30"/>
        <v>0</v>
      </c>
      <c r="AA213" s="200">
        <f t="shared" si="31"/>
        <v>0</v>
      </c>
      <c r="AB213" s="158">
        <f t="shared" si="32"/>
        <v>0</v>
      </c>
      <c r="AC213" s="11">
        <f t="shared" si="33"/>
        <v>0</v>
      </c>
      <c r="AE213" s="23">
        <f t="shared" si="34"/>
        <v>0</v>
      </c>
      <c r="AF213" s="23">
        <f t="shared" si="35"/>
        <v>0</v>
      </c>
    </row>
    <row r="214" spans="1:32" x14ac:dyDescent="0.2">
      <c r="A214" s="366"/>
      <c r="B214" s="366"/>
      <c r="C214" s="164"/>
      <c r="D214" s="164"/>
      <c r="E214" s="201"/>
      <c r="F214" s="164"/>
      <c r="G214" s="194"/>
      <c r="H214" s="164"/>
      <c r="I214" s="204"/>
      <c r="J214" s="164"/>
      <c r="K214" s="164"/>
      <c r="L214" s="164"/>
      <c r="M214" s="76"/>
      <c r="N214" s="76"/>
      <c r="O214" s="81"/>
      <c r="P214" s="195">
        <f>VLOOKUP(O214,'Supporting Documentation'!$A$4:$J$569,10,FALSE)</f>
        <v>0</v>
      </c>
      <c r="Q214" s="51"/>
      <c r="R214" s="50"/>
      <c r="S214" s="156">
        <f>IF(Q214="",0,(Q214/'PPF Application'!$T$7))</f>
        <v>0</v>
      </c>
      <c r="T214" s="52">
        <f>IF(O214="", 0, (P214/'PPF Application'!$T$7)*Q214)</f>
        <v>0</v>
      </c>
      <c r="U214" s="134"/>
      <c r="W214" s="158">
        <f t="shared" si="36"/>
        <v>0</v>
      </c>
      <c r="X214" s="158">
        <f t="shared" si="28"/>
        <v>0</v>
      </c>
      <c r="Y214" s="158">
        <f t="shared" si="29"/>
        <v>0</v>
      </c>
      <c r="Z214" s="200">
        <f t="shared" si="30"/>
        <v>0</v>
      </c>
      <c r="AA214" s="200">
        <f t="shared" si="31"/>
        <v>0</v>
      </c>
      <c r="AB214" s="158">
        <f t="shared" si="32"/>
        <v>0</v>
      </c>
      <c r="AC214" s="11">
        <f t="shared" si="33"/>
        <v>0</v>
      </c>
      <c r="AE214" s="23">
        <f t="shared" si="34"/>
        <v>0</v>
      </c>
      <c r="AF214" s="23">
        <f t="shared" si="35"/>
        <v>0</v>
      </c>
    </row>
    <row r="215" spans="1:32" x14ac:dyDescent="0.2">
      <c r="A215" s="366"/>
      <c r="B215" s="366"/>
      <c r="C215" s="164"/>
      <c r="D215" s="164"/>
      <c r="E215" s="201"/>
      <c r="F215" s="164"/>
      <c r="G215" s="194"/>
      <c r="H215" s="164"/>
      <c r="I215" s="204"/>
      <c r="J215" s="164"/>
      <c r="K215" s="164"/>
      <c r="L215" s="164"/>
      <c r="M215" s="76"/>
      <c r="N215" s="76"/>
      <c r="O215" s="81"/>
      <c r="P215" s="195">
        <f>VLOOKUP(O215,'Supporting Documentation'!$A$4:$J$569,10,FALSE)</f>
        <v>0</v>
      </c>
      <c r="Q215" s="51"/>
      <c r="R215" s="50"/>
      <c r="S215" s="156">
        <f>IF(Q215="",0,(Q215/'PPF Application'!$T$7))</f>
        <v>0</v>
      </c>
      <c r="T215" s="52">
        <f>IF(O215="", 0, (P215/'PPF Application'!$T$7)*Q215)</f>
        <v>0</v>
      </c>
      <c r="U215" s="134"/>
      <c r="W215" s="158">
        <f t="shared" si="36"/>
        <v>0</v>
      </c>
      <c r="X215" s="158">
        <f t="shared" si="28"/>
        <v>0</v>
      </c>
      <c r="Y215" s="158">
        <f t="shared" si="29"/>
        <v>0</v>
      </c>
      <c r="Z215" s="200">
        <f t="shared" si="30"/>
        <v>0</v>
      </c>
      <c r="AA215" s="200">
        <f t="shared" si="31"/>
        <v>0</v>
      </c>
      <c r="AB215" s="158">
        <f t="shared" si="32"/>
        <v>0</v>
      </c>
      <c r="AC215" s="11">
        <f t="shared" si="33"/>
        <v>0</v>
      </c>
      <c r="AE215" s="23">
        <f t="shared" si="34"/>
        <v>0</v>
      </c>
      <c r="AF215" s="23">
        <f t="shared" si="35"/>
        <v>0</v>
      </c>
    </row>
    <row r="216" spans="1:32" x14ac:dyDescent="0.2">
      <c r="A216" s="366"/>
      <c r="B216" s="366"/>
      <c r="C216" s="164"/>
      <c r="D216" s="164"/>
      <c r="E216" s="201"/>
      <c r="F216" s="164"/>
      <c r="G216" s="194"/>
      <c r="H216" s="164"/>
      <c r="I216" s="204"/>
      <c r="J216" s="164"/>
      <c r="K216" s="164"/>
      <c r="L216" s="164"/>
      <c r="M216" s="76"/>
      <c r="N216" s="76"/>
      <c r="O216" s="81"/>
      <c r="P216" s="195">
        <f>VLOOKUP(O216,'Supporting Documentation'!$A$4:$J$569,10,FALSE)</f>
        <v>0</v>
      </c>
      <c r="Q216" s="51"/>
      <c r="R216" s="50"/>
      <c r="S216" s="156">
        <f>IF(Q216="",0,(Q216/'PPF Application'!$T$7))</f>
        <v>0</v>
      </c>
      <c r="T216" s="52">
        <f>IF(O216="", 0, (P216/'PPF Application'!$T$7)*Q216)</f>
        <v>0</v>
      </c>
      <c r="U216" s="134"/>
      <c r="W216" s="158">
        <f t="shared" si="36"/>
        <v>0</v>
      </c>
      <c r="X216" s="158">
        <f t="shared" si="28"/>
        <v>0</v>
      </c>
      <c r="Y216" s="158">
        <f t="shared" si="29"/>
        <v>0</v>
      </c>
      <c r="Z216" s="200">
        <f t="shared" si="30"/>
        <v>0</v>
      </c>
      <c r="AA216" s="200">
        <f t="shared" si="31"/>
        <v>0</v>
      </c>
      <c r="AB216" s="158">
        <f t="shared" si="32"/>
        <v>0</v>
      </c>
      <c r="AC216" s="11">
        <f t="shared" si="33"/>
        <v>0</v>
      </c>
      <c r="AE216" s="23">
        <f t="shared" si="34"/>
        <v>0</v>
      </c>
      <c r="AF216" s="23">
        <f t="shared" si="35"/>
        <v>0</v>
      </c>
    </row>
    <row r="217" spans="1:32" x14ac:dyDescent="0.2">
      <c r="A217" s="366"/>
      <c r="B217" s="366"/>
      <c r="C217" s="164"/>
      <c r="D217" s="164"/>
      <c r="E217" s="201"/>
      <c r="F217" s="164"/>
      <c r="G217" s="194"/>
      <c r="H217" s="164"/>
      <c r="I217" s="204"/>
      <c r="J217" s="164"/>
      <c r="K217" s="164"/>
      <c r="L217" s="164"/>
      <c r="M217" s="76"/>
      <c r="N217" s="76"/>
      <c r="O217" s="81"/>
      <c r="P217" s="195">
        <f>VLOOKUP(O217,'Supporting Documentation'!$A$4:$J$569,10,FALSE)</f>
        <v>0</v>
      </c>
      <c r="Q217" s="51"/>
      <c r="R217" s="50"/>
      <c r="S217" s="156">
        <f>IF(Q217="",0,(Q217/'PPF Application'!$T$7))</f>
        <v>0</v>
      </c>
      <c r="T217" s="52">
        <f>IF(O217="", 0, (P217/'PPF Application'!$T$7)*Q217)</f>
        <v>0</v>
      </c>
      <c r="U217" s="134"/>
      <c r="W217" s="158">
        <f t="shared" si="36"/>
        <v>0</v>
      </c>
      <c r="X217" s="158">
        <f t="shared" si="28"/>
        <v>0</v>
      </c>
      <c r="Y217" s="158">
        <f t="shared" si="29"/>
        <v>0</v>
      </c>
      <c r="Z217" s="200">
        <f t="shared" si="30"/>
        <v>0</v>
      </c>
      <c r="AA217" s="200">
        <f t="shared" si="31"/>
        <v>0</v>
      </c>
      <c r="AB217" s="158">
        <f t="shared" si="32"/>
        <v>0</v>
      </c>
      <c r="AC217" s="11">
        <f t="shared" si="33"/>
        <v>0</v>
      </c>
      <c r="AE217" s="23">
        <f t="shared" si="34"/>
        <v>0</v>
      </c>
      <c r="AF217" s="23">
        <f t="shared" si="35"/>
        <v>0</v>
      </c>
    </row>
    <row r="218" spans="1:32" x14ac:dyDescent="0.2">
      <c r="A218" s="366"/>
      <c r="B218" s="366"/>
      <c r="C218" s="164"/>
      <c r="D218" s="164"/>
      <c r="E218" s="201"/>
      <c r="F218" s="164"/>
      <c r="G218" s="194"/>
      <c r="H218" s="164"/>
      <c r="I218" s="204"/>
      <c r="J218" s="164"/>
      <c r="K218" s="164"/>
      <c r="L218" s="164"/>
      <c r="M218" s="76"/>
      <c r="N218" s="76"/>
      <c r="O218" s="81"/>
      <c r="P218" s="195">
        <f>VLOOKUP(O218,'Supporting Documentation'!$A$4:$J$569,10,FALSE)</f>
        <v>0</v>
      </c>
      <c r="Q218" s="51"/>
      <c r="R218" s="50"/>
      <c r="S218" s="156">
        <f>IF(Q218="",0,(Q218/'PPF Application'!$T$7))</f>
        <v>0</v>
      </c>
      <c r="T218" s="52">
        <f>IF(O218="", 0, (P218/'PPF Application'!$T$7)*Q218)</f>
        <v>0</v>
      </c>
      <c r="U218" s="134"/>
      <c r="W218" s="158">
        <f t="shared" si="36"/>
        <v>0</v>
      </c>
      <c r="X218" s="158">
        <f t="shared" si="28"/>
        <v>0</v>
      </c>
      <c r="Y218" s="158">
        <f t="shared" si="29"/>
        <v>0</v>
      </c>
      <c r="Z218" s="200">
        <f t="shared" si="30"/>
        <v>0</v>
      </c>
      <c r="AA218" s="200">
        <f t="shared" si="31"/>
        <v>0</v>
      </c>
      <c r="AB218" s="158">
        <f t="shared" si="32"/>
        <v>0</v>
      </c>
      <c r="AC218" s="11">
        <f t="shared" si="33"/>
        <v>0</v>
      </c>
      <c r="AE218" s="23">
        <f t="shared" si="34"/>
        <v>0</v>
      </c>
      <c r="AF218" s="23">
        <f t="shared" si="35"/>
        <v>0</v>
      </c>
    </row>
    <row r="219" spans="1:32" x14ac:dyDescent="0.2">
      <c r="A219" s="366"/>
      <c r="B219" s="366"/>
      <c r="C219" s="164"/>
      <c r="D219" s="164"/>
      <c r="E219" s="201"/>
      <c r="F219" s="164"/>
      <c r="G219" s="194"/>
      <c r="H219" s="164"/>
      <c r="I219" s="204"/>
      <c r="J219" s="164"/>
      <c r="K219" s="164"/>
      <c r="L219" s="164"/>
      <c r="M219" s="76"/>
      <c r="N219" s="76"/>
      <c r="O219" s="81"/>
      <c r="P219" s="195">
        <f>VLOOKUP(O219,'Supporting Documentation'!$A$4:$J$569,10,FALSE)</f>
        <v>0</v>
      </c>
      <c r="Q219" s="51"/>
      <c r="R219" s="50"/>
      <c r="S219" s="156">
        <f>IF(Q219="",0,(Q219/'PPF Application'!$T$7))</f>
        <v>0</v>
      </c>
      <c r="T219" s="52">
        <f>IF(O219="", 0, (P219/'PPF Application'!$T$7)*Q219)</f>
        <v>0</v>
      </c>
      <c r="U219" s="134"/>
      <c r="W219" s="158">
        <f t="shared" si="36"/>
        <v>0</v>
      </c>
      <c r="X219" s="158">
        <f t="shared" si="28"/>
        <v>0</v>
      </c>
      <c r="Y219" s="158">
        <f t="shared" si="29"/>
        <v>0</v>
      </c>
      <c r="Z219" s="200">
        <f t="shared" si="30"/>
        <v>0</v>
      </c>
      <c r="AA219" s="200">
        <f t="shared" si="31"/>
        <v>0</v>
      </c>
      <c r="AB219" s="158">
        <f t="shared" si="32"/>
        <v>0</v>
      </c>
      <c r="AC219" s="11">
        <f t="shared" si="33"/>
        <v>0</v>
      </c>
      <c r="AE219" s="23">
        <f t="shared" si="34"/>
        <v>0</v>
      </c>
      <c r="AF219" s="23">
        <f t="shared" si="35"/>
        <v>0</v>
      </c>
    </row>
    <row r="220" spans="1:32" x14ac:dyDescent="0.2">
      <c r="A220" s="366"/>
      <c r="B220" s="366"/>
      <c r="C220" s="164"/>
      <c r="D220" s="164"/>
      <c r="E220" s="201"/>
      <c r="F220" s="164"/>
      <c r="G220" s="194"/>
      <c r="H220" s="164"/>
      <c r="I220" s="204"/>
      <c r="J220" s="164"/>
      <c r="K220" s="164"/>
      <c r="L220" s="164"/>
      <c r="M220" s="76"/>
      <c r="N220" s="76"/>
      <c r="O220" s="81"/>
      <c r="P220" s="195">
        <f>VLOOKUP(O220,'Supporting Documentation'!$A$4:$J$569,10,FALSE)</f>
        <v>0</v>
      </c>
      <c r="Q220" s="51"/>
      <c r="R220" s="50"/>
      <c r="S220" s="156">
        <f>IF(Q220="",0,(Q220/'PPF Application'!$T$7))</f>
        <v>0</v>
      </c>
      <c r="T220" s="52">
        <f>IF(O220="", 0, (P220/'PPF Application'!$T$7)*Q220)</f>
        <v>0</v>
      </c>
      <c r="U220" s="134"/>
      <c r="W220" s="158">
        <f t="shared" si="36"/>
        <v>0</v>
      </c>
      <c r="X220" s="158">
        <f t="shared" si="28"/>
        <v>0</v>
      </c>
      <c r="Y220" s="158">
        <f t="shared" si="29"/>
        <v>0</v>
      </c>
      <c r="Z220" s="200">
        <f t="shared" si="30"/>
        <v>0</v>
      </c>
      <c r="AA220" s="200">
        <f t="shared" si="31"/>
        <v>0</v>
      </c>
      <c r="AB220" s="158">
        <f t="shared" si="32"/>
        <v>0</v>
      </c>
      <c r="AC220" s="11">
        <f t="shared" si="33"/>
        <v>0</v>
      </c>
      <c r="AE220" s="23">
        <f t="shared" si="34"/>
        <v>0</v>
      </c>
      <c r="AF220" s="23">
        <f t="shared" si="35"/>
        <v>0</v>
      </c>
    </row>
    <row r="221" spans="1:32" x14ac:dyDescent="0.2">
      <c r="A221" s="366"/>
      <c r="B221" s="366"/>
      <c r="C221" s="164"/>
      <c r="D221" s="164"/>
      <c r="E221" s="201"/>
      <c r="F221" s="164"/>
      <c r="G221" s="194"/>
      <c r="H221" s="164"/>
      <c r="I221" s="204"/>
      <c r="J221" s="164"/>
      <c r="K221" s="164"/>
      <c r="L221" s="164"/>
      <c r="M221" s="76"/>
      <c r="N221" s="76"/>
      <c r="O221" s="81"/>
      <c r="P221" s="195">
        <f>VLOOKUP(O221,'Supporting Documentation'!$A$4:$J$569,10,FALSE)</f>
        <v>0</v>
      </c>
      <c r="Q221" s="51"/>
      <c r="R221" s="50"/>
      <c r="S221" s="156">
        <f>IF(Q221="",0,(Q221/'PPF Application'!$T$7))</f>
        <v>0</v>
      </c>
      <c r="T221" s="52">
        <f>IF(O221="", 0, (P221/'PPF Application'!$T$7)*Q221)</f>
        <v>0</v>
      </c>
      <c r="U221" s="134"/>
      <c r="W221" s="158">
        <f t="shared" si="36"/>
        <v>0</v>
      </c>
      <c r="X221" s="158">
        <f t="shared" si="28"/>
        <v>0</v>
      </c>
      <c r="Y221" s="158">
        <f t="shared" si="29"/>
        <v>0</v>
      </c>
      <c r="Z221" s="200">
        <f t="shared" si="30"/>
        <v>0</v>
      </c>
      <c r="AA221" s="200">
        <f t="shared" si="31"/>
        <v>0</v>
      </c>
      <c r="AB221" s="158">
        <f t="shared" si="32"/>
        <v>0</v>
      </c>
      <c r="AC221" s="11">
        <f t="shared" si="33"/>
        <v>0</v>
      </c>
      <c r="AE221" s="23">
        <f t="shared" si="34"/>
        <v>0</v>
      </c>
      <c r="AF221" s="23">
        <f t="shared" si="35"/>
        <v>0</v>
      </c>
    </row>
    <row r="222" spans="1:32" x14ac:dyDescent="0.2">
      <c r="A222" s="366"/>
      <c r="B222" s="366"/>
      <c r="C222" s="164"/>
      <c r="D222" s="164"/>
      <c r="E222" s="201"/>
      <c r="F222" s="164"/>
      <c r="G222" s="194"/>
      <c r="H222" s="164"/>
      <c r="I222" s="204"/>
      <c r="J222" s="164"/>
      <c r="K222" s="164"/>
      <c r="L222" s="164"/>
      <c r="M222" s="76"/>
      <c r="N222" s="76"/>
      <c r="O222" s="81"/>
      <c r="P222" s="195">
        <f>VLOOKUP(O222,'Supporting Documentation'!$A$4:$J$569,10,FALSE)</f>
        <v>0</v>
      </c>
      <c r="Q222" s="51"/>
      <c r="R222" s="50"/>
      <c r="S222" s="156">
        <f>IF(Q222="",0,(Q222/'PPF Application'!$T$7))</f>
        <v>0</v>
      </c>
      <c r="T222" s="52">
        <f>IF(O222="", 0, (P222/'PPF Application'!$T$7)*Q222)</f>
        <v>0</v>
      </c>
      <c r="U222" s="134"/>
      <c r="W222" s="158">
        <f t="shared" si="36"/>
        <v>0</v>
      </c>
      <c r="X222" s="158">
        <f t="shared" si="28"/>
        <v>0</v>
      </c>
      <c r="Y222" s="158">
        <f t="shared" si="29"/>
        <v>0</v>
      </c>
      <c r="Z222" s="200">
        <f t="shared" si="30"/>
        <v>0</v>
      </c>
      <c r="AA222" s="200">
        <f t="shared" si="31"/>
        <v>0</v>
      </c>
      <c r="AB222" s="158">
        <f t="shared" si="32"/>
        <v>0</v>
      </c>
      <c r="AC222" s="11">
        <f t="shared" si="33"/>
        <v>0</v>
      </c>
      <c r="AE222" s="23">
        <f t="shared" si="34"/>
        <v>0</v>
      </c>
      <c r="AF222" s="23">
        <f t="shared" si="35"/>
        <v>0</v>
      </c>
    </row>
    <row r="223" spans="1:32" x14ac:dyDescent="0.2">
      <c r="A223" s="366"/>
      <c r="B223" s="366"/>
      <c r="C223" s="164"/>
      <c r="D223" s="164"/>
      <c r="E223" s="201"/>
      <c r="F223" s="164"/>
      <c r="G223" s="194"/>
      <c r="H223" s="164"/>
      <c r="I223" s="204"/>
      <c r="J223" s="164"/>
      <c r="K223" s="164"/>
      <c r="L223" s="164"/>
      <c r="M223" s="76"/>
      <c r="N223" s="76"/>
      <c r="O223" s="81"/>
      <c r="P223" s="195">
        <f>VLOOKUP(O223,'Supporting Documentation'!$A$4:$J$569,10,FALSE)</f>
        <v>0</v>
      </c>
      <c r="Q223" s="51"/>
      <c r="R223" s="50"/>
      <c r="S223" s="156">
        <f>IF(Q223="",0,(Q223/'PPF Application'!$T$7))</f>
        <v>0</v>
      </c>
      <c r="T223" s="52">
        <f>IF(O223="", 0, (P223/'PPF Application'!$T$7)*Q223)</f>
        <v>0</v>
      </c>
      <c r="U223" s="134"/>
      <c r="W223" s="158">
        <f t="shared" si="36"/>
        <v>0</v>
      </c>
      <c r="X223" s="158">
        <f t="shared" si="28"/>
        <v>0</v>
      </c>
      <c r="Y223" s="158">
        <f t="shared" si="29"/>
        <v>0</v>
      </c>
      <c r="Z223" s="200">
        <f t="shared" si="30"/>
        <v>0</v>
      </c>
      <c r="AA223" s="200">
        <f t="shared" si="31"/>
        <v>0</v>
      </c>
      <c r="AB223" s="158">
        <f t="shared" si="32"/>
        <v>0</v>
      </c>
      <c r="AC223" s="11">
        <f t="shared" si="33"/>
        <v>0</v>
      </c>
      <c r="AE223" s="23">
        <f t="shared" si="34"/>
        <v>0</v>
      </c>
      <c r="AF223" s="23">
        <f t="shared" si="35"/>
        <v>0</v>
      </c>
    </row>
    <row r="224" spans="1:32" x14ac:dyDescent="0.2">
      <c r="A224" s="366"/>
      <c r="B224" s="366"/>
      <c r="C224" s="164"/>
      <c r="D224" s="164"/>
      <c r="E224" s="201"/>
      <c r="F224" s="164"/>
      <c r="G224" s="194"/>
      <c r="H224" s="164"/>
      <c r="I224" s="204"/>
      <c r="J224" s="164"/>
      <c r="K224" s="164"/>
      <c r="L224" s="164"/>
      <c r="M224" s="76"/>
      <c r="N224" s="76"/>
      <c r="O224" s="81"/>
      <c r="P224" s="195">
        <f>VLOOKUP(O224,'Supporting Documentation'!$A$4:$J$569,10,FALSE)</f>
        <v>0</v>
      </c>
      <c r="Q224" s="51"/>
      <c r="R224" s="50"/>
      <c r="S224" s="156">
        <f>IF(Q224="",0,(Q224/'PPF Application'!$T$7))</f>
        <v>0</v>
      </c>
      <c r="T224" s="52">
        <f>IF(O224="", 0, (P224/'PPF Application'!$T$7)*Q224)</f>
        <v>0</v>
      </c>
      <c r="U224" s="134"/>
      <c r="W224" s="158">
        <f t="shared" si="36"/>
        <v>0</v>
      </c>
      <c r="X224" s="158">
        <f t="shared" si="28"/>
        <v>0</v>
      </c>
      <c r="Y224" s="158">
        <f t="shared" si="29"/>
        <v>0</v>
      </c>
      <c r="Z224" s="200">
        <f t="shared" si="30"/>
        <v>0</v>
      </c>
      <c r="AA224" s="200">
        <f t="shared" si="31"/>
        <v>0</v>
      </c>
      <c r="AB224" s="158">
        <f t="shared" si="32"/>
        <v>0</v>
      </c>
      <c r="AC224" s="11">
        <f t="shared" si="33"/>
        <v>0</v>
      </c>
      <c r="AE224" s="23">
        <f t="shared" si="34"/>
        <v>0</v>
      </c>
      <c r="AF224" s="23">
        <f t="shared" si="35"/>
        <v>0</v>
      </c>
    </row>
    <row r="225" spans="1:32" x14ac:dyDescent="0.2">
      <c r="A225" s="366"/>
      <c r="B225" s="366"/>
      <c r="C225" s="164"/>
      <c r="D225" s="164"/>
      <c r="E225" s="201"/>
      <c r="F225" s="164"/>
      <c r="G225" s="194"/>
      <c r="H225" s="164"/>
      <c r="I225" s="204"/>
      <c r="J225" s="164"/>
      <c r="K225" s="164"/>
      <c r="L225" s="164"/>
      <c r="M225" s="76"/>
      <c r="N225" s="76"/>
      <c r="O225" s="81"/>
      <c r="P225" s="195">
        <f>VLOOKUP(O225,'Supporting Documentation'!$A$4:$J$569,10,FALSE)</f>
        <v>0</v>
      </c>
      <c r="Q225" s="51"/>
      <c r="R225" s="50"/>
      <c r="S225" s="156">
        <f>IF(Q225="",0,(Q225/'PPF Application'!$T$7))</f>
        <v>0</v>
      </c>
      <c r="T225" s="52">
        <f>IF(O225="", 0, (P225/'PPF Application'!$T$7)*Q225)</f>
        <v>0</v>
      </c>
      <c r="U225" s="134"/>
      <c r="W225" s="158">
        <f t="shared" si="36"/>
        <v>0</v>
      </c>
      <c r="X225" s="158">
        <f t="shared" si="28"/>
        <v>0</v>
      </c>
      <c r="Y225" s="158">
        <f t="shared" si="29"/>
        <v>0</v>
      </c>
      <c r="Z225" s="200">
        <f t="shared" si="30"/>
        <v>0</v>
      </c>
      <c r="AA225" s="200">
        <f t="shared" si="31"/>
        <v>0</v>
      </c>
      <c r="AB225" s="158">
        <f t="shared" si="32"/>
        <v>0</v>
      </c>
      <c r="AC225" s="11">
        <f t="shared" si="33"/>
        <v>0</v>
      </c>
      <c r="AE225" s="23">
        <f t="shared" si="34"/>
        <v>0</v>
      </c>
      <c r="AF225" s="23">
        <f t="shared" si="35"/>
        <v>0</v>
      </c>
    </row>
    <row r="226" spans="1:32" x14ac:dyDescent="0.2">
      <c r="A226" s="366"/>
      <c r="B226" s="366"/>
      <c r="C226" s="164"/>
      <c r="D226" s="164"/>
      <c r="E226" s="201"/>
      <c r="F226" s="164"/>
      <c r="G226" s="194"/>
      <c r="H226" s="164"/>
      <c r="I226" s="204"/>
      <c r="J226" s="164"/>
      <c r="K226" s="164"/>
      <c r="L226" s="164"/>
      <c r="M226" s="76"/>
      <c r="N226" s="76"/>
      <c r="O226" s="81"/>
      <c r="P226" s="195">
        <f>VLOOKUP(O226,'Supporting Documentation'!$A$4:$J$569,10,FALSE)</f>
        <v>0</v>
      </c>
      <c r="Q226" s="51"/>
      <c r="R226" s="50"/>
      <c r="S226" s="156">
        <f>IF(Q226="",0,(Q226/'PPF Application'!$T$7))</f>
        <v>0</v>
      </c>
      <c r="T226" s="52">
        <f>IF(O226="", 0, (P226/'PPF Application'!$T$7)*Q226)</f>
        <v>0</v>
      </c>
      <c r="U226" s="134"/>
      <c r="W226" s="158">
        <f t="shared" si="36"/>
        <v>0</v>
      </c>
      <c r="X226" s="158">
        <f t="shared" si="28"/>
        <v>0</v>
      </c>
      <c r="Y226" s="158">
        <f t="shared" si="29"/>
        <v>0</v>
      </c>
      <c r="Z226" s="200">
        <f t="shared" si="30"/>
        <v>0</v>
      </c>
      <c r="AA226" s="200">
        <f t="shared" si="31"/>
        <v>0</v>
      </c>
      <c r="AB226" s="158">
        <f t="shared" si="32"/>
        <v>0</v>
      </c>
      <c r="AC226" s="11">
        <f t="shared" si="33"/>
        <v>0</v>
      </c>
      <c r="AE226" s="23">
        <f t="shared" si="34"/>
        <v>0</v>
      </c>
      <c r="AF226" s="23">
        <f t="shared" si="35"/>
        <v>0</v>
      </c>
    </row>
    <row r="227" spans="1:32" x14ac:dyDescent="0.2">
      <c r="A227" s="366"/>
      <c r="B227" s="366"/>
      <c r="C227" s="164"/>
      <c r="D227" s="164"/>
      <c r="E227" s="201"/>
      <c r="F227" s="164"/>
      <c r="G227" s="194"/>
      <c r="H227" s="164"/>
      <c r="I227" s="204"/>
      <c r="J227" s="164"/>
      <c r="K227" s="164"/>
      <c r="L227" s="164"/>
      <c r="M227" s="76"/>
      <c r="N227" s="76"/>
      <c r="O227" s="81"/>
      <c r="P227" s="195">
        <f>VLOOKUP(O227,'Supporting Documentation'!$A$4:$J$569,10,FALSE)</f>
        <v>0</v>
      </c>
      <c r="Q227" s="51"/>
      <c r="R227" s="50"/>
      <c r="S227" s="156">
        <f>IF(Q227="",0,(Q227/'PPF Application'!$T$7))</f>
        <v>0</v>
      </c>
      <c r="T227" s="52">
        <f>IF(O227="", 0, (P227/'PPF Application'!$T$7)*Q227)</f>
        <v>0</v>
      </c>
      <c r="U227" s="134"/>
      <c r="W227" s="158">
        <f t="shared" si="36"/>
        <v>0</v>
      </c>
      <c r="X227" s="158">
        <f t="shared" si="28"/>
        <v>0</v>
      </c>
      <c r="Y227" s="158">
        <f t="shared" si="29"/>
        <v>0</v>
      </c>
      <c r="Z227" s="200">
        <f t="shared" si="30"/>
        <v>0</v>
      </c>
      <c r="AA227" s="200">
        <f t="shared" si="31"/>
        <v>0</v>
      </c>
      <c r="AB227" s="158">
        <f t="shared" si="32"/>
        <v>0</v>
      </c>
      <c r="AC227" s="11">
        <f t="shared" si="33"/>
        <v>0</v>
      </c>
      <c r="AE227" s="23">
        <f t="shared" si="34"/>
        <v>0</v>
      </c>
      <c r="AF227" s="23">
        <f t="shared" si="35"/>
        <v>0</v>
      </c>
    </row>
    <row r="228" spans="1:32" x14ac:dyDescent="0.2">
      <c r="A228" s="366"/>
      <c r="B228" s="366"/>
      <c r="C228" s="164"/>
      <c r="D228" s="164"/>
      <c r="E228" s="201"/>
      <c r="F228" s="164"/>
      <c r="G228" s="194"/>
      <c r="H228" s="164"/>
      <c r="I228" s="204"/>
      <c r="J228" s="164"/>
      <c r="K228" s="164"/>
      <c r="L228" s="164"/>
      <c r="M228" s="76"/>
      <c r="N228" s="76"/>
      <c r="O228" s="81"/>
      <c r="P228" s="195">
        <f>VLOOKUP(O228,'Supporting Documentation'!$A$4:$J$569,10,FALSE)</f>
        <v>0</v>
      </c>
      <c r="Q228" s="51"/>
      <c r="R228" s="50"/>
      <c r="S228" s="156">
        <f>IF(Q228="",0,(Q228/'PPF Application'!$T$7))</f>
        <v>0</v>
      </c>
      <c r="T228" s="52">
        <f>IF(O228="", 0, (P228/'PPF Application'!$T$7)*Q228)</f>
        <v>0</v>
      </c>
      <c r="U228" s="134"/>
      <c r="W228" s="158">
        <f t="shared" si="36"/>
        <v>0</v>
      </c>
      <c r="X228" s="158">
        <f t="shared" si="28"/>
        <v>0</v>
      </c>
      <c r="Y228" s="158">
        <f t="shared" si="29"/>
        <v>0</v>
      </c>
      <c r="Z228" s="200">
        <f t="shared" si="30"/>
        <v>0</v>
      </c>
      <c r="AA228" s="200">
        <f t="shared" si="31"/>
        <v>0</v>
      </c>
      <c r="AB228" s="158">
        <f t="shared" si="32"/>
        <v>0</v>
      </c>
      <c r="AC228" s="11">
        <f t="shared" si="33"/>
        <v>0</v>
      </c>
      <c r="AE228" s="23">
        <f t="shared" si="34"/>
        <v>0</v>
      </c>
      <c r="AF228" s="23">
        <f t="shared" si="35"/>
        <v>0</v>
      </c>
    </row>
    <row r="229" spans="1:32" x14ac:dyDescent="0.2">
      <c r="A229" s="366"/>
      <c r="B229" s="366"/>
      <c r="C229" s="164"/>
      <c r="D229" s="164"/>
      <c r="E229" s="201"/>
      <c r="F229" s="164"/>
      <c r="G229" s="194"/>
      <c r="H229" s="164"/>
      <c r="I229" s="204"/>
      <c r="J229" s="164"/>
      <c r="K229" s="164"/>
      <c r="L229" s="164"/>
      <c r="M229" s="76"/>
      <c r="N229" s="76"/>
      <c r="O229" s="81"/>
      <c r="P229" s="195">
        <f>VLOOKUP(O229,'Supporting Documentation'!$A$4:$J$569,10,FALSE)</f>
        <v>0</v>
      </c>
      <c r="Q229" s="51"/>
      <c r="R229" s="50"/>
      <c r="S229" s="156">
        <f>IF(Q229="",0,(Q229/'PPF Application'!$T$7))</f>
        <v>0</v>
      </c>
      <c r="T229" s="52">
        <f>IF(O229="", 0, (P229/'PPF Application'!$T$7)*Q229)</f>
        <v>0</v>
      </c>
      <c r="U229" s="134"/>
      <c r="W229" s="158">
        <f t="shared" si="36"/>
        <v>0</v>
      </c>
      <c r="X229" s="158">
        <f t="shared" si="28"/>
        <v>0</v>
      </c>
      <c r="Y229" s="158">
        <f t="shared" si="29"/>
        <v>0</v>
      </c>
      <c r="Z229" s="200">
        <f t="shared" si="30"/>
        <v>0</v>
      </c>
      <c r="AA229" s="200">
        <f t="shared" si="31"/>
        <v>0</v>
      </c>
      <c r="AB229" s="158">
        <f t="shared" si="32"/>
        <v>0</v>
      </c>
      <c r="AC229" s="11">
        <f t="shared" si="33"/>
        <v>0</v>
      </c>
      <c r="AE229" s="23">
        <f t="shared" si="34"/>
        <v>0</v>
      </c>
      <c r="AF229" s="23">
        <f t="shared" si="35"/>
        <v>0</v>
      </c>
    </row>
    <row r="230" spans="1:32" x14ac:dyDescent="0.2">
      <c r="A230" s="366"/>
      <c r="B230" s="366"/>
      <c r="C230" s="164"/>
      <c r="D230" s="164"/>
      <c r="E230" s="201"/>
      <c r="F230" s="164"/>
      <c r="G230" s="194"/>
      <c r="H230" s="164"/>
      <c r="I230" s="204"/>
      <c r="J230" s="164"/>
      <c r="K230" s="164"/>
      <c r="L230" s="164"/>
      <c r="M230" s="76"/>
      <c r="N230" s="76"/>
      <c r="O230" s="81"/>
      <c r="P230" s="195">
        <f>VLOOKUP(O230,'Supporting Documentation'!$A$4:$J$569,10,FALSE)</f>
        <v>0</v>
      </c>
      <c r="Q230" s="51"/>
      <c r="R230" s="50"/>
      <c r="S230" s="156">
        <f>IF(Q230="",0,(Q230/'PPF Application'!$T$7))</f>
        <v>0</v>
      </c>
      <c r="T230" s="52">
        <f>IF(O230="", 0, (P230/'PPF Application'!$T$7)*Q230)</f>
        <v>0</v>
      </c>
      <c r="U230" s="134"/>
      <c r="W230" s="158">
        <f t="shared" si="36"/>
        <v>0</v>
      </c>
      <c r="X230" s="158">
        <f t="shared" si="28"/>
        <v>0</v>
      </c>
      <c r="Y230" s="158">
        <f t="shared" si="29"/>
        <v>0</v>
      </c>
      <c r="Z230" s="200">
        <f t="shared" si="30"/>
        <v>0</v>
      </c>
      <c r="AA230" s="200">
        <f t="shared" si="31"/>
        <v>0</v>
      </c>
      <c r="AB230" s="158">
        <f t="shared" si="32"/>
        <v>0</v>
      </c>
      <c r="AC230" s="11">
        <f t="shared" si="33"/>
        <v>0</v>
      </c>
      <c r="AE230" s="23">
        <f t="shared" si="34"/>
        <v>0</v>
      </c>
      <c r="AF230" s="23">
        <f t="shared" si="35"/>
        <v>0</v>
      </c>
    </row>
    <row r="231" spans="1:32" x14ac:dyDescent="0.2">
      <c r="A231" s="366"/>
      <c r="B231" s="366"/>
      <c r="C231" s="164"/>
      <c r="D231" s="164"/>
      <c r="E231" s="201"/>
      <c r="F231" s="164"/>
      <c r="G231" s="194"/>
      <c r="H231" s="164"/>
      <c r="I231" s="204"/>
      <c r="J231" s="164"/>
      <c r="K231" s="164"/>
      <c r="L231" s="164"/>
      <c r="M231" s="76"/>
      <c r="N231" s="76"/>
      <c r="O231" s="81"/>
      <c r="P231" s="195">
        <f>VLOOKUP(O231,'Supporting Documentation'!$A$4:$J$569,10,FALSE)</f>
        <v>0</v>
      </c>
      <c r="Q231" s="51"/>
      <c r="R231" s="50"/>
      <c r="S231" s="156">
        <f>IF(Q231="",0,(Q231/'PPF Application'!$T$7))</f>
        <v>0</v>
      </c>
      <c r="T231" s="52">
        <f>IF(O231="", 0, (P231/'PPF Application'!$T$7)*Q231)</f>
        <v>0</v>
      </c>
      <c r="U231" s="134"/>
      <c r="W231" s="158">
        <f t="shared" si="36"/>
        <v>0</v>
      </c>
      <c r="X231" s="158">
        <f t="shared" si="28"/>
        <v>0</v>
      </c>
      <c r="Y231" s="158">
        <f t="shared" si="29"/>
        <v>0</v>
      </c>
      <c r="Z231" s="200">
        <f t="shared" si="30"/>
        <v>0</v>
      </c>
      <c r="AA231" s="200">
        <f t="shared" si="31"/>
        <v>0</v>
      </c>
      <c r="AB231" s="158">
        <f t="shared" si="32"/>
        <v>0</v>
      </c>
      <c r="AC231" s="11">
        <f t="shared" si="33"/>
        <v>0</v>
      </c>
      <c r="AE231" s="23">
        <f t="shared" si="34"/>
        <v>0</v>
      </c>
      <c r="AF231" s="23">
        <f t="shared" si="35"/>
        <v>0</v>
      </c>
    </row>
    <row r="232" spans="1:32" x14ac:dyDescent="0.2">
      <c r="A232" s="366"/>
      <c r="B232" s="366"/>
      <c r="C232" s="164"/>
      <c r="D232" s="164"/>
      <c r="E232" s="201"/>
      <c r="F232" s="164"/>
      <c r="G232" s="194"/>
      <c r="H232" s="164"/>
      <c r="I232" s="204"/>
      <c r="J232" s="164"/>
      <c r="K232" s="164"/>
      <c r="L232" s="164"/>
      <c r="M232" s="76"/>
      <c r="N232" s="76"/>
      <c r="O232" s="81"/>
      <c r="P232" s="195">
        <f>VLOOKUP(O232,'Supporting Documentation'!$A$4:$J$569,10,FALSE)</f>
        <v>0</v>
      </c>
      <c r="Q232" s="51"/>
      <c r="R232" s="50"/>
      <c r="S232" s="156">
        <f>IF(Q232="",0,(Q232/'PPF Application'!$T$7))</f>
        <v>0</v>
      </c>
      <c r="T232" s="52">
        <f>IF(O232="", 0, (P232/'PPF Application'!$T$7)*Q232)</f>
        <v>0</v>
      </c>
      <c r="U232" s="134"/>
      <c r="W232" s="158">
        <f t="shared" si="36"/>
        <v>0</v>
      </c>
      <c r="X232" s="158">
        <f t="shared" si="28"/>
        <v>0</v>
      </c>
      <c r="Y232" s="158">
        <f t="shared" si="29"/>
        <v>0</v>
      </c>
      <c r="Z232" s="200">
        <f t="shared" si="30"/>
        <v>0</v>
      </c>
      <c r="AA232" s="200">
        <f t="shared" si="31"/>
        <v>0</v>
      </c>
      <c r="AB232" s="158">
        <f t="shared" si="32"/>
        <v>0</v>
      </c>
      <c r="AC232" s="11">
        <f t="shared" si="33"/>
        <v>0</v>
      </c>
      <c r="AE232" s="23">
        <f t="shared" si="34"/>
        <v>0</v>
      </c>
      <c r="AF232" s="23">
        <f t="shared" si="35"/>
        <v>0</v>
      </c>
    </row>
    <row r="233" spans="1:32" x14ac:dyDescent="0.2">
      <c r="A233" s="366"/>
      <c r="B233" s="366"/>
      <c r="C233" s="164"/>
      <c r="D233" s="164"/>
      <c r="E233" s="201"/>
      <c r="F233" s="164"/>
      <c r="G233" s="194"/>
      <c r="H233" s="164"/>
      <c r="I233" s="204"/>
      <c r="J233" s="164"/>
      <c r="K233" s="164"/>
      <c r="L233" s="164"/>
      <c r="M233" s="76"/>
      <c r="N233" s="76"/>
      <c r="O233" s="81"/>
      <c r="P233" s="195">
        <f>VLOOKUP(O233,'Supporting Documentation'!$A$4:$J$569,10,FALSE)</f>
        <v>0</v>
      </c>
      <c r="Q233" s="51"/>
      <c r="R233" s="50"/>
      <c r="S233" s="156">
        <f>IF(Q233="",0,(Q233/'PPF Application'!$T$7))</f>
        <v>0</v>
      </c>
      <c r="T233" s="52">
        <f>IF(O233="", 0, (P233/'PPF Application'!$T$7)*Q233)</f>
        <v>0</v>
      </c>
      <c r="U233" s="134"/>
      <c r="W233" s="158">
        <f t="shared" si="36"/>
        <v>0</v>
      </c>
      <c r="X233" s="158">
        <f t="shared" si="28"/>
        <v>0</v>
      </c>
      <c r="Y233" s="158">
        <f t="shared" si="29"/>
        <v>0</v>
      </c>
      <c r="Z233" s="200">
        <f t="shared" si="30"/>
        <v>0</v>
      </c>
      <c r="AA233" s="200">
        <f t="shared" si="31"/>
        <v>0</v>
      </c>
      <c r="AB233" s="158">
        <f t="shared" si="32"/>
        <v>0</v>
      </c>
      <c r="AC233" s="11">
        <f t="shared" si="33"/>
        <v>0</v>
      </c>
      <c r="AE233" s="23">
        <f t="shared" si="34"/>
        <v>0</v>
      </c>
      <c r="AF233" s="23">
        <f t="shared" si="35"/>
        <v>0</v>
      </c>
    </row>
    <row r="234" spans="1:32" x14ac:dyDescent="0.2">
      <c r="A234" s="366"/>
      <c r="B234" s="366"/>
      <c r="C234" s="164"/>
      <c r="D234" s="164"/>
      <c r="E234" s="201"/>
      <c r="F234" s="164"/>
      <c r="G234" s="194"/>
      <c r="H234" s="164"/>
      <c r="I234" s="204"/>
      <c r="J234" s="164"/>
      <c r="K234" s="164"/>
      <c r="L234" s="164"/>
      <c r="M234" s="76"/>
      <c r="N234" s="76"/>
      <c r="O234" s="81"/>
      <c r="P234" s="195">
        <f>VLOOKUP(O234,'Supporting Documentation'!$A$4:$J$569,10,FALSE)</f>
        <v>0</v>
      </c>
      <c r="Q234" s="51"/>
      <c r="R234" s="50"/>
      <c r="S234" s="156">
        <f>IF(Q234="",0,(Q234/'PPF Application'!$T$7))</f>
        <v>0</v>
      </c>
      <c r="T234" s="52">
        <f>IF(O234="", 0, (P234/'PPF Application'!$T$7)*Q234)</f>
        <v>0</v>
      </c>
      <c r="U234" s="134"/>
      <c r="W234" s="158">
        <f t="shared" si="36"/>
        <v>0</v>
      </c>
      <c r="X234" s="158">
        <f t="shared" si="28"/>
        <v>0</v>
      </c>
      <c r="Y234" s="158">
        <f t="shared" si="29"/>
        <v>0</v>
      </c>
      <c r="Z234" s="200">
        <f t="shared" si="30"/>
        <v>0</v>
      </c>
      <c r="AA234" s="200">
        <f t="shared" si="31"/>
        <v>0</v>
      </c>
      <c r="AB234" s="158">
        <f t="shared" si="32"/>
        <v>0</v>
      </c>
      <c r="AC234" s="11">
        <f t="shared" si="33"/>
        <v>0</v>
      </c>
      <c r="AE234" s="23">
        <f t="shared" si="34"/>
        <v>0</v>
      </c>
      <c r="AF234" s="23">
        <f t="shared" si="35"/>
        <v>0</v>
      </c>
    </row>
    <row r="235" spans="1:32" x14ac:dyDescent="0.2">
      <c r="A235" s="366"/>
      <c r="B235" s="366"/>
      <c r="C235" s="164"/>
      <c r="D235" s="164"/>
      <c r="E235" s="201"/>
      <c r="F235" s="164"/>
      <c r="G235" s="194"/>
      <c r="H235" s="164"/>
      <c r="I235" s="204"/>
      <c r="J235" s="164"/>
      <c r="K235" s="164"/>
      <c r="L235" s="164"/>
      <c r="M235" s="76"/>
      <c r="N235" s="76"/>
      <c r="O235" s="81"/>
      <c r="P235" s="195">
        <f>VLOOKUP(O235,'Supporting Documentation'!$A$4:$J$569,10,FALSE)</f>
        <v>0</v>
      </c>
      <c r="Q235" s="51"/>
      <c r="R235" s="50"/>
      <c r="S235" s="156">
        <f>IF(Q235="",0,(Q235/'PPF Application'!$T$7))</f>
        <v>0</v>
      </c>
      <c r="T235" s="52">
        <f>IF(O235="", 0, (P235/'PPF Application'!$T$7)*Q235)</f>
        <v>0</v>
      </c>
      <c r="U235" s="134"/>
      <c r="W235" s="158">
        <f t="shared" si="36"/>
        <v>0</v>
      </c>
      <c r="X235" s="158">
        <f t="shared" si="28"/>
        <v>0</v>
      </c>
      <c r="Y235" s="158">
        <f t="shared" si="29"/>
        <v>0</v>
      </c>
      <c r="Z235" s="200">
        <f t="shared" si="30"/>
        <v>0</v>
      </c>
      <c r="AA235" s="200">
        <f t="shared" si="31"/>
        <v>0</v>
      </c>
      <c r="AB235" s="158">
        <f t="shared" si="32"/>
        <v>0</v>
      </c>
      <c r="AC235" s="11">
        <f t="shared" si="33"/>
        <v>0</v>
      </c>
      <c r="AE235" s="23">
        <f t="shared" si="34"/>
        <v>0</v>
      </c>
      <c r="AF235" s="23">
        <f t="shared" si="35"/>
        <v>0</v>
      </c>
    </row>
    <row r="236" spans="1:32" x14ac:dyDescent="0.2">
      <c r="A236" s="366"/>
      <c r="B236" s="366"/>
      <c r="C236" s="164"/>
      <c r="D236" s="164"/>
      <c r="E236" s="201"/>
      <c r="F236" s="164"/>
      <c r="G236" s="194"/>
      <c r="H236" s="164"/>
      <c r="I236" s="204"/>
      <c r="J236" s="164"/>
      <c r="K236" s="164"/>
      <c r="L236" s="164"/>
      <c r="M236" s="76"/>
      <c r="N236" s="76"/>
      <c r="O236" s="81"/>
      <c r="P236" s="195">
        <f>VLOOKUP(O236,'Supporting Documentation'!$A$4:$J$569,10,FALSE)</f>
        <v>0</v>
      </c>
      <c r="Q236" s="51"/>
      <c r="R236" s="50"/>
      <c r="S236" s="156">
        <f>IF(Q236="",0,(Q236/'PPF Application'!$T$7))</f>
        <v>0</v>
      </c>
      <c r="T236" s="52">
        <f>IF(O236="", 0, (P236/'PPF Application'!$T$7)*Q236)</f>
        <v>0</v>
      </c>
      <c r="U236" s="134"/>
      <c r="W236" s="158">
        <f t="shared" si="36"/>
        <v>0</v>
      </c>
      <c r="X236" s="158">
        <f t="shared" si="28"/>
        <v>0</v>
      </c>
      <c r="Y236" s="158">
        <f t="shared" si="29"/>
        <v>0</v>
      </c>
      <c r="Z236" s="200">
        <f t="shared" si="30"/>
        <v>0</v>
      </c>
      <c r="AA236" s="200">
        <f t="shared" si="31"/>
        <v>0</v>
      </c>
      <c r="AB236" s="158">
        <f t="shared" si="32"/>
        <v>0</v>
      </c>
      <c r="AC236" s="11">
        <f t="shared" si="33"/>
        <v>0</v>
      </c>
      <c r="AE236" s="23">
        <f t="shared" si="34"/>
        <v>0</v>
      </c>
      <c r="AF236" s="23">
        <f t="shared" si="35"/>
        <v>0</v>
      </c>
    </row>
    <row r="237" spans="1:32" x14ac:dyDescent="0.2">
      <c r="A237" s="366"/>
      <c r="B237" s="366"/>
      <c r="C237" s="164"/>
      <c r="D237" s="164"/>
      <c r="E237" s="201"/>
      <c r="F237" s="164"/>
      <c r="G237" s="194"/>
      <c r="H237" s="164"/>
      <c r="I237" s="204"/>
      <c r="J237" s="164"/>
      <c r="K237" s="164"/>
      <c r="L237" s="164"/>
      <c r="M237" s="76"/>
      <c r="N237" s="76"/>
      <c r="O237" s="81"/>
      <c r="P237" s="195">
        <f>VLOOKUP(O237,'Supporting Documentation'!$A$4:$J$569,10,FALSE)</f>
        <v>0</v>
      </c>
      <c r="Q237" s="51"/>
      <c r="R237" s="50"/>
      <c r="S237" s="156">
        <f>IF(Q237="",0,(Q237/'PPF Application'!$T$7))</f>
        <v>0</v>
      </c>
      <c r="T237" s="52">
        <f>IF(O237="", 0, (P237/'PPF Application'!$T$7)*Q237)</f>
        <v>0</v>
      </c>
      <c r="U237" s="134"/>
      <c r="W237" s="158">
        <f t="shared" si="36"/>
        <v>0</v>
      </c>
      <c r="X237" s="158">
        <f t="shared" si="28"/>
        <v>0</v>
      </c>
      <c r="Y237" s="158">
        <f t="shared" si="29"/>
        <v>0</v>
      </c>
      <c r="Z237" s="200">
        <f t="shared" si="30"/>
        <v>0</v>
      </c>
      <c r="AA237" s="200">
        <f t="shared" si="31"/>
        <v>0</v>
      </c>
      <c r="AB237" s="158">
        <f t="shared" si="32"/>
        <v>0</v>
      </c>
      <c r="AC237" s="11">
        <f t="shared" si="33"/>
        <v>0</v>
      </c>
      <c r="AE237" s="23">
        <f t="shared" si="34"/>
        <v>0</v>
      </c>
      <c r="AF237" s="23">
        <f t="shared" si="35"/>
        <v>0</v>
      </c>
    </row>
    <row r="238" spans="1:32" x14ac:dyDescent="0.2">
      <c r="A238" s="366"/>
      <c r="B238" s="366"/>
      <c r="C238" s="164"/>
      <c r="D238" s="164"/>
      <c r="E238" s="201"/>
      <c r="F238" s="164"/>
      <c r="G238" s="194"/>
      <c r="H238" s="164"/>
      <c r="I238" s="204"/>
      <c r="J238" s="164"/>
      <c r="K238" s="164"/>
      <c r="L238" s="164"/>
      <c r="M238" s="76"/>
      <c r="N238" s="76"/>
      <c r="O238" s="81"/>
      <c r="P238" s="195">
        <f>VLOOKUP(O238,'Supporting Documentation'!$A$4:$J$569,10,FALSE)</f>
        <v>0</v>
      </c>
      <c r="Q238" s="51"/>
      <c r="R238" s="50"/>
      <c r="S238" s="156">
        <f>IF(Q238="",0,(Q238/'PPF Application'!$T$7))</f>
        <v>0</v>
      </c>
      <c r="T238" s="52">
        <f>IF(O238="", 0, (P238/'PPF Application'!$T$7)*Q238)</f>
        <v>0</v>
      </c>
      <c r="U238" s="134"/>
      <c r="W238" s="158">
        <f t="shared" si="36"/>
        <v>0</v>
      </c>
      <c r="X238" s="158">
        <f t="shared" si="28"/>
        <v>0</v>
      </c>
      <c r="Y238" s="158">
        <f t="shared" si="29"/>
        <v>0</v>
      </c>
      <c r="Z238" s="200">
        <f t="shared" si="30"/>
        <v>0</v>
      </c>
      <c r="AA238" s="200">
        <f t="shared" si="31"/>
        <v>0</v>
      </c>
      <c r="AB238" s="158">
        <f t="shared" si="32"/>
        <v>0</v>
      </c>
      <c r="AC238" s="11">
        <f t="shared" si="33"/>
        <v>0</v>
      </c>
      <c r="AE238" s="23">
        <f t="shared" si="34"/>
        <v>0</v>
      </c>
      <c r="AF238" s="23">
        <f t="shared" si="35"/>
        <v>0</v>
      </c>
    </row>
    <row r="239" spans="1:32" x14ac:dyDescent="0.2">
      <c r="A239" s="366"/>
      <c r="B239" s="366"/>
      <c r="C239" s="164"/>
      <c r="D239" s="164"/>
      <c r="E239" s="201"/>
      <c r="F239" s="164"/>
      <c r="G239" s="194"/>
      <c r="H239" s="164"/>
      <c r="I239" s="204"/>
      <c r="J239" s="164"/>
      <c r="K239" s="164"/>
      <c r="L239" s="164"/>
      <c r="M239" s="76"/>
      <c r="N239" s="76"/>
      <c r="O239" s="81"/>
      <c r="P239" s="195">
        <f>VLOOKUP(O239,'Supporting Documentation'!$A$4:$J$569,10,FALSE)</f>
        <v>0</v>
      </c>
      <c r="Q239" s="51"/>
      <c r="R239" s="50"/>
      <c r="S239" s="156">
        <f>IF(Q239="",0,(Q239/'PPF Application'!$T$7))</f>
        <v>0</v>
      </c>
      <c r="T239" s="52">
        <f>IF(O239="", 0, (P239/'PPF Application'!$T$7)*Q239)</f>
        <v>0</v>
      </c>
      <c r="U239" s="134"/>
      <c r="W239" s="158">
        <f t="shared" si="36"/>
        <v>0</v>
      </c>
      <c r="X239" s="158">
        <f t="shared" si="28"/>
        <v>0</v>
      </c>
      <c r="Y239" s="158">
        <f t="shared" si="29"/>
        <v>0</v>
      </c>
      <c r="Z239" s="200">
        <f t="shared" si="30"/>
        <v>0</v>
      </c>
      <c r="AA239" s="200">
        <f t="shared" si="31"/>
        <v>0</v>
      </c>
      <c r="AB239" s="158">
        <f t="shared" si="32"/>
        <v>0</v>
      </c>
      <c r="AC239" s="11">
        <f t="shared" si="33"/>
        <v>0</v>
      </c>
      <c r="AE239" s="23">
        <f t="shared" si="34"/>
        <v>0</v>
      </c>
      <c r="AF239" s="23">
        <f t="shared" si="35"/>
        <v>0</v>
      </c>
    </row>
    <row r="240" spans="1:32" x14ac:dyDescent="0.2">
      <c r="A240" s="366"/>
      <c r="B240" s="366"/>
      <c r="C240" s="164"/>
      <c r="D240" s="164"/>
      <c r="E240" s="201"/>
      <c r="F240" s="164"/>
      <c r="G240" s="194"/>
      <c r="H240" s="164"/>
      <c r="I240" s="204"/>
      <c r="J240" s="164"/>
      <c r="K240" s="164"/>
      <c r="L240" s="164"/>
      <c r="M240" s="76"/>
      <c r="N240" s="76"/>
      <c r="O240" s="81"/>
      <c r="P240" s="195">
        <f>VLOOKUP(O240,'Supporting Documentation'!$A$4:$J$569,10,FALSE)</f>
        <v>0</v>
      </c>
      <c r="Q240" s="51"/>
      <c r="R240" s="50"/>
      <c r="S240" s="156">
        <f>IF(Q240="",0,(Q240/'PPF Application'!$T$7))</f>
        <v>0</v>
      </c>
      <c r="T240" s="52">
        <f>IF(O240="", 0, (P240/'PPF Application'!$T$7)*Q240)</f>
        <v>0</v>
      </c>
      <c r="U240" s="134"/>
      <c r="W240" s="158">
        <f t="shared" si="36"/>
        <v>0</v>
      </c>
      <c r="X240" s="158">
        <f t="shared" si="28"/>
        <v>0</v>
      </c>
      <c r="Y240" s="158">
        <f t="shared" si="29"/>
        <v>0</v>
      </c>
      <c r="Z240" s="200">
        <f t="shared" si="30"/>
        <v>0</v>
      </c>
      <c r="AA240" s="200">
        <f t="shared" si="31"/>
        <v>0</v>
      </c>
      <c r="AB240" s="158">
        <f t="shared" si="32"/>
        <v>0</v>
      </c>
      <c r="AC240" s="11">
        <f t="shared" si="33"/>
        <v>0</v>
      </c>
      <c r="AE240" s="23">
        <f t="shared" si="34"/>
        <v>0</v>
      </c>
      <c r="AF240" s="23">
        <f t="shared" si="35"/>
        <v>0</v>
      </c>
    </row>
    <row r="241" spans="1:32" x14ac:dyDescent="0.2">
      <c r="A241" s="366"/>
      <c r="B241" s="366"/>
      <c r="C241" s="164"/>
      <c r="D241" s="164"/>
      <c r="E241" s="201"/>
      <c r="F241" s="164"/>
      <c r="G241" s="194"/>
      <c r="H241" s="164"/>
      <c r="I241" s="204"/>
      <c r="J241" s="164"/>
      <c r="K241" s="164"/>
      <c r="L241" s="164"/>
      <c r="M241" s="76"/>
      <c r="N241" s="76"/>
      <c r="O241" s="81"/>
      <c r="P241" s="195">
        <f>VLOOKUP(O241,'Supporting Documentation'!$A$4:$J$569,10,FALSE)</f>
        <v>0</v>
      </c>
      <c r="Q241" s="51"/>
      <c r="R241" s="50"/>
      <c r="S241" s="156">
        <f>IF(Q241="",0,(Q241/'PPF Application'!$T$7))</f>
        <v>0</v>
      </c>
      <c r="T241" s="52">
        <f>IF(O241="", 0, (P241/'PPF Application'!$T$7)*Q241)</f>
        <v>0</v>
      </c>
      <c r="U241" s="134"/>
      <c r="W241" s="158">
        <f t="shared" si="36"/>
        <v>0</v>
      </c>
      <c r="X241" s="158">
        <f t="shared" si="28"/>
        <v>0</v>
      </c>
      <c r="Y241" s="158">
        <f t="shared" si="29"/>
        <v>0</v>
      </c>
      <c r="Z241" s="200">
        <f t="shared" si="30"/>
        <v>0</v>
      </c>
      <c r="AA241" s="200">
        <f t="shared" si="31"/>
        <v>0</v>
      </c>
      <c r="AB241" s="158">
        <f t="shared" si="32"/>
        <v>0</v>
      </c>
      <c r="AC241" s="11">
        <f t="shared" si="33"/>
        <v>0</v>
      </c>
      <c r="AE241" s="23">
        <f t="shared" si="34"/>
        <v>0</v>
      </c>
      <c r="AF241" s="23">
        <f t="shared" si="35"/>
        <v>0</v>
      </c>
    </row>
    <row r="242" spans="1:32" x14ac:dyDescent="0.2">
      <c r="A242" s="366"/>
      <c r="B242" s="366"/>
      <c r="C242" s="164"/>
      <c r="D242" s="164"/>
      <c r="E242" s="201"/>
      <c r="F242" s="164"/>
      <c r="G242" s="194"/>
      <c r="H242" s="164"/>
      <c r="I242" s="204"/>
      <c r="J242" s="164"/>
      <c r="K242" s="164"/>
      <c r="L242" s="164"/>
      <c r="M242" s="76"/>
      <c r="N242" s="76"/>
      <c r="O242" s="81"/>
      <c r="P242" s="195">
        <f>VLOOKUP(O242,'Supporting Documentation'!$A$4:$J$569,10,FALSE)</f>
        <v>0</v>
      </c>
      <c r="Q242" s="51"/>
      <c r="R242" s="50"/>
      <c r="S242" s="156">
        <f>IF(Q242="",0,(Q242/'PPF Application'!$T$7))</f>
        <v>0</v>
      </c>
      <c r="T242" s="52">
        <f>IF(O242="", 0, (P242/'PPF Application'!$T$7)*Q242)</f>
        <v>0</v>
      </c>
      <c r="U242" s="134"/>
      <c r="W242" s="158">
        <f t="shared" si="36"/>
        <v>0</v>
      </c>
      <c r="X242" s="158">
        <f t="shared" si="28"/>
        <v>0</v>
      </c>
      <c r="Y242" s="158">
        <f t="shared" si="29"/>
        <v>0</v>
      </c>
      <c r="Z242" s="200">
        <f t="shared" si="30"/>
        <v>0</v>
      </c>
      <c r="AA242" s="200">
        <f t="shared" si="31"/>
        <v>0</v>
      </c>
      <c r="AB242" s="158">
        <f t="shared" si="32"/>
        <v>0</v>
      </c>
      <c r="AC242" s="11">
        <f t="shared" si="33"/>
        <v>0</v>
      </c>
      <c r="AE242" s="23">
        <f t="shared" si="34"/>
        <v>0</v>
      </c>
      <c r="AF242" s="23">
        <f t="shared" si="35"/>
        <v>0</v>
      </c>
    </row>
    <row r="243" spans="1:32" x14ac:dyDescent="0.2">
      <c r="A243" s="366"/>
      <c r="B243" s="366"/>
      <c r="C243" s="164"/>
      <c r="D243" s="164"/>
      <c r="E243" s="201"/>
      <c r="F243" s="164"/>
      <c r="G243" s="194"/>
      <c r="H243" s="164"/>
      <c r="I243" s="204"/>
      <c r="J243" s="164"/>
      <c r="K243" s="164"/>
      <c r="L243" s="164"/>
      <c r="M243" s="76"/>
      <c r="N243" s="76"/>
      <c r="O243" s="81"/>
      <c r="P243" s="195">
        <f>VLOOKUP(O243,'Supporting Documentation'!$A$4:$J$569,10,FALSE)</f>
        <v>0</v>
      </c>
      <c r="Q243" s="51"/>
      <c r="R243" s="50"/>
      <c r="S243" s="156">
        <f>IF(Q243="",0,(Q243/'PPF Application'!$T$7))</f>
        <v>0</v>
      </c>
      <c r="T243" s="52">
        <f>IF(O243="", 0, (P243/'PPF Application'!$T$7)*Q243)</f>
        <v>0</v>
      </c>
      <c r="U243" s="134"/>
      <c r="W243" s="158">
        <f t="shared" si="36"/>
        <v>0</v>
      </c>
      <c r="X243" s="158">
        <f t="shared" si="28"/>
        <v>0</v>
      </c>
      <c r="Y243" s="158">
        <f t="shared" si="29"/>
        <v>0</v>
      </c>
      <c r="Z243" s="200">
        <f t="shared" si="30"/>
        <v>0</v>
      </c>
      <c r="AA243" s="200">
        <f t="shared" si="31"/>
        <v>0</v>
      </c>
      <c r="AB243" s="158">
        <f t="shared" si="32"/>
        <v>0</v>
      </c>
      <c r="AC243" s="11">
        <f t="shared" si="33"/>
        <v>0</v>
      </c>
      <c r="AE243" s="23">
        <f t="shared" si="34"/>
        <v>0</v>
      </c>
      <c r="AF243" s="23">
        <f t="shared" si="35"/>
        <v>0</v>
      </c>
    </row>
    <row r="244" spans="1:32" x14ac:dyDescent="0.2">
      <c r="A244" s="366"/>
      <c r="B244" s="366"/>
      <c r="C244" s="164"/>
      <c r="D244" s="164"/>
      <c r="E244" s="201"/>
      <c r="F244" s="164"/>
      <c r="G244" s="194"/>
      <c r="H244" s="164"/>
      <c r="I244" s="204"/>
      <c r="J244" s="164"/>
      <c r="K244" s="164"/>
      <c r="L244" s="164"/>
      <c r="M244" s="76"/>
      <c r="N244" s="76"/>
      <c r="O244" s="81"/>
      <c r="P244" s="195">
        <f>VLOOKUP(O244,'Supporting Documentation'!$A$4:$J$569,10,FALSE)</f>
        <v>0</v>
      </c>
      <c r="Q244" s="51"/>
      <c r="R244" s="50"/>
      <c r="S244" s="156">
        <f>IF(Q244="",0,(Q244/'PPF Application'!$T$7))</f>
        <v>0</v>
      </c>
      <c r="T244" s="52">
        <f>IF(O244="", 0, (P244/'PPF Application'!$T$7)*Q244)</f>
        <v>0</v>
      </c>
      <c r="U244" s="134"/>
      <c r="W244" s="158">
        <f t="shared" si="36"/>
        <v>0</v>
      </c>
      <c r="X244" s="158">
        <f t="shared" si="28"/>
        <v>0</v>
      </c>
      <c r="Y244" s="158">
        <f t="shared" si="29"/>
        <v>0</v>
      </c>
      <c r="Z244" s="200">
        <f t="shared" si="30"/>
        <v>0</v>
      </c>
      <c r="AA244" s="200">
        <f t="shared" si="31"/>
        <v>0</v>
      </c>
      <c r="AB244" s="158">
        <f t="shared" si="32"/>
        <v>0</v>
      </c>
      <c r="AC244" s="11">
        <f t="shared" si="33"/>
        <v>0</v>
      </c>
      <c r="AE244" s="23">
        <f t="shared" si="34"/>
        <v>0</v>
      </c>
      <c r="AF244" s="23">
        <f t="shared" si="35"/>
        <v>0</v>
      </c>
    </row>
    <row r="245" spans="1:32" x14ac:dyDescent="0.2">
      <c r="A245" s="366"/>
      <c r="B245" s="366"/>
      <c r="C245" s="164"/>
      <c r="D245" s="164"/>
      <c r="E245" s="201"/>
      <c r="F245" s="164"/>
      <c r="G245" s="194"/>
      <c r="H245" s="164"/>
      <c r="I245" s="204"/>
      <c r="J245" s="164"/>
      <c r="K245" s="164"/>
      <c r="L245" s="164"/>
      <c r="M245" s="76"/>
      <c r="N245" s="76"/>
      <c r="O245" s="81"/>
      <c r="P245" s="195">
        <f>VLOOKUP(O245,'Supporting Documentation'!$A$4:$J$569,10,FALSE)</f>
        <v>0</v>
      </c>
      <c r="Q245" s="51"/>
      <c r="R245" s="50"/>
      <c r="S245" s="156">
        <f>IF(Q245="",0,(Q245/'PPF Application'!$T$7))</f>
        <v>0</v>
      </c>
      <c r="T245" s="52">
        <f>IF(O245="", 0, (P245/'PPF Application'!$T$7)*Q245)</f>
        <v>0</v>
      </c>
      <c r="U245" s="134"/>
      <c r="W245" s="158">
        <f t="shared" si="36"/>
        <v>0</v>
      </c>
      <c r="X245" s="158">
        <f t="shared" si="28"/>
        <v>0</v>
      </c>
      <c r="Y245" s="158">
        <f t="shared" si="29"/>
        <v>0</v>
      </c>
      <c r="Z245" s="200">
        <f t="shared" si="30"/>
        <v>0</v>
      </c>
      <c r="AA245" s="200">
        <f t="shared" si="31"/>
        <v>0</v>
      </c>
      <c r="AB245" s="158">
        <f t="shared" si="32"/>
        <v>0</v>
      </c>
      <c r="AC245" s="11">
        <f t="shared" si="33"/>
        <v>0</v>
      </c>
      <c r="AE245" s="23">
        <f t="shared" si="34"/>
        <v>0</v>
      </c>
      <c r="AF245" s="23">
        <f t="shared" si="35"/>
        <v>0</v>
      </c>
    </row>
    <row r="246" spans="1:32" x14ac:dyDescent="0.2">
      <c r="A246" s="366"/>
      <c r="B246" s="366"/>
      <c r="C246" s="164"/>
      <c r="D246" s="164"/>
      <c r="E246" s="201"/>
      <c r="F246" s="164"/>
      <c r="G246" s="194"/>
      <c r="H246" s="164"/>
      <c r="I246" s="204"/>
      <c r="J246" s="164"/>
      <c r="K246" s="164"/>
      <c r="L246" s="164"/>
      <c r="M246" s="76"/>
      <c r="N246" s="76"/>
      <c r="O246" s="81"/>
      <c r="P246" s="195">
        <f>VLOOKUP(O246,'Supporting Documentation'!$A$4:$J$569,10,FALSE)</f>
        <v>0</v>
      </c>
      <c r="Q246" s="51"/>
      <c r="R246" s="50"/>
      <c r="S246" s="156">
        <f>IF(Q246="",0,(Q246/'PPF Application'!$T$7))</f>
        <v>0</v>
      </c>
      <c r="T246" s="52">
        <f>IF(O246="", 0, (P246/'PPF Application'!$T$7)*Q246)</f>
        <v>0</v>
      </c>
      <c r="U246" s="134"/>
      <c r="W246" s="158">
        <f t="shared" si="36"/>
        <v>0</v>
      </c>
      <c r="X246" s="158">
        <f t="shared" si="28"/>
        <v>0</v>
      </c>
      <c r="Y246" s="158">
        <f t="shared" si="29"/>
        <v>0</v>
      </c>
      <c r="Z246" s="200">
        <f t="shared" si="30"/>
        <v>0</v>
      </c>
      <c r="AA246" s="200">
        <f t="shared" si="31"/>
        <v>0</v>
      </c>
      <c r="AB246" s="158">
        <f t="shared" si="32"/>
        <v>0</v>
      </c>
      <c r="AC246" s="11">
        <f t="shared" si="33"/>
        <v>0</v>
      </c>
      <c r="AE246" s="23">
        <f t="shared" si="34"/>
        <v>0</v>
      </c>
      <c r="AF246" s="23">
        <f t="shared" si="35"/>
        <v>0</v>
      </c>
    </row>
    <row r="247" spans="1:32" x14ac:dyDescent="0.2">
      <c r="A247" s="366"/>
      <c r="B247" s="366"/>
      <c r="C247" s="164"/>
      <c r="D247" s="164"/>
      <c r="E247" s="201"/>
      <c r="F247" s="164"/>
      <c r="G247" s="194"/>
      <c r="H247" s="164"/>
      <c r="I247" s="204"/>
      <c r="J247" s="164"/>
      <c r="K247" s="164"/>
      <c r="L247" s="164"/>
      <c r="M247" s="76"/>
      <c r="N247" s="76"/>
      <c r="O247" s="81"/>
      <c r="P247" s="195">
        <f>VLOOKUP(O247,'Supporting Documentation'!$A$4:$J$569,10,FALSE)</f>
        <v>0</v>
      </c>
      <c r="Q247" s="51"/>
      <c r="R247" s="50"/>
      <c r="S247" s="156">
        <f>IF(Q247="",0,(Q247/'PPF Application'!$T$7))</f>
        <v>0</v>
      </c>
      <c r="T247" s="52">
        <f>IF(O247="", 0, (P247/'PPF Application'!$T$7)*Q247)</f>
        <v>0</v>
      </c>
      <c r="U247" s="134"/>
      <c r="W247" s="158">
        <f t="shared" si="36"/>
        <v>0</v>
      </c>
      <c r="X247" s="158">
        <f t="shared" si="28"/>
        <v>0</v>
      </c>
      <c r="Y247" s="158">
        <f t="shared" si="29"/>
        <v>0</v>
      </c>
      <c r="Z247" s="200">
        <f t="shared" si="30"/>
        <v>0</v>
      </c>
      <c r="AA247" s="200">
        <f t="shared" si="31"/>
        <v>0</v>
      </c>
      <c r="AB247" s="158">
        <f t="shared" si="32"/>
        <v>0</v>
      </c>
      <c r="AC247" s="11">
        <f t="shared" si="33"/>
        <v>0</v>
      </c>
      <c r="AE247" s="23">
        <f t="shared" si="34"/>
        <v>0</v>
      </c>
      <c r="AF247" s="23">
        <f t="shared" si="35"/>
        <v>0</v>
      </c>
    </row>
    <row r="248" spans="1:32" x14ac:dyDescent="0.2">
      <c r="A248" s="366"/>
      <c r="B248" s="366"/>
      <c r="C248" s="164"/>
      <c r="D248" s="164"/>
      <c r="E248" s="201"/>
      <c r="F248" s="164"/>
      <c r="G248" s="194"/>
      <c r="H248" s="164"/>
      <c r="I248" s="204"/>
      <c r="J248" s="164"/>
      <c r="K248" s="164"/>
      <c r="L248" s="164"/>
      <c r="M248" s="76"/>
      <c r="N248" s="76"/>
      <c r="O248" s="81"/>
      <c r="P248" s="195">
        <f>VLOOKUP(O248,'Supporting Documentation'!$A$4:$J$569,10,FALSE)</f>
        <v>0</v>
      </c>
      <c r="Q248" s="51"/>
      <c r="R248" s="50"/>
      <c r="S248" s="156">
        <f>IF(Q248="",0,(Q248/'PPF Application'!$T$7))</f>
        <v>0</v>
      </c>
      <c r="T248" s="52">
        <f>IF(O248="", 0, (P248/'PPF Application'!$T$7)*Q248)</f>
        <v>0</v>
      </c>
      <c r="U248" s="134"/>
      <c r="W248" s="158">
        <f t="shared" si="36"/>
        <v>0</v>
      </c>
      <c r="X248" s="158">
        <f t="shared" si="28"/>
        <v>0</v>
      </c>
      <c r="Y248" s="158">
        <f t="shared" si="29"/>
        <v>0</v>
      </c>
      <c r="Z248" s="200">
        <f t="shared" si="30"/>
        <v>0</v>
      </c>
      <c r="AA248" s="200">
        <f t="shared" si="31"/>
        <v>0</v>
      </c>
      <c r="AB248" s="158">
        <f t="shared" si="32"/>
        <v>0</v>
      </c>
      <c r="AC248" s="11">
        <f t="shared" si="33"/>
        <v>0</v>
      </c>
      <c r="AE248" s="23">
        <f t="shared" si="34"/>
        <v>0</v>
      </c>
      <c r="AF248" s="23">
        <f t="shared" si="35"/>
        <v>0</v>
      </c>
    </row>
    <row r="249" spans="1:32" x14ac:dyDescent="0.2">
      <c r="A249" s="366"/>
      <c r="B249" s="366"/>
      <c r="C249" s="164"/>
      <c r="D249" s="164"/>
      <c r="E249" s="201"/>
      <c r="F249" s="164"/>
      <c r="G249" s="194"/>
      <c r="H249" s="164"/>
      <c r="I249" s="204"/>
      <c r="J249" s="164"/>
      <c r="K249" s="164"/>
      <c r="L249" s="164"/>
      <c r="M249" s="76"/>
      <c r="N249" s="76"/>
      <c r="O249" s="81"/>
      <c r="P249" s="195">
        <f>VLOOKUP(O249,'Supporting Documentation'!$A$4:$J$569,10,FALSE)</f>
        <v>0</v>
      </c>
      <c r="Q249" s="51"/>
      <c r="R249" s="50"/>
      <c r="S249" s="156">
        <f>IF(Q249="",0,(Q249/'PPF Application'!$T$7))</f>
        <v>0</v>
      </c>
      <c r="T249" s="52">
        <f>IF(O249="", 0, (P249/'PPF Application'!$T$7)*Q249)</f>
        <v>0</v>
      </c>
      <c r="U249" s="134"/>
      <c r="W249" s="158">
        <f t="shared" si="36"/>
        <v>0</v>
      </c>
      <c r="X249" s="158">
        <f t="shared" si="28"/>
        <v>0</v>
      </c>
      <c r="Y249" s="158">
        <f t="shared" si="29"/>
        <v>0</v>
      </c>
      <c r="Z249" s="200">
        <f t="shared" si="30"/>
        <v>0</v>
      </c>
      <c r="AA249" s="200">
        <f t="shared" si="31"/>
        <v>0</v>
      </c>
      <c r="AB249" s="158">
        <f t="shared" si="32"/>
        <v>0</v>
      </c>
      <c r="AC249" s="11">
        <f t="shared" si="33"/>
        <v>0</v>
      </c>
      <c r="AE249" s="23">
        <f t="shared" si="34"/>
        <v>0</v>
      </c>
      <c r="AF249" s="23">
        <f t="shared" si="35"/>
        <v>0</v>
      </c>
    </row>
    <row r="250" spans="1:32" x14ac:dyDescent="0.2">
      <c r="A250" s="366"/>
      <c r="B250" s="366"/>
      <c r="C250" s="164"/>
      <c r="D250" s="164"/>
      <c r="E250" s="201"/>
      <c r="F250" s="164"/>
      <c r="G250" s="194"/>
      <c r="H250" s="164"/>
      <c r="I250" s="204"/>
      <c r="J250" s="164"/>
      <c r="K250" s="164"/>
      <c r="L250" s="164"/>
      <c r="M250" s="76"/>
      <c r="N250" s="76"/>
      <c r="O250" s="81"/>
      <c r="P250" s="195">
        <f>VLOOKUP(O250,'Supporting Documentation'!$A$4:$J$569,10,FALSE)</f>
        <v>0</v>
      </c>
      <c r="Q250" s="51"/>
      <c r="R250" s="50"/>
      <c r="S250" s="156">
        <f>IF(Q250="",0,(Q250/'PPF Application'!$T$7))</f>
        <v>0</v>
      </c>
      <c r="T250" s="52">
        <f>IF(O250="", 0, (P250/'PPF Application'!$T$7)*Q250)</f>
        <v>0</v>
      </c>
      <c r="U250" s="134"/>
      <c r="W250" s="158">
        <f t="shared" si="36"/>
        <v>0</v>
      </c>
      <c r="X250" s="158">
        <f t="shared" si="28"/>
        <v>0</v>
      </c>
      <c r="Y250" s="158">
        <f t="shared" si="29"/>
        <v>0</v>
      </c>
      <c r="Z250" s="200">
        <f t="shared" si="30"/>
        <v>0</v>
      </c>
      <c r="AA250" s="200">
        <f t="shared" si="31"/>
        <v>0</v>
      </c>
      <c r="AB250" s="158">
        <f t="shared" si="32"/>
        <v>0</v>
      </c>
      <c r="AC250" s="11">
        <f t="shared" si="33"/>
        <v>0</v>
      </c>
      <c r="AE250" s="23">
        <f t="shared" si="34"/>
        <v>0</v>
      </c>
      <c r="AF250" s="23">
        <f t="shared" si="35"/>
        <v>0</v>
      </c>
    </row>
    <row r="251" spans="1:32" x14ac:dyDescent="0.2">
      <c r="A251" s="366"/>
      <c r="B251" s="366"/>
      <c r="C251" s="164"/>
      <c r="D251" s="164"/>
      <c r="E251" s="201"/>
      <c r="F251" s="164"/>
      <c r="G251" s="194"/>
      <c r="H251" s="164"/>
      <c r="I251" s="204"/>
      <c r="J251" s="164"/>
      <c r="K251" s="164"/>
      <c r="L251" s="164"/>
      <c r="M251" s="76"/>
      <c r="N251" s="76"/>
      <c r="O251" s="81"/>
      <c r="P251" s="195">
        <f>VLOOKUP(O251,'Supporting Documentation'!$A$4:$J$569,10,FALSE)</f>
        <v>0</v>
      </c>
      <c r="Q251" s="51"/>
      <c r="R251" s="50"/>
      <c r="S251" s="156">
        <f>IF(Q251="",0,(Q251/'PPF Application'!$T$7))</f>
        <v>0</v>
      </c>
      <c r="T251" s="52">
        <f>IF(O251="", 0, (P251/'PPF Application'!$T$7)*Q251)</f>
        <v>0</v>
      </c>
      <c r="U251" s="134"/>
      <c r="W251" s="158">
        <f t="shared" si="36"/>
        <v>0</v>
      </c>
      <c r="X251" s="158">
        <f t="shared" si="28"/>
        <v>0</v>
      </c>
      <c r="Y251" s="158">
        <f t="shared" si="29"/>
        <v>0</v>
      </c>
      <c r="Z251" s="200">
        <f t="shared" si="30"/>
        <v>0</v>
      </c>
      <c r="AA251" s="200">
        <f t="shared" si="31"/>
        <v>0</v>
      </c>
      <c r="AB251" s="158">
        <f t="shared" si="32"/>
        <v>0</v>
      </c>
      <c r="AC251" s="11">
        <f t="shared" si="33"/>
        <v>0</v>
      </c>
      <c r="AE251" s="23">
        <f t="shared" si="34"/>
        <v>0</v>
      </c>
      <c r="AF251" s="23">
        <f t="shared" si="35"/>
        <v>0</v>
      </c>
    </row>
    <row r="252" spans="1:32" x14ac:dyDescent="0.2">
      <c r="A252" s="366"/>
      <c r="B252" s="366"/>
      <c r="C252" s="164"/>
      <c r="D252" s="164"/>
      <c r="E252" s="201"/>
      <c r="F252" s="164"/>
      <c r="G252" s="194"/>
      <c r="H252" s="164"/>
      <c r="I252" s="204"/>
      <c r="J252" s="164"/>
      <c r="K252" s="164"/>
      <c r="L252" s="164"/>
      <c r="M252" s="76"/>
      <c r="N252" s="76"/>
      <c r="O252" s="81"/>
      <c r="P252" s="195">
        <f>VLOOKUP(O252,'Supporting Documentation'!$A$4:$J$569,10,FALSE)</f>
        <v>0</v>
      </c>
      <c r="Q252" s="51"/>
      <c r="R252" s="50"/>
      <c r="S252" s="156">
        <f>IF(Q252="",0,(Q252/'PPF Application'!$T$7))</f>
        <v>0</v>
      </c>
      <c r="T252" s="52">
        <f>IF(O252="", 0, (P252/'PPF Application'!$T$7)*Q252)</f>
        <v>0</v>
      </c>
      <c r="U252" s="134"/>
      <c r="W252" s="158">
        <f t="shared" si="36"/>
        <v>0</v>
      </c>
      <c r="X252" s="158">
        <f t="shared" si="28"/>
        <v>0</v>
      </c>
      <c r="Y252" s="158">
        <f t="shared" si="29"/>
        <v>0</v>
      </c>
      <c r="Z252" s="200">
        <f t="shared" si="30"/>
        <v>0</v>
      </c>
      <c r="AA252" s="200">
        <f t="shared" si="31"/>
        <v>0</v>
      </c>
      <c r="AB252" s="158">
        <f t="shared" si="32"/>
        <v>0</v>
      </c>
      <c r="AC252" s="11">
        <f t="shared" si="33"/>
        <v>0</v>
      </c>
      <c r="AE252" s="23">
        <f t="shared" si="34"/>
        <v>0</v>
      </c>
      <c r="AF252" s="23">
        <f t="shared" si="35"/>
        <v>0</v>
      </c>
    </row>
    <row r="253" spans="1:32" x14ac:dyDescent="0.2">
      <c r="A253" s="366"/>
      <c r="B253" s="366"/>
      <c r="C253" s="164"/>
      <c r="D253" s="164"/>
      <c r="E253" s="201"/>
      <c r="F253" s="164"/>
      <c r="G253" s="194"/>
      <c r="H253" s="164"/>
      <c r="I253" s="204"/>
      <c r="J253" s="164"/>
      <c r="K253" s="164"/>
      <c r="L253" s="164"/>
      <c r="M253" s="76"/>
      <c r="N253" s="76"/>
      <c r="O253" s="81"/>
      <c r="P253" s="195">
        <f>VLOOKUP(O253,'Supporting Documentation'!$A$4:$J$569,10,FALSE)</f>
        <v>0</v>
      </c>
      <c r="Q253" s="51"/>
      <c r="R253" s="50"/>
      <c r="S253" s="156">
        <f>IF(Q253="",0,(Q253/'PPF Application'!$T$7))</f>
        <v>0</v>
      </c>
      <c r="T253" s="52">
        <f>IF(O253="", 0, (P253/'PPF Application'!$T$7)*Q253)</f>
        <v>0</v>
      </c>
      <c r="U253" s="134"/>
      <c r="W253" s="158">
        <f t="shared" si="36"/>
        <v>0</v>
      </c>
      <c r="X253" s="158">
        <f t="shared" si="28"/>
        <v>0</v>
      </c>
      <c r="Y253" s="158">
        <f t="shared" si="29"/>
        <v>0</v>
      </c>
      <c r="Z253" s="200">
        <f t="shared" si="30"/>
        <v>0</v>
      </c>
      <c r="AA253" s="200">
        <f t="shared" si="31"/>
        <v>0</v>
      </c>
      <c r="AB253" s="158">
        <f t="shared" si="32"/>
        <v>0</v>
      </c>
      <c r="AC253" s="11">
        <f t="shared" si="33"/>
        <v>0</v>
      </c>
      <c r="AE253" s="23">
        <f t="shared" si="34"/>
        <v>0</v>
      </c>
      <c r="AF253" s="23">
        <f t="shared" si="35"/>
        <v>0</v>
      </c>
    </row>
    <row r="254" spans="1:32" x14ac:dyDescent="0.2">
      <c r="A254" s="366"/>
      <c r="B254" s="366"/>
      <c r="C254" s="164"/>
      <c r="D254" s="164"/>
      <c r="E254" s="201"/>
      <c r="F254" s="164"/>
      <c r="G254" s="194"/>
      <c r="H254" s="164"/>
      <c r="I254" s="204"/>
      <c r="J254" s="164"/>
      <c r="K254" s="164"/>
      <c r="L254" s="164"/>
      <c r="M254" s="76"/>
      <c r="N254" s="76"/>
      <c r="O254" s="81"/>
      <c r="P254" s="195">
        <f>VLOOKUP(O254,'Supporting Documentation'!$A$4:$J$569,10,FALSE)</f>
        <v>0</v>
      </c>
      <c r="Q254" s="51"/>
      <c r="R254" s="50"/>
      <c r="S254" s="156">
        <f>IF(Q254="",0,(Q254/'PPF Application'!$T$7))</f>
        <v>0</v>
      </c>
      <c r="T254" s="52">
        <f>IF(O254="", 0, (P254/'PPF Application'!$T$7)*Q254)</f>
        <v>0</v>
      </c>
      <c r="U254" s="134"/>
      <c r="W254" s="158">
        <f t="shared" si="36"/>
        <v>0</v>
      </c>
      <c r="X254" s="158">
        <f t="shared" si="28"/>
        <v>0</v>
      </c>
      <c r="Y254" s="158">
        <f t="shared" si="29"/>
        <v>0</v>
      </c>
      <c r="Z254" s="200">
        <f t="shared" si="30"/>
        <v>0</v>
      </c>
      <c r="AA254" s="200">
        <f t="shared" si="31"/>
        <v>0</v>
      </c>
      <c r="AB254" s="158">
        <f t="shared" si="32"/>
        <v>0</v>
      </c>
      <c r="AC254" s="11">
        <f t="shared" si="33"/>
        <v>0</v>
      </c>
      <c r="AE254" s="23">
        <f t="shared" si="34"/>
        <v>0</v>
      </c>
      <c r="AF254" s="23">
        <f t="shared" si="35"/>
        <v>0</v>
      </c>
    </row>
    <row r="255" spans="1:32" x14ac:dyDescent="0.2">
      <c r="A255" s="366"/>
      <c r="B255" s="366"/>
      <c r="C255" s="164"/>
      <c r="D255" s="164"/>
      <c r="E255" s="201"/>
      <c r="F255" s="164"/>
      <c r="G255" s="194"/>
      <c r="H255" s="164"/>
      <c r="I255" s="204"/>
      <c r="J255" s="164"/>
      <c r="K255" s="164"/>
      <c r="L255" s="164"/>
      <c r="M255" s="76"/>
      <c r="N255" s="76"/>
      <c r="O255" s="81"/>
      <c r="P255" s="195">
        <f>VLOOKUP(O255,'Supporting Documentation'!$A$4:$J$569,10,FALSE)</f>
        <v>0</v>
      </c>
      <c r="Q255" s="51"/>
      <c r="R255" s="50"/>
      <c r="S255" s="156">
        <f>IF(Q255="",0,(Q255/'PPF Application'!$T$7))</f>
        <v>0</v>
      </c>
      <c r="T255" s="52">
        <f>IF(O255="", 0, (P255/'PPF Application'!$T$7)*Q255)</f>
        <v>0</v>
      </c>
      <c r="U255" s="134"/>
      <c r="W255" s="158">
        <f t="shared" si="36"/>
        <v>0</v>
      </c>
      <c r="X255" s="158">
        <f t="shared" si="28"/>
        <v>0</v>
      </c>
      <c r="Y255" s="158">
        <f t="shared" si="29"/>
        <v>0</v>
      </c>
      <c r="Z255" s="200">
        <f t="shared" si="30"/>
        <v>0</v>
      </c>
      <c r="AA255" s="200">
        <f t="shared" si="31"/>
        <v>0</v>
      </c>
      <c r="AB255" s="158">
        <f t="shared" si="32"/>
        <v>0</v>
      </c>
      <c r="AC255" s="11">
        <f t="shared" si="33"/>
        <v>0</v>
      </c>
      <c r="AE255" s="23">
        <f t="shared" si="34"/>
        <v>0</v>
      </c>
      <c r="AF255" s="23">
        <f t="shared" si="35"/>
        <v>0</v>
      </c>
    </row>
    <row r="256" spans="1:32" x14ac:dyDescent="0.2">
      <c r="A256" s="366"/>
      <c r="B256" s="366"/>
      <c r="C256" s="164"/>
      <c r="D256" s="164"/>
      <c r="E256" s="201"/>
      <c r="F256" s="164"/>
      <c r="G256" s="194"/>
      <c r="H256" s="164"/>
      <c r="I256" s="204"/>
      <c r="J256" s="164"/>
      <c r="K256" s="164"/>
      <c r="L256" s="164"/>
      <c r="M256" s="76"/>
      <c r="N256" s="76"/>
      <c r="O256" s="81"/>
      <c r="P256" s="195">
        <f>VLOOKUP(O256,'Supporting Documentation'!$A$4:$J$569,10,FALSE)</f>
        <v>0</v>
      </c>
      <c r="Q256" s="51"/>
      <c r="R256" s="50"/>
      <c r="S256" s="156">
        <f>IF(Q256="",0,(Q256/'PPF Application'!$T$7))</f>
        <v>0</v>
      </c>
      <c r="T256" s="52">
        <f>IF(O256="", 0, (P256/'PPF Application'!$T$7)*Q256)</f>
        <v>0</v>
      </c>
      <c r="U256" s="134"/>
      <c r="W256" s="158">
        <f t="shared" si="36"/>
        <v>0</v>
      </c>
      <c r="X256" s="158">
        <f t="shared" si="28"/>
        <v>0</v>
      </c>
      <c r="Y256" s="158">
        <f t="shared" si="29"/>
        <v>0</v>
      </c>
      <c r="Z256" s="200">
        <f t="shared" si="30"/>
        <v>0</v>
      </c>
      <c r="AA256" s="200">
        <f t="shared" si="31"/>
        <v>0</v>
      </c>
      <c r="AB256" s="158">
        <f t="shared" si="32"/>
        <v>0</v>
      </c>
      <c r="AC256" s="11">
        <f t="shared" si="33"/>
        <v>0</v>
      </c>
      <c r="AE256" s="23">
        <f t="shared" si="34"/>
        <v>0</v>
      </c>
      <c r="AF256" s="23">
        <f t="shared" si="35"/>
        <v>0</v>
      </c>
    </row>
    <row r="257" spans="1:32" x14ac:dyDescent="0.2">
      <c r="A257" s="366"/>
      <c r="B257" s="366"/>
      <c r="C257" s="164"/>
      <c r="D257" s="164"/>
      <c r="E257" s="201"/>
      <c r="F257" s="164"/>
      <c r="G257" s="194"/>
      <c r="H257" s="164"/>
      <c r="I257" s="204"/>
      <c r="J257" s="164"/>
      <c r="K257" s="164"/>
      <c r="L257" s="164"/>
      <c r="M257" s="76"/>
      <c r="N257" s="76"/>
      <c r="O257" s="81"/>
      <c r="P257" s="195">
        <f>VLOOKUP(O257,'Supporting Documentation'!$A$4:$J$569,10,FALSE)</f>
        <v>0</v>
      </c>
      <c r="Q257" s="51"/>
      <c r="R257" s="50"/>
      <c r="S257" s="156">
        <f>IF(Q257="",0,(Q257/'PPF Application'!$T$7))</f>
        <v>0</v>
      </c>
      <c r="T257" s="52">
        <f>IF(O257="", 0, (P257/'PPF Application'!$T$7)*Q257)</f>
        <v>0</v>
      </c>
      <c r="U257" s="134"/>
      <c r="W257" s="158">
        <f t="shared" si="36"/>
        <v>0</v>
      </c>
      <c r="X257" s="158">
        <f t="shared" si="28"/>
        <v>0</v>
      </c>
      <c r="Y257" s="158">
        <f t="shared" si="29"/>
        <v>0</v>
      </c>
      <c r="Z257" s="200">
        <f t="shared" si="30"/>
        <v>0</v>
      </c>
      <c r="AA257" s="200">
        <f t="shared" si="31"/>
        <v>0</v>
      </c>
      <c r="AB257" s="158">
        <f t="shared" si="32"/>
        <v>0</v>
      </c>
      <c r="AC257" s="11">
        <f t="shared" si="33"/>
        <v>0</v>
      </c>
      <c r="AE257" s="23">
        <f t="shared" si="34"/>
        <v>0</v>
      </c>
      <c r="AF257" s="23">
        <f t="shared" si="35"/>
        <v>0</v>
      </c>
    </row>
    <row r="258" spans="1:32" x14ac:dyDescent="0.2">
      <c r="A258" s="366"/>
      <c r="B258" s="366"/>
      <c r="C258" s="164"/>
      <c r="D258" s="164"/>
      <c r="E258" s="201"/>
      <c r="F258" s="164"/>
      <c r="G258" s="194"/>
      <c r="H258" s="164"/>
      <c r="I258" s="204"/>
      <c r="J258" s="164"/>
      <c r="K258" s="164"/>
      <c r="L258" s="164"/>
      <c r="M258" s="76"/>
      <c r="N258" s="76"/>
      <c r="O258" s="81"/>
      <c r="P258" s="195">
        <f>VLOOKUP(O258,'Supporting Documentation'!$A$4:$J$569,10,FALSE)</f>
        <v>0</v>
      </c>
      <c r="Q258" s="51"/>
      <c r="R258" s="50"/>
      <c r="S258" s="156">
        <f>IF(Q258="",0,(Q258/'PPF Application'!$T$7))</f>
        <v>0</v>
      </c>
      <c r="T258" s="52">
        <f>IF(O258="", 0, (P258/'PPF Application'!$T$7)*Q258)</f>
        <v>0</v>
      </c>
      <c r="U258" s="134"/>
      <c r="W258" s="158">
        <f t="shared" si="36"/>
        <v>0</v>
      </c>
      <c r="X258" s="158">
        <f t="shared" si="28"/>
        <v>0</v>
      </c>
      <c r="Y258" s="158">
        <f t="shared" si="29"/>
        <v>0</v>
      </c>
      <c r="Z258" s="200">
        <f t="shared" si="30"/>
        <v>0</v>
      </c>
      <c r="AA258" s="200">
        <f t="shared" si="31"/>
        <v>0</v>
      </c>
      <c r="AB258" s="158">
        <f t="shared" si="32"/>
        <v>0</v>
      </c>
      <c r="AC258" s="11">
        <f t="shared" si="33"/>
        <v>0</v>
      </c>
      <c r="AE258" s="23">
        <f t="shared" si="34"/>
        <v>0</v>
      </c>
      <c r="AF258" s="23">
        <f t="shared" si="35"/>
        <v>0</v>
      </c>
    </row>
    <row r="259" spans="1:32" x14ac:dyDescent="0.2">
      <c r="A259" s="366"/>
      <c r="B259" s="366"/>
      <c r="C259" s="164"/>
      <c r="D259" s="164"/>
      <c r="E259" s="201"/>
      <c r="F259" s="164"/>
      <c r="G259" s="194"/>
      <c r="H259" s="164"/>
      <c r="I259" s="204"/>
      <c r="J259" s="164"/>
      <c r="K259" s="164"/>
      <c r="L259" s="164"/>
      <c r="M259" s="76"/>
      <c r="N259" s="76"/>
      <c r="O259" s="81"/>
      <c r="P259" s="195">
        <f>VLOOKUP(O259,'Supporting Documentation'!$A$4:$J$569,10,FALSE)</f>
        <v>0</v>
      </c>
      <c r="Q259" s="51"/>
      <c r="R259" s="50"/>
      <c r="S259" s="156">
        <f>IF(Q259="",0,(Q259/'PPF Application'!$T$7))</f>
        <v>0</v>
      </c>
      <c r="T259" s="52">
        <f>IF(O259="", 0, (P259/'PPF Application'!$T$7)*Q259)</f>
        <v>0</v>
      </c>
      <c r="U259" s="134"/>
      <c r="W259" s="158">
        <f t="shared" si="36"/>
        <v>0</v>
      </c>
      <c r="X259" s="158">
        <f t="shared" si="28"/>
        <v>0</v>
      </c>
      <c r="Y259" s="158">
        <f t="shared" si="29"/>
        <v>0</v>
      </c>
      <c r="Z259" s="200">
        <f t="shared" si="30"/>
        <v>0</v>
      </c>
      <c r="AA259" s="200">
        <f t="shared" si="31"/>
        <v>0</v>
      </c>
      <c r="AB259" s="158">
        <f t="shared" si="32"/>
        <v>0</v>
      </c>
      <c r="AC259" s="11">
        <f t="shared" si="33"/>
        <v>0</v>
      </c>
      <c r="AE259" s="23">
        <f t="shared" si="34"/>
        <v>0</v>
      </c>
      <c r="AF259" s="23">
        <f t="shared" si="35"/>
        <v>0</v>
      </c>
    </row>
    <row r="260" spans="1:32" x14ac:dyDescent="0.2">
      <c r="A260" s="366"/>
      <c r="B260" s="366"/>
      <c r="C260" s="164"/>
      <c r="D260" s="164"/>
      <c r="E260" s="201"/>
      <c r="F260" s="164"/>
      <c r="G260" s="194"/>
      <c r="H260" s="164"/>
      <c r="I260" s="204"/>
      <c r="J260" s="164"/>
      <c r="K260" s="164"/>
      <c r="L260" s="164"/>
      <c r="M260" s="76"/>
      <c r="N260" s="76"/>
      <c r="O260" s="81"/>
      <c r="P260" s="195">
        <f>VLOOKUP(O260,'Supporting Documentation'!$A$4:$J$569,10,FALSE)</f>
        <v>0</v>
      </c>
      <c r="Q260" s="51"/>
      <c r="R260" s="50"/>
      <c r="S260" s="156">
        <f>IF(Q260="",0,(Q260/'PPF Application'!$T$7))</f>
        <v>0</v>
      </c>
      <c r="T260" s="52">
        <f>IF(O260="", 0, (P260/'PPF Application'!$T$7)*Q260)</f>
        <v>0</v>
      </c>
      <c r="U260" s="134"/>
      <c r="W260" s="158">
        <f t="shared" si="36"/>
        <v>0</v>
      </c>
      <c r="X260" s="158">
        <f t="shared" si="28"/>
        <v>0</v>
      </c>
      <c r="Y260" s="158">
        <f t="shared" si="29"/>
        <v>0</v>
      </c>
      <c r="Z260" s="200">
        <f t="shared" si="30"/>
        <v>0</v>
      </c>
      <c r="AA260" s="200">
        <f t="shared" si="31"/>
        <v>0</v>
      </c>
      <c r="AB260" s="158">
        <f t="shared" si="32"/>
        <v>0</v>
      </c>
      <c r="AC260" s="11">
        <f t="shared" si="33"/>
        <v>0</v>
      </c>
      <c r="AE260" s="23">
        <f t="shared" si="34"/>
        <v>0</v>
      </c>
      <c r="AF260" s="23">
        <f t="shared" si="35"/>
        <v>0</v>
      </c>
    </row>
    <row r="261" spans="1:32" x14ac:dyDescent="0.2">
      <c r="A261" s="366"/>
      <c r="B261" s="366"/>
      <c r="C261" s="164"/>
      <c r="D261" s="164"/>
      <c r="E261" s="201"/>
      <c r="F261" s="164"/>
      <c r="G261" s="194"/>
      <c r="H261" s="164"/>
      <c r="I261" s="204"/>
      <c r="J261" s="164"/>
      <c r="K261" s="164"/>
      <c r="L261" s="164"/>
      <c r="M261" s="76"/>
      <c r="N261" s="76"/>
      <c r="O261" s="81"/>
      <c r="P261" s="195">
        <f>VLOOKUP(O261,'Supporting Documentation'!$A$4:$J$569,10,FALSE)</f>
        <v>0</v>
      </c>
      <c r="Q261" s="51"/>
      <c r="R261" s="50"/>
      <c r="S261" s="156">
        <f>IF(Q261="",0,(Q261/'PPF Application'!$T$7))</f>
        <v>0</v>
      </c>
      <c r="T261" s="52">
        <f>IF(O261="", 0, (P261/'PPF Application'!$T$7)*Q261)</f>
        <v>0</v>
      </c>
      <c r="U261" s="134"/>
      <c r="W261" s="158">
        <f t="shared" si="36"/>
        <v>0</v>
      </c>
      <c r="X261" s="158">
        <f t="shared" si="28"/>
        <v>0</v>
      </c>
      <c r="Y261" s="158">
        <f t="shared" si="29"/>
        <v>0</v>
      </c>
      <c r="Z261" s="200">
        <f t="shared" si="30"/>
        <v>0</v>
      </c>
      <c r="AA261" s="200">
        <f t="shared" si="31"/>
        <v>0</v>
      </c>
      <c r="AB261" s="158">
        <f t="shared" si="32"/>
        <v>0</v>
      </c>
      <c r="AC261" s="11">
        <f t="shared" si="33"/>
        <v>0</v>
      </c>
      <c r="AE261" s="23">
        <f t="shared" si="34"/>
        <v>0</v>
      </c>
      <c r="AF261" s="23">
        <f t="shared" si="35"/>
        <v>0</v>
      </c>
    </row>
    <row r="262" spans="1:32" x14ac:dyDescent="0.2">
      <c r="A262" s="366"/>
      <c r="B262" s="366"/>
      <c r="C262" s="164"/>
      <c r="D262" s="164"/>
      <c r="E262" s="201"/>
      <c r="F262" s="164"/>
      <c r="G262" s="194"/>
      <c r="H262" s="164"/>
      <c r="I262" s="204"/>
      <c r="J262" s="164"/>
      <c r="K262" s="164"/>
      <c r="L262" s="164"/>
      <c r="M262" s="76"/>
      <c r="N262" s="76"/>
      <c r="O262" s="81"/>
      <c r="P262" s="195">
        <f>VLOOKUP(O262,'Supporting Documentation'!$A$4:$J$569,10,FALSE)</f>
        <v>0</v>
      </c>
      <c r="Q262" s="51"/>
      <c r="R262" s="50"/>
      <c r="S262" s="156">
        <f>IF(Q262="",0,(Q262/'PPF Application'!$T$7))</f>
        <v>0</v>
      </c>
      <c r="T262" s="52">
        <f>IF(O262="", 0, (P262/'PPF Application'!$T$7)*Q262)</f>
        <v>0</v>
      </c>
      <c r="U262" s="134"/>
      <c r="W262" s="158">
        <f t="shared" si="36"/>
        <v>0</v>
      </c>
      <c r="X262" s="158">
        <f t="shared" ref="X262:X325" si="37">IF(AND(C262="x",H262="x"),1,0)</f>
        <v>0</v>
      </c>
      <c r="Y262" s="158">
        <f t="shared" ref="Y262:Y325" si="38">IF(AND(D262="x",H262="x"),1,0)</f>
        <v>0</v>
      </c>
      <c r="Z262" s="200">
        <f t="shared" ref="Z262:Z325" si="39">IF(AND(E262="x",H262="x"),1,0)</f>
        <v>0</v>
      </c>
      <c r="AA262" s="200">
        <f t="shared" ref="AA262:AA325" si="40">IF(AND(F262="x",H262="x"),1,0)</f>
        <v>0</v>
      </c>
      <c r="AB262" s="158">
        <f t="shared" ref="AB262:AB325" si="41">IF(OR(O262="UNK",O262="TPR",O262="ORP",O262="INC",O262="OTS"),1,0)</f>
        <v>0</v>
      </c>
      <c r="AC262" s="11">
        <f t="shared" ref="AC262:AC325" si="42">IF((AND(AND(AND(M262&lt;=$AD$5,N262&gt;=$AD$5,M262&lt;&gt;"",H262&lt;&gt;"")))),1,0)</f>
        <v>0</v>
      </c>
      <c r="AE262" s="23">
        <f t="shared" ref="AE262:AE325" si="43">IF(J262="x",S262,0)</f>
        <v>0</v>
      </c>
      <c r="AF262" s="23">
        <f t="shared" ref="AF262:AF325" si="44">IF(R262="x", S262, 0)</f>
        <v>0</v>
      </c>
    </row>
    <row r="263" spans="1:32" x14ac:dyDescent="0.2">
      <c r="A263" s="366"/>
      <c r="B263" s="366"/>
      <c r="C263" s="164"/>
      <c r="D263" s="164"/>
      <c r="E263" s="201"/>
      <c r="F263" s="164"/>
      <c r="G263" s="194"/>
      <c r="H263" s="164"/>
      <c r="I263" s="204"/>
      <c r="J263" s="164"/>
      <c r="K263" s="164"/>
      <c r="L263" s="164"/>
      <c r="M263" s="76"/>
      <c r="N263" s="76"/>
      <c r="O263" s="81"/>
      <c r="P263" s="195">
        <f>VLOOKUP(O263,'Supporting Documentation'!$A$4:$J$569,10,FALSE)</f>
        <v>0</v>
      </c>
      <c r="Q263" s="51"/>
      <c r="R263" s="50"/>
      <c r="S263" s="156">
        <f>IF(Q263="",0,(Q263/'PPF Application'!$T$7))</f>
        <v>0</v>
      </c>
      <c r="T263" s="52">
        <f>IF(O263="", 0, (P263/'PPF Application'!$T$7)*Q263)</f>
        <v>0</v>
      </c>
      <c r="U263" s="134"/>
      <c r="W263" s="158">
        <f t="shared" ref="W263:W326" si="45">IF(AND(A263="x",H263="x"),1,0)</f>
        <v>0</v>
      </c>
      <c r="X263" s="158">
        <f t="shared" si="37"/>
        <v>0</v>
      </c>
      <c r="Y263" s="158">
        <f t="shared" si="38"/>
        <v>0</v>
      </c>
      <c r="Z263" s="200">
        <f t="shared" si="39"/>
        <v>0</v>
      </c>
      <c r="AA263" s="200">
        <f t="shared" si="40"/>
        <v>0</v>
      </c>
      <c r="AB263" s="158">
        <f t="shared" si="41"/>
        <v>0</v>
      </c>
      <c r="AC263" s="11">
        <f t="shared" si="42"/>
        <v>0</v>
      </c>
      <c r="AE263" s="23">
        <f t="shared" si="43"/>
        <v>0</v>
      </c>
      <c r="AF263" s="23">
        <f t="shared" si="44"/>
        <v>0</v>
      </c>
    </row>
    <row r="264" spans="1:32" x14ac:dyDescent="0.2">
      <c r="A264" s="366"/>
      <c r="B264" s="366"/>
      <c r="C264" s="164"/>
      <c r="D264" s="164"/>
      <c r="E264" s="201"/>
      <c r="F264" s="164"/>
      <c r="G264" s="194"/>
      <c r="H264" s="164"/>
      <c r="I264" s="204"/>
      <c r="J264" s="164"/>
      <c r="K264" s="164"/>
      <c r="L264" s="164"/>
      <c r="M264" s="76"/>
      <c r="N264" s="76"/>
      <c r="O264" s="81"/>
      <c r="P264" s="195">
        <f>VLOOKUP(O264,'Supporting Documentation'!$A$4:$J$569,10,FALSE)</f>
        <v>0</v>
      </c>
      <c r="Q264" s="51"/>
      <c r="R264" s="50"/>
      <c r="S264" s="156">
        <f>IF(Q264="",0,(Q264/'PPF Application'!$T$7))</f>
        <v>0</v>
      </c>
      <c r="T264" s="52">
        <f>IF(O264="", 0, (P264/'PPF Application'!$T$7)*Q264)</f>
        <v>0</v>
      </c>
      <c r="U264" s="134"/>
      <c r="W264" s="158">
        <f t="shared" si="45"/>
        <v>0</v>
      </c>
      <c r="X264" s="158">
        <f t="shared" si="37"/>
        <v>0</v>
      </c>
      <c r="Y264" s="158">
        <f t="shared" si="38"/>
        <v>0</v>
      </c>
      <c r="Z264" s="200">
        <f t="shared" si="39"/>
        <v>0</v>
      </c>
      <c r="AA264" s="200">
        <f t="shared" si="40"/>
        <v>0</v>
      </c>
      <c r="AB264" s="158">
        <f t="shared" si="41"/>
        <v>0</v>
      </c>
      <c r="AC264" s="11">
        <f t="shared" si="42"/>
        <v>0</v>
      </c>
      <c r="AE264" s="23">
        <f t="shared" si="43"/>
        <v>0</v>
      </c>
      <c r="AF264" s="23">
        <f t="shared" si="44"/>
        <v>0</v>
      </c>
    </row>
    <row r="265" spans="1:32" x14ac:dyDescent="0.2">
      <c r="A265" s="366"/>
      <c r="B265" s="366"/>
      <c r="C265" s="164"/>
      <c r="D265" s="164"/>
      <c r="E265" s="201"/>
      <c r="F265" s="164"/>
      <c r="G265" s="194"/>
      <c r="H265" s="164"/>
      <c r="I265" s="204"/>
      <c r="J265" s="164"/>
      <c r="K265" s="164"/>
      <c r="L265" s="164"/>
      <c r="M265" s="76"/>
      <c r="N265" s="76"/>
      <c r="O265" s="81"/>
      <c r="P265" s="195">
        <f>VLOOKUP(O265,'Supporting Documentation'!$A$4:$J$569,10,FALSE)</f>
        <v>0</v>
      </c>
      <c r="Q265" s="51"/>
      <c r="R265" s="50"/>
      <c r="S265" s="156">
        <f>IF(Q265="",0,(Q265/'PPF Application'!$T$7))</f>
        <v>0</v>
      </c>
      <c r="T265" s="52">
        <f>IF(O265="", 0, (P265/'PPF Application'!$T$7)*Q265)</f>
        <v>0</v>
      </c>
      <c r="U265" s="134"/>
      <c r="W265" s="158">
        <f t="shared" si="45"/>
        <v>0</v>
      </c>
      <c r="X265" s="158">
        <f t="shared" si="37"/>
        <v>0</v>
      </c>
      <c r="Y265" s="158">
        <f t="shared" si="38"/>
        <v>0</v>
      </c>
      <c r="Z265" s="200">
        <f t="shared" si="39"/>
        <v>0</v>
      </c>
      <c r="AA265" s="200">
        <f t="shared" si="40"/>
        <v>0</v>
      </c>
      <c r="AB265" s="158">
        <f t="shared" si="41"/>
        <v>0</v>
      </c>
      <c r="AC265" s="11">
        <f t="shared" si="42"/>
        <v>0</v>
      </c>
      <c r="AE265" s="23">
        <f t="shared" si="43"/>
        <v>0</v>
      </c>
      <c r="AF265" s="23">
        <f t="shared" si="44"/>
        <v>0</v>
      </c>
    </row>
    <row r="266" spans="1:32" x14ac:dyDescent="0.2">
      <c r="A266" s="366"/>
      <c r="B266" s="366"/>
      <c r="C266" s="164"/>
      <c r="D266" s="164"/>
      <c r="E266" s="201"/>
      <c r="F266" s="164"/>
      <c r="G266" s="194"/>
      <c r="H266" s="164"/>
      <c r="I266" s="204"/>
      <c r="J266" s="164"/>
      <c r="K266" s="164"/>
      <c r="L266" s="164"/>
      <c r="M266" s="76"/>
      <c r="N266" s="76"/>
      <c r="O266" s="81"/>
      <c r="P266" s="195">
        <f>VLOOKUP(O266,'Supporting Documentation'!$A$4:$J$569,10,FALSE)</f>
        <v>0</v>
      </c>
      <c r="Q266" s="51"/>
      <c r="R266" s="50"/>
      <c r="S266" s="156">
        <f>IF(Q266="",0,(Q266/'PPF Application'!$T$7))</f>
        <v>0</v>
      </c>
      <c r="T266" s="52">
        <f>IF(O266="", 0, (P266/'PPF Application'!$T$7)*Q266)</f>
        <v>0</v>
      </c>
      <c r="U266" s="134"/>
      <c r="W266" s="158">
        <f t="shared" si="45"/>
        <v>0</v>
      </c>
      <c r="X266" s="158">
        <f t="shared" si="37"/>
        <v>0</v>
      </c>
      <c r="Y266" s="158">
        <f t="shared" si="38"/>
        <v>0</v>
      </c>
      <c r="Z266" s="200">
        <f t="shared" si="39"/>
        <v>0</v>
      </c>
      <c r="AA266" s="200">
        <f t="shared" si="40"/>
        <v>0</v>
      </c>
      <c r="AB266" s="158">
        <f t="shared" si="41"/>
        <v>0</v>
      </c>
      <c r="AC266" s="11">
        <f t="shared" si="42"/>
        <v>0</v>
      </c>
      <c r="AE266" s="23">
        <f t="shared" si="43"/>
        <v>0</v>
      </c>
      <c r="AF266" s="23">
        <f t="shared" si="44"/>
        <v>0</v>
      </c>
    </row>
    <row r="267" spans="1:32" x14ac:dyDescent="0.2">
      <c r="A267" s="366"/>
      <c r="B267" s="366"/>
      <c r="C267" s="164"/>
      <c r="D267" s="164"/>
      <c r="E267" s="201"/>
      <c r="F267" s="164"/>
      <c r="G267" s="194"/>
      <c r="H267" s="164"/>
      <c r="I267" s="204"/>
      <c r="J267" s="164"/>
      <c r="K267" s="164"/>
      <c r="L267" s="164"/>
      <c r="M267" s="76"/>
      <c r="N267" s="76"/>
      <c r="O267" s="81"/>
      <c r="P267" s="195">
        <f>VLOOKUP(O267,'Supporting Documentation'!$A$4:$J$569,10,FALSE)</f>
        <v>0</v>
      </c>
      <c r="Q267" s="51"/>
      <c r="R267" s="50"/>
      <c r="S267" s="156">
        <f>IF(Q267="",0,(Q267/'PPF Application'!$T$7))</f>
        <v>0</v>
      </c>
      <c r="T267" s="52">
        <f>IF(O267="", 0, (P267/'PPF Application'!$T$7)*Q267)</f>
        <v>0</v>
      </c>
      <c r="U267" s="134"/>
      <c r="W267" s="158">
        <f t="shared" si="45"/>
        <v>0</v>
      </c>
      <c r="X267" s="158">
        <f t="shared" si="37"/>
        <v>0</v>
      </c>
      <c r="Y267" s="158">
        <f t="shared" si="38"/>
        <v>0</v>
      </c>
      <c r="Z267" s="200">
        <f t="shared" si="39"/>
        <v>0</v>
      </c>
      <c r="AA267" s="200">
        <f t="shared" si="40"/>
        <v>0</v>
      </c>
      <c r="AB267" s="158">
        <f t="shared" si="41"/>
        <v>0</v>
      </c>
      <c r="AC267" s="11">
        <f t="shared" si="42"/>
        <v>0</v>
      </c>
      <c r="AE267" s="23">
        <f t="shared" si="43"/>
        <v>0</v>
      </c>
      <c r="AF267" s="23">
        <f t="shared" si="44"/>
        <v>0</v>
      </c>
    </row>
    <row r="268" spans="1:32" x14ac:dyDescent="0.2">
      <c r="A268" s="366"/>
      <c r="B268" s="366"/>
      <c r="C268" s="164"/>
      <c r="D268" s="164"/>
      <c r="E268" s="201"/>
      <c r="F268" s="164"/>
      <c r="G268" s="194"/>
      <c r="H268" s="164"/>
      <c r="I268" s="204"/>
      <c r="J268" s="164"/>
      <c r="K268" s="164"/>
      <c r="L268" s="164"/>
      <c r="M268" s="76"/>
      <c r="N268" s="76"/>
      <c r="O268" s="81"/>
      <c r="P268" s="195">
        <f>VLOOKUP(O268,'Supporting Documentation'!$A$4:$J$569,10,FALSE)</f>
        <v>0</v>
      </c>
      <c r="Q268" s="51"/>
      <c r="R268" s="50"/>
      <c r="S268" s="156">
        <f>IF(Q268="",0,(Q268/'PPF Application'!$T$7))</f>
        <v>0</v>
      </c>
      <c r="T268" s="52">
        <f>IF(O268="", 0, (P268/'PPF Application'!$T$7)*Q268)</f>
        <v>0</v>
      </c>
      <c r="U268" s="134"/>
      <c r="W268" s="158">
        <f t="shared" si="45"/>
        <v>0</v>
      </c>
      <c r="X268" s="158">
        <f t="shared" si="37"/>
        <v>0</v>
      </c>
      <c r="Y268" s="158">
        <f t="shared" si="38"/>
        <v>0</v>
      </c>
      <c r="Z268" s="200">
        <f t="shared" si="39"/>
        <v>0</v>
      </c>
      <c r="AA268" s="200">
        <f t="shared" si="40"/>
        <v>0</v>
      </c>
      <c r="AB268" s="158">
        <f t="shared" si="41"/>
        <v>0</v>
      </c>
      <c r="AC268" s="11">
        <f t="shared" si="42"/>
        <v>0</v>
      </c>
      <c r="AE268" s="23">
        <f t="shared" si="43"/>
        <v>0</v>
      </c>
      <c r="AF268" s="23">
        <f t="shared" si="44"/>
        <v>0</v>
      </c>
    </row>
    <row r="269" spans="1:32" x14ac:dyDescent="0.2">
      <c r="A269" s="366"/>
      <c r="B269" s="366"/>
      <c r="C269" s="164"/>
      <c r="D269" s="164"/>
      <c r="E269" s="201"/>
      <c r="F269" s="164"/>
      <c r="G269" s="194"/>
      <c r="H269" s="164"/>
      <c r="I269" s="204"/>
      <c r="J269" s="164"/>
      <c r="K269" s="164"/>
      <c r="L269" s="164"/>
      <c r="M269" s="76"/>
      <c r="N269" s="76"/>
      <c r="O269" s="81"/>
      <c r="P269" s="195">
        <f>VLOOKUP(O269,'Supporting Documentation'!$A$4:$J$569,10,FALSE)</f>
        <v>0</v>
      </c>
      <c r="Q269" s="51"/>
      <c r="R269" s="50"/>
      <c r="S269" s="156">
        <f>IF(Q269="",0,(Q269/'PPF Application'!$T$7))</f>
        <v>0</v>
      </c>
      <c r="T269" s="52">
        <f>IF(O269="", 0, (P269/'PPF Application'!$T$7)*Q269)</f>
        <v>0</v>
      </c>
      <c r="U269" s="134"/>
      <c r="W269" s="158">
        <f t="shared" si="45"/>
        <v>0</v>
      </c>
      <c r="X269" s="158">
        <f t="shared" si="37"/>
        <v>0</v>
      </c>
      <c r="Y269" s="158">
        <f t="shared" si="38"/>
        <v>0</v>
      </c>
      <c r="Z269" s="200">
        <f t="shared" si="39"/>
        <v>0</v>
      </c>
      <c r="AA269" s="200">
        <f t="shared" si="40"/>
        <v>0</v>
      </c>
      <c r="AB269" s="158">
        <f t="shared" si="41"/>
        <v>0</v>
      </c>
      <c r="AC269" s="11">
        <f t="shared" si="42"/>
        <v>0</v>
      </c>
      <c r="AE269" s="23">
        <f t="shared" si="43"/>
        <v>0</v>
      </c>
      <c r="AF269" s="23">
        <f t="shared" si="44"/>
        <v>0</v>
      </c>
    </row>
    <row r="270" spans="1:32" x14ac:dyDescent="0.2">
      <c r="A270" s="366"/>
      <c r="B270" s="366"/>
      <c r="C270" s="164"/>
      <c r="D270" s="164"/>
      <c r="E270" s="201"/>
      <c r="F270" s="164"/>
      <c r="G270" s="194"/>
      <c r="H270" s="164"/>
      <c r="I270" s="204"/>
      <c r="J270" s="164"/>
      <c r="K270" s="164"/>
      <c r="L270" s="164"/>
      <c r="M270" s="76"/>
      <c r="N270" s="76"/>
      <c r="O270" s="81"/>
      <c r="P270" s="195">
        <f>VLOOKUP(O270,'Supporting Documentation'!$A$4:$J$569,10,FALSE)</f>
        <v>0</v>
      </c>
      <c r="Q270" s="51"/>
      <c r="R270" s="50"/>
      <c r="S270" s="156">
        <f>IF(Q270="",0,(Q270/'PPF Application'!$T$7))</f>
        <v>0</v>
      </c>
      <c r="T270" s="52">
        <f>IF(O270="", 0, (P270/'PPF Application'!$T$7)*Q270)</f>
        <v>0</v>
      </c>
      <c r="U270" s="134"/>
      <c r="W270" s="158">
        <f t="shared" si="45"/>
        <v>0</v>
      </c>
      <c r="X270" s="158">
        <f t="shared" si="37"/>
        <v>0</v>
      </c>
      <c r="Y270" s="158">
        <f t="shared" si="38"/>
        <v>0</v>
      </c>
      <c r="Z270" s="200">
        <f t="shared" si="39"/>
        <v>0</v>
      </c>
      <c r="AA270" s="200">
        <f t="shared" si="40"/>
        <v>0</v>
      </c>
      <c r="AB270" s="158">
        <f t="shared" si="41"/>
        <v>0</v>
      </c>
      <c r="AC270" s="11">
        <f t="shared" si="42"/>
        <v>0</v>
      </c>
      <c r="AE270" s="23">
        <f t="shared" si="43"/>
        <v>0</v>
      </c>
      <c r="AF270" s="23">
        <f t="shared" si="44"/>
        <v>0</v>
      </c>
    </row>
    <row r="271" spans="1:32" x14ac:dyDescent="0.2">
      <c r="A271" s="366"/>
      <c r="B271" s="366"/>
      <c r="C271" s="164"/>
      <c r="D271" s="164"/>
      <c r="E271" s="201"/>
      <c r="F271" s="164"/>
      <c r="G271" s="194"/>
      <c r="H271" s="164"/>
      <c r="I271" s="204"/>
      <c r="J271" s="164"/>
      <c r="K271" s="164"/>
      <c r="L271" s="164"/>
      <c r="M271" s="76"/>
      <c r="N271" s="76"/>
      <c r="O271" s="81"/>
      <c r="P271" s="195">
        <f>VLOOKUP(O271,'Supporting Documentation'!$A$4:$J$569,10,FALSE)</f>
        <v>0</v>
      </c>
      <c r="Q271" s="51"/>
      <c r="R271" s="50"/>
      <c r="S271" s="156">
        <f>IF(Q271="",0,(Q271/'PPF Application'!$T$7))</f>
        <v>0</v>
      </c>
      <c r="T271" s="52">
        <f>IF(O271="", 0, (P271/'PPF Application'!$T$7)*Q271)</f>
        <v>0</v>
      </c>
      <c r="U271" s="134"/>
      <c r="W271" s="158">
        <f t="shared" si="45"/>
        <v>0</v>
      </c>
      <c r="X271" s="158">
        <f t="shared" si="37"/>
        <v>0</v>
      </c>
      <c r="Y271" s="158">
        <f t="shared" si="38"/>
        <v>0</v>
      </c>
      <c r="Z271" s="200">
        <f t="shared" si="39"/>
        <v>0</v>
      </c>
      <c r="AA271" s="200">
        <f t="shared" si="40"/>
        <v>0</v>
      </c>
      <c r="AB271" s="158">
        <f t="shared" si="41"/>
        <v>0</v>
      </c>
      <c r="AC271" s="11">
        <f t="shared" si="42"/>
        <v>0</v>
      </c>
      <c r="AE271" s="23">
        <f t="shared" si="43"/>
        <v>0</v>
      </c>
      <c r="AF271" s="23">
        <f t="shared" si="44"/>
        <v>0</v>
      </c>
    </row>
    <row r="272" spans="1:32" x14ac:dyDescent="0.2">
      <c r="A272" s="366"/>
      <c r="B272" s="366"/>
      <c r="C272" s="164"/>
      <c r="D272" s="164"/>
      <c r="E272" s="201"/>
      <c r="F272" s="164"/>
      <c r="G272" s="194"/>
      <c r="H272" s="164"/>
      <c r="I272" s="204"/>
      <c r="J272" s="164"/>
      <c r="K272" s="164"/>
      <c r="L272" s="164"/>
      <c r="M272" s="76"/>
      <c r="N272" s="76"/>
      <c r="O272" s="81"/>
      <c r="P272" s="195">
        <f>VLOOKUP(O272,'Supporting Documentation'!$A$4:$J$569,10,FALSE)</f>
        <v>0</v>
      </c>
      <c r="Q272" s="51"/>
      <c r="R272" s="50"/>
      <c r="S272" s="156">
        <f>IF(Q272="",0,(Q272/'PPF Application'!$T$7))</f>
        <v>0</v>
      </c>
      <c r="T272" s="52">
        <f>IF(O272="", 0, (P272/'PPF Application'!$T$7)*Q272)</f>
        <v>0</v>
      </c>
      <c r="U272" s="134"/>
      <c r="W272" s="158">
        <f t="shared" si="45"/>
        <v>0</v>
      </c>
      <c r="X272" s="158">
        <f t="shared" si="37"/>
        <v>0</v>
      </c>
      <c r="Y272" s="158">
        <f t="shared" si="38"/>
        <v>0</v>
      </c>
      <c r="Z272" s="200">
        <f t="shared" si="39"/>
        <v>0</v>
      </c>
      <c r="AA272" s="200">
        <f t="shared" si="40"/>
        <v>0</v>
      </c>
      <c r="AB272" s="158">
        <f t="shared" si="41"/>
        <v>0</v>
      </c>
      <c r="AC272" s="11">
        <f t="shared" si="42"/>
        <v>0</v>
      </c>
      <c r="AE272" s="23">
        <f t="shared" si="43"/>
        <v>0</v>
      </c>
      <c r="AF272" s="23">
        <f t="shared" si="44"/>
        <v>0</v>
      </c>
    </row>
    <row r="273" spans="1:32" x14ac:dyDescent="0.2">
      <c r="A273" s="366"/>
      <c r="B273" s="366"/>
      <c r="C273" s="164"/>
      <c r="D273" s="164"/>
      <c r="E273" s="201"/>
      <c r="F273" s="164"/>
      <c r="G273" s="194"/>
      <c r="H273" s="164"/>
      <c r="I273" s="204"/>
      <c r="J273" s="164"/>
      <c r="K273" s="164"/>
      <c r="L273" s="164"/>
      <c r="M273" s="76"/>
      <c r="N273" s="76"/>
      <c r="O273" s="81"/>
      <c r="P273" s="195">
        <f>VLOOKUP(O273,'Supporting Documentation'!$A$4:$J$569,10,FALSE)</f>
        <v>0</v>
      </c>
      <c r="Q273" s="51"/>
      <c r="R273" s="50"/>
      <c r="S273" s="156">
        <f>IF(Q273="",0,(Q273/'PPF Application'!$T$7))</f>
        <v>0</v>
      </c>
      <c r="T273" s="52">
        <f>IF(O273="", 0, (P273/'PPF Application'!$T$7)*Q273)</f>
        <v>0</v>
      </c>
      <c r="U273" s="134"/>
      <c r="W273" s="158">
        <f t="shared" si="45"/>
        <v>0</v>
      </c>
      <c r="X273" s="158">
        <f t="shared" si="37"/>
        <v>0</v>
      </c>
      <c r="Y273" s="158">
        <f t="shared" si="38"/>
        <v>0</v>
      </c>
      <c r="Z273" s="200">
        <f t="shared" si="39"/>
        <v>0</v>
      </c>
      <c r="AA273" s="200">
        <f t="shared" si="40"/>
        <v>0</v>
      </c>
      <c r="AB273" s="158">
        <f t="shared" si="41"/>
        <v>0</v>
      </c>
      <c r="AC273" s="11">
        <f t="shared" si="42"/>
        <v>0</v>
      </c>
      <c r="AE273" s="23">
        <f t="shared" si="43"/>
        <v>0</v>
      </c>
      <c r="AF273" s="23">
        <f t="shared" si="44"/>
        <v>0</v>
      </c>
    </row>
    <row r="274" spans="1:32" x14ac:dyDescent="0.2">
      <c r="A274" s="366"/>
      <c r="B274" s="366"/>
      <c r="C274" s="164"/>
      <c r="D274" s="164"/>
      <c r="E274" s="201"/>
      <c r="F274" s="164"/>
      <c r="G274" s="194"/>
      <c r="H274" s="164"/>
      <c r="I274" s="204"/>
      <c r="J274" s="164"/>
      <c r="K274" s="164"/>
      <c r="L274" s="164"/>
      <c r="M274" s="76"/>
      <c r="N274" s="76"/>
      <c r="O274" s="81"/>
      <c r="P274" s="195">
        <f>VLOOKUP(O274,'Supporting Documentation'!$A$4:$J$569,10,FALSE)</f>
        <v>0</v>
      </c>
      <c r="Q274" s="51"/>
      <c r="R274" s="50"/>
      <c r="S274" s="156">
        <f>IF(Q274="",0,(Q274/'PPF Application'!$T$7))</f>
        <v>0</v>
      </c>
      <c r="T274" s="52">
        <f>IF(O274="", 0, (P274/'PPF Application'!$T$7)*Q274)</f>
        <v>0</v>
      </c>
      <c r="U274" s="134"/>
      <c r="W274" s="158">
        <f t="shared" si="45"/>
        <v>0</v>
      </c>
      <c r="X274" s="158">
        <f t="shared" si="37"/>
        <v>0</v>
      </c>
      <c r="Y274" s="158">
        <f t="shared" si="38"/>
        <v>0</v>
      </c>
      <c r="Z274" s="200">
        <f t="shared" si="39"/>
        <v>0</v>
      </c>
      <c r="AA274" s="200">
        <f t="shared" si="40"/>
        <v>0</v>
      </c>
      <c r="AB274" s="158">
        <f t="shared" si="41"/>
        <v>0</v>
      </c>
      <c r="AC274" s="11">
        <f t="shared" si="42"/>
        <v>0</v>
      </c>
      <c r="AE274" s="23">
        <f t="shared" si="43"/>
        <v>0</v>
      </c>
      <c r="AF274" s="23">
        <f t="shared" si="44"/>
        <v>0</v>
      </c>
    </row>
    <row r="275" spans="1:32" x14ac:dyDescent="0.2">
      <c r="A275" s="366"/>
      <c r="B275" s="366"/>
      <c r="C275" s="164"/>
      <c r="D275" s="164"/>
      <c r="E275" s="201"/>
      <c r="F275" s="164"/>
      <c r="G275" s="194"/>
      <c r="H275" s="164"/>
      <c r="I275" s="204"/>
      <c r="J275" s="164"/>
      <c r="K275" s="164"/>
      <c r="L275" s="164"/>
      <c r="M275" s="76"/>
      <c r="N275" s="76"/>
      <c r="O275" s="81"/>
      <c r="P275" s="195">
        <f>VLOOKUP(O275,'Supporting Documentation'!$A$4:$J$569,10,FALSE)</f>
        <v>0</v>
      </c>
      <c r="Q275" s="51"/>
      <c r="R275" s="50"/>
      <c r="S275" s="156">
        <f>IF(Q275="",0,(Q275/'PPF Application'!$T$7))</f>
        <v>0</v>
      </c>
      <c r="T275" s="52">
        <f>IF(O275="", 0, (P275/'PPF Application'!$T$7)*Q275)</f>
        <v>0</v>
      </c>
      <c r="U275" s="134"/>
      <c r="W275" s="158">
        <f t="shared" si="45"/>
        <v>0</v>
      </c>
      <c r="X275" s="158">
        <f t="shared" si="37"/>
        <v>0</v>
      </c>
      <c r="Y275" s="158">
        <f t="shared" si="38"/>
        <v>0</v>
      </c>
      <c r="Z275" s="200">
        <f t="shared" si="39"/>
        <v>0</v>
      </c>
      <c r="AA275" s="200">
        <f t="shared" si="40"/>
        <v>0</v>
      </c>
      <c r="AB275" s="158">
        <f t="shared" si="41"/>
        <v>0</v>
      </c>
      <c r="AC275" s="11">
        <f t="shared" si="42"/>
        <v>0</v>
      </c>
      <c r="AE275" s="23">
        <f t="shared" si="43"/>
        <v>0</v>
      </c>
      <c r="AF275" s="23">
        <f t="shared" si="44"/>
        <v>0</v>
      </c>
    </row>
    <row r="276" spans="1:32" x14ac:dyDescent="0.2">
      <c r="A276" s="366"/>
      <c r="B276" s="366"/>
      <c r="C276" s="164"/>
      <c r="D276" s="164"/>
      <c r="E276" s="201"/>
      <c r="F276" s="164"/>
      <c r="G276" s="194"/>
      <c r="H276" s="164"/>
      <c r="I276" s="204"/>
      <c r="J276" s="164"/>
      <c r="K276" s="164"/>
      <c r="L276" s="164"/>
      <c r="M276" s="76"/>
      <c r="N276" s="76"/>
      <c r="O276" s="81"/>
      <c r="P276" s="195">
        <f>VLOOKUP(O276,'Supporting Documentation'!$A$4:$J$569,10,FALSE)</f>
        <v>0</v>
      </c>
      <c r="Q276" s="51"/>
      <c r="R276" s="50"/>
      <c r="S276" s="156">
        <f>IF(Q276="",0,(Q276/'PPF Application'!$T$7))</f>
        <v>0</v>
      </c>
      <c r="T276" s="52">
        <f>IF(O276="", 0, (P276/'PPF Application'!$T$7)*Q276)</f>
        <v>0</v>
      </c>
      <c r="U276" s="134"/>
      <c r="W276" s="158">
        <f t="shared" si="45"/>
        <v>0</v>
      </c>
      <c r="X276" s="158">
        <f t="shared" si="37"/>
        <v>0</v>
      </c>
      <c r="Y276" s="158">
        <f t="shared" si="38"/>
        <v>0</v>
      </c>
      <c r="Z276" s="200">
        <f t="shared" si="39"/>
        <v>0</v>
      </c>
      <c r="AA276" s="200">
        <f t="shared" si="40"/>
        <v>0</v>
      </c>
      <c r="AB276" s="158">
        <f t="shared" si="41"/>
        <v>0</v>
      </c>
      <c r="AC276" s="11">
        <f t="shared" si="42"/>
        <v>0</v>
      </c>
      <c r="AE276" s="23">
        <f t="shared" si="43"/>
        <v>0</v>
      </c>
      <c r="AF276" s="23">
        <f t="shared" si="44"/>
        <v>0</v>
      </c>
    </row>
    <row r="277" spans="1:32" x14ac:dyDescent="0.2">
      <c r="A277" s="366"/>
      <c r="B277" s="366"/>
      <c r="C277" s="164"/>
      <c r="D277" s="164"/>
      <c r="E277" s="201"/>
      <c r="F277" s="164"/>
      <c r="G277" s="194"/>
      <c r="H277" s="164"/>
      <c r="I277" s="204"/>
      <c r="J277" s="164"/>
      <c r="K277" s="164"/>
      <c r="L277" s="164"/>
      <c r="M277" s="76"/>
      <c r="N277" s="76"/>
      <c r="O277" s="81"/>
      <c r="P277" s="195">
        <f>VLOOKUP(O277,'Supporting Documentation'!$A$4:$J$569,10,FALSE)</f>
        <v>0</v>
      </c>
      <c r="Q277" s="51"/>
      <c r="R277" s="50"/>
      <c r="S277" s="156">
        <f>IF(Q277="",0,(Q277/'PPF Application'!$T$7))</f>
        <v>0</v>
      </c>
      <c r="T277" s="52">
        <f>IF(O277="", 0, (P277/'PPF Application'!$T$7)*Q277)</f>
        <v>0</v>
      </c>
      <c r="U277" s="134"/>
      <c r="W277" s="158">
        <f t="shared" si="45"/>
        <v>0</v>
      </c>
      <c r="X277" s="158">
        <f t="shared" si="37"/>
        <v>0</v>
      </c>
      <c r="Y277" s="158">
        <f t="shared" si="38"/>
        <v>0</v>
      </c>
      <c r="Z277" s="200">
        <f t="shared" si="39"/>
        <v>0</v>
      </c>
      <c r="AA277" s="200">
        <f t="shared" si="40"/>
        <v>0</v>
      </c>
      <c r="AB277" s="158">
        <f t="shared" si="41"/>
        <v>0</v>
      </c>
      <c r="AC277" s="11">
        <f t="shared" si="42"/>
        <v>0</v>
      </c>
      <c r="AE277" s="23">
        <f t="shared" si="43"/>
        <v>0</v>
      </c>
      <c r="AF277" s="23">
        <f t="shared" si="44"/>
        <v>0</v>
      </c>
    </row>
    <row r="278" spans="1:32" x14ac:dyDescent="0.2">
      <c r="A278" s="366"/>
      <c r="B278" s="366"/>
      <c r="C278" s="164"/>
      <c r="D278" s="164"/>
      <c r="E278" s="201"/>
      <c r="F278" s="164"/>
      <c r="G278" s="194"/>
      <c r="H278" s="164"/>
      <c r="I278" s="204"/>
      <c r="J278" s="164"/>
      <c r="K278" s="164"/>
      <c r="L278" s="164"/>
      <c r="M278" s="76"/>
      <c r="N278" s="76"/>
      <c r="O278" s="81"/>
      <c r="P278" s="195">
        <f>VLOOKUP(O278,'Supporting Documentation'!$A$4:$J$569,10,FALSE)</f>
        <v>0</v>
      </c>
      <c r="Q278" s="51"/>
      <c r="R278" s="50"/>
      <c r="S278" s="156">
        <f>IF(Q278="",0,(Q278/'PPF Application'!$T$7))</f>
        <v>0</v>
      </c>
      <c r="T278" s="52">
        <f>IF(O278="", 0, (P278/'PPF Application'!$T$7)*Q278)</f>
        <v>0</v>
      </c>
      <c r="U278" s="134"/>
      <c r="W278" s="158">
        <f t="shared" si="45"/>
        <v>0</v>
      </c>
      <c r="X278" s="158">
        <f t="shared" si="37"/>
        <v>0</v>
      </c>
      <c r="Y278" s="158">
        <f t="shared" si="38"/>
        <v>0</v>
      </c>
      <c r="Z278" s="200">
        <f t="shared" si="39"/>
        <v>0</v>
      </c>
      <c r="AA278" s="200">
        <f t="shared" si="40"/>
        <v>0</v>
      </c>
      <c r="AB278" s="158">
        <f t="shared" si="41"/>
        <v>0</v>
      </c>
      <c r="AC278" s="11">
        <f t="shared" si="42"/>
        <v>0</v>
      </c>
      <c r="AE278" s="23">
        <f t="shared" si="43"/>
        <v>0</v>
      </c>
      <c r="AF278" s="23">
        <f t="shared" si="44"/>
        <v>0</v>
      </c>
    </row>
    <row r="279" spans="1:32" x14ac:dyDescent="0.2">
      <c r="A279" s="366"/>
      <c r="B279" s="366"/>
      <c r="C279" s="164"/>
      <c r="D279" s="164"/>
      <c r="E279" s="201"/>
      <c r="F279" s="164"/>
      <c r="G279" s="194"/>
      <c r="H279" s="164"/>
      <c r="I279" s="204"/>
      <c r="J279" s="164"/>
      <c r="K279" s="164"/>
      <c r="L279" s="164"/>
      <c r="M279" s="76"/>
      <c r="N279" s="76"/>
      <c r="O279" s="81"/>
      <c r="P279" s="195">
        <f>VLOOKUP(O279,'Supporting Documentation'!$A$4:$J$569,10,FALSE)</f>
        <v>0</v>
      </c>
      <c r="Q279" s="51"/>
      <c r="R279" s="50"/>
      <c r="S279" s="156">
        <f>IF(Q279="",0,(Q279/'PPF Application'!$T$7))</f>
        <v>0</v>
      </c>
      <c r="T279" s="52">
        <f>IF(O279="", 0, (P279/'PPF Application'!$T$7)*Q279)</f>
        <v>0</v>
      </c>
      <c r="U279" s="134"/>
      <c r="W279" s="158">
        <f t="shared" si="45"/>
        <v>0</v>
      </c>
      <c r="X279" s="158">
        <f t="shared" si="37"/>
        <v>0</v>
      </c>
      <c r="Y279" s="158">
        <f t="shared" si="38"/>
        <v>0</v>
      </c>
      <c r="Z279" s="200">
        <f t="shared" si="39"/>
        <v>0</v>
      </c>
      <c r="AA279" s="200">
        <f t="shared" si="40"/>
        <v>0</v>
      </c>
      <c r="AB279" s="158">
        <f t="shared" si="41"/>
        <v>0</v>
      </c>
      <c r="AC279" s="11">
        <f t="shared" si="42"/>
        <v>0</v>
      </c>
      <c r="AE279" s="23">
        <f t="shared" si="43"/>
        <v>0</v>
      </c>
      <c r="AF279" s="23">
        <f t="shared" si="44"/>
        <v>0</v>
      </c>
    </row>
    <row r="280" spans="1:32" x14ac:dyDescent="0.2">
      <c r="A280" s="366"/>
      <c r="B280" s="366"/>
      <c r="C280" s="164"/>
      <c r="D280" s="164"/>
      <c r="E280" s="201"/>
      <c r="F280" s="164"/>
      <c r="G280" s="194"/>
      <c r="H280" s="164"/>
      <c r="I280" s="204"/>
      <c r="J280" s="164"/>
      <c r="K280" s="164"/>
      <c r="L280" s="164"/>
      <c r="M280" s="76"/>
      <c r="N280" s="76"/>
      <c r="O280" s="81"/>
      <c r="P280" s="195">
        <f>VLOOKUP(O280,'Supporting Documentation'!$A$4:$J$569,10,FALSE)</f>
        <v>0</v>
      </c>
      <c r="Q280" s="51"/>
      <c r="R280" s="50"/>
      <c r="S280" s="156">
        <f>IF(Q280="",0,(Q280/'PPF Application'!$T$7))</f>
        <v>0</v>
      </c>
      <c r="T280" s="52">
        <f>IF(O280="", 0, (P280/'PPF Application'!$T$7)*Q280)</f>
        <v>0</v>
      </c>
      <c r="U280" s="134"/>
      <c r="W280" s="158">
        <f t="shared" si="45"/>
        <v>0</v>
      </c>
      <c r="X280" s="158">
        <f t="shared" si="37"/>
        <v>0</v>
      </c>
      <c r="Y280" s="158">
        <f t="shared" si="38"/>
        <v>0</v>
      </c>
      <c r="Z280" s="200">
        <f t="shared" si="39"/>
        <v>0</v>
      </c>
      <c r="AA280" s="200">
        <f t="shared" si="40"/>
        <v>0</v>
      </c>
      <c r="AB280" s="158">
        <f t="shared" si="41"/>
        <v>0</v>
      </c>
      <c r="AC280" s="11">
        <f t="shared" si="42"/>
        <v>0</v>
      </c>
      <c r="AE280" s="23">
        <f t="shared" si="43"/>
        <v>0</v>
      </c>
      <c r="AF280" s="23">
        <f t="shared" si="44"/>
        <v>0</v>
      </c>
    </row>
    <row r="281" spans="1:32" x14ac:dyDescent="0.2">
      <c r="A281" s="366"/>
      <c r="B281" s="366"/>
      <c r="C281" s="164"/>
      <c r="D281" s="164"/>
      <c r="E281" s="201"/>
      <c r="F281" s="164"/>
      <c r="G281" s="194"/>
      <c r="H281" s="164"/>
      <c r="I281" s="204"/>
      <c r="J281" s="164"/>
      <c r="K281" s="164"/>
      <c r="L281" s="164"/>
      <c r="M281" s="76"/>
      <c r="N281" s="76"/>
      <c r="O281" s="81"/>
      <c r="P281" s="195">
        <f>VLOOKUP(O281,'Supporting Documentation'!$A$4:$J$569,10,FALSE)</f>
        <v>0</v>
      </c>
      <c r="Q281" s="51"/>
      <c r="R281" s="50"/>
      <c r="S281" s="156">
        <f>IF(Q281="",0,(Q281/'PPF Application'!$T$7))</f>
        <v>0</v>
      </c>
      <c r="T281" s="52">
        <f>IF(O281="", 0, (P281/'PPF Application'!$T$7)*Q281)</f>
        <v>0</v>
      </c>
      <c r="U281" s="134"/>
      <c r="W281" s="158">
        <f t="shared" si="45"/>
        <v>0</v>
      </c>
      <c r="X281" s="158">
        <f t="shared" si="37"/>
        <v>0</v>
      </c>
      <c r="Y281" s="158">
        <f t="shared" si="38"/>
        <v>0</v>
      </c>
      <c r="Z281" s="200">
        <f t="shared" si="39"/>
        <v>0</v>
      </c>
      <c r="AA281" s="200">
        <f t="shared" si="40"/>
        <v>0</v>
      </c>
      <c r="AB281" s="158">
        <f t="shared" si="41"/>
        <v>0</v>
      </c>
      <c r="AC281" s="11">
        <f t="shared" si="42"/>
        <v>0</v>
      </c>
      <c r="AE281" s="23">
        <f t="shared" si="43"/>
        <v>0</v>
      </c>
      <c r="AF281" s="23">
        <f t="shared" si="44"/>
        <v>0</v>
      </c>
    </row>
    <row r="282" spans="1:32" x14ac:dyDescent="0.2">
      <c r="A282" s="366"/>
      <c r="B282" s="366"/>
      <c r="C282" s="164"/>
      <c r="D282" s="164"/>
      <c r="E282" s="201"/>
      <c r="F282" s="164"/>
      <c r="G282" s="194"/>
      <c r="H282" s="164"/>
      <c r="I282" s="204"/>
      <c r="J282" s="164"/>
      <c r="K282" s="164"/>
      <c r="L282" s="164"/>
      <c r="M282" s="76"/>
      <c r="N282" s="76"/>
      <c r="O282" s="81"/>
      <c r="P282" s="195">
        <f>VLOOKUP(O282,'Supporting Documentation'!$A$4:$J$569,10,FALSE)</f>
        <v>0</v>
      </c>
      <c r="Q282" s="51"/>
      <c r="R282" s="50"/>
      <c r="S282" s="156">
        <f>IF(Q282="",0,(Q282/'PPF Application'!$T$7))</f>
        <v>0</v>
      </c>
      <c r="T282" s="52">
        <f>IF(O282="", 0, (P282/'PPF Application'!$T$7)*Q282)</f>
        <v>0</v>
      </c>
      <c r="U282" s="134"/>
      <c r="W282" s="158">
        <f t="shared" si="45"/>
        <v>0</v>
      </c>
      <c r="X282" s="158">
        <f t="shared" si="37"/>
        <v>0</v>
      </c>
      <c r="Y282" s="158">
        <f t="shared" si="38"/>
        <v>0</v>
      </c>
      <c r="Z282" s="200">
        <f t="shared" si="39"/>
        <v>0</v>
      </c>
      <c r="AA282" s="200">
        <f t="shared" si="40"/>
        <v>0</v>
      </c>
      <c r="AB282" s="158">
        <f t="shared" si="41"/>
        <v>0</v>
      </c>
      <c r="AC282" s="11">
        <f t="shared" si="42"/>
        <v>0</v>
      </c>
      <c r="AE282" s="23">
        <f t="shared" si="43"/>
        <v>0</v>
      </c>
      <c r="AF282" s="23">
        <f t="shared" si="44"/>
        <v>0</v>
      </c>
    </row>
    <row r="283" spans="1:32" x14ac:dyDescent="0.2">
      <c r="A283" s="366"/>
      <c r="B283" s="366"/>
      <c r="C283" s="164"/>
      <c r="D283" s="164"/>
      <c r="E283" s="201"/>
      <c r="F283" s="164"/>
      <c r="G283" s="194"/>
      <c r="H283" s="164"/>
      <c r="I283" s="204"/>
      <c r="J283" s="164"/>
      <c r="K283" s="164"/>
      <c r="L283" s="164"/>
      <c r="M283" s="76"/>
      <c r="N283" s="76"/>
      <c r="O283" s="81"/>
      <c r="P283" s="195">
        <f>VLOOKUP(O283,'Supporting Documentation'!$A$4:$J$569,10,FALSE)</f>
        <v>0</v>
      </c>
      <c r="Q283" s="51"/>
      <c r="R283" s="50"/>
      <c r="S283" s="156">
        <f>IF(Q283="",0,(Q283/'PPF Application'!$T$7))</f>
        <v>0</v>
      </c>
      <c r="T283" s="52">
        <f>IF(O283="", 0, (P283/'PPF Application'!$T$7)*Q283)</f>
        <v>0</v>
      </c>
      <c r="U283" s="134"/>
      <c r="W283" s="158">
        <f t="shared" si="45"/>
        <v>0</v>
      </c>
      <c r="X283" s="158">
        <f t="shared" si="37"/>
        <v>0</v>
      </c>
      <c r="Y283" s="158">
        <f t="shared" si="38"/>
        <v>0</v>
      </c>
      <c r="Z283" s="200">
        <f t="shared" si="39"/>
        <v>0</v>
      </c>
      <c r="AA283" s="200">
        <f t="shared" si="40"/>
        <v>0</v>
      </c>
      <c r="AB283" s="158">
        <f t="shared" si="41"/>
        <v>0</v>
      </c>
      <c r="AC283" s="11">
        <f t="shared" si="42"/>
        <v>0</v>
      </c>
      <c r="AE283" s="23">
        <f t="shared" si="43"/>
        <v>0</v>
      </c>
      <c r="AF283" s="23">
        <f t="shared" si="44"/>
        <v>0</v>
      </c>
    </row>
    <row r="284" spans="1:32" x14ac:dyDescent="0.2">
      <c r="A284" s="366"/>
      <c r="B284" s="366"/>
      <c r="C284" s="164"/>
      <c r="D284" s="164"/>
      <c r="E284" s="201"/>
      <c r="F284" s="164"/>
      <c r="G284" s="194"/>
      <c r="H284" s="164"/>
      <c r="I284" s="204"/>
      <c r="J284" s="164"/>
      <c r="K284" s="164"/>
      <c r="L284" s="164"/>
      <c r="M284" s="76"/>
      <c r="N284" s="76"/>
      <c r="O284" s="81"/>
      <c r="P284" s="195">
        <f>VLOOKUP(O284,'Supporting Documentation'!$A$4:$J$569,10,FALSE)</f>
        <v>0</v>
      </c>
      <c r="Q284" s="51"/>
      <c r="R284" s="50"/>
      <c r="S284" s="156">
        <f>IF(Q284="",0,(Q284/'PPF Application'!$T$7))</f>
        <v>0</v>
      </c>
      <c r="T284" s="52">
        <f>IF(O284="", 0, (P284/'PPF Application'!$T$7)*Q284)</f>
        <v>0</v>
      </c>
      <c r="U284" s="134"/>
      <c r="W284" s="158">
        <f t="shared" si="45"/>
        <v>0</v>
      </c>
      <c r="X284" s="158">
        <f t="shared" si="37"/>
        <v>0</v>
      </c>
      <c r="Y284" s="158">
        <f t="shared" si="38"/>
        <v>0</v>
      </c>
      <c r="Z284" s="200">
        <f t="shared" si="39"/>
        <v>0</v>
      </c>
      <c r="AA284" s="200">
        <f t="shared" si="40"/>
        <v>0</v>
      </c>
      <c r="AB284" s="158">
        <f t="shared" si="41"/>
        <v>0</v>
      </c>
      <c r="AC284" s="11">
        <f t="shared" si="42"/>
        <v>0</v>
      </c>
      <c r="AE284" s="23">
        <f t="shared" si="43"/>
        <v>0</v>
      </c>
      <c r="AF284" s="23">
        <f t="shared" si="44"/>
        <v>0</v>
      </c>
    </row>
    <row r="285" spans="1:32" x14ac:dyDescent="0.2">
      <c r="A285" s="366"/>
      <c r="B285" s="366"/>
      <c r="C285" s="164"/>
      <c r="D285" s="164"/>
      <c r="E285" s="201"/>
      <c r="F285" s="164"/>
      <c r="G285" s="194"/>
      <c r="H285" s="164"/>
      <c r="I285" s="204"/>
      <c r="J285" s="164"/>
      <c r="K285" s="164"/>
      <c r="L285" s="164"/>
      <c r="M285" s="76"/>
      <c r="N285" s="76"/>
      <c r="O285" s="81"/>
      <c r="P285" s="195">
        <f>VLOOKUP(O285,'Supporting Documentation'!$A$4:$J$569,10,FALSE)</f>
        <v>0</v>
      </c>
      <c r="Q285" s="51"/>
      <c r="R285" s="50"/>
      <c r="S285" s="156">
        <f>IF(Q285="",0,(Q285/'PPF Application'!$T$7))</f>
        <v>0</v>
      </c>
      <c r="T285" s="52">
        <f>IF(O285="", 0, (P285/'PPF Application'!$T$7)*Q285)</f>
        <v>0</v>
      </c>
      <c r="U285" s="134"/>
      <c r="W285" s="158">
        <f t="shared" si="45"/>
        <v>0</v>
      </c>
      <c r="X285" s="158">
        <f t="shared" si="37"/>
        <v>0</v>
      </c>
      <c r="Y285" s="158">
        <f t="shared" si="38"/>
        <v>0</v>
      </c>
      <c r="Z285" s="200">
        <f t="shared" si="39"/>
        <v>0</v>
      </c>
      <c r="AA285" s="200">
        <f t="shared" si="40"/>
        <v>0</v>
      </c>
      <c r="AB285" s="158">
        <f t="shared" si="41"/>
        <v>0</v>
      </c>
      <c r="AC285" s="11">
        <f t="shared" si="42"/>
        <v>0</v>
      </c>
      <c r="AE285" s="23">
        <f t="shared" si="43"/>
        <v>0</v>
      </c>
      <c r="AF285" s="23">
        <f t="shared" si="44"/>
        <v>0</v>
      </c>
    </row>
    <row r="286" spans="1:32" x14ac:dyDescent="0.2">
      <c r="A286" s="366"/>
      <c r="B286" s="366"/>
      <c r="C286" s="164"/>
      <c r="D286" s="164"/>
      <c r="E286" s="201"/>
      <c r="F286" s="164"/>
      <c r="G286" s="194"/>
      <c r="H286" s="164"/>
      <c r="I286" s="204"/>
      <c r="J286" s="164"/>
      <c r="K286" s="164"/>
      <c r="L286" s="164"/>
      <c r="M286" s="76"/>
      <c r="N286" s="76"/>
      <c r="O286" s="81"/>
      <c r="P286" s="195">
        <f>VLOOKUP(O286,'Supporting Documentation'!$A$4:$J$569,10,FALSE)</f>
        <v>0</v>
      </c>
      <c r="Q286" s="51"/>
      <c r="R286" s="50"/>
      <c r="S286" s="156">
        <f>IF(Q286="",0,(Q286/'PPF Application'!$T$7))</f>
        <v>0</v>
      </c>
      <c r="T286" s="52">
        <f>IF(O286="", 0, (P286/'PPF Application'!$T$7)*Q286)</f>
        <v>0</v>
      </c>
      <c r="U286" s="134"/>
      <c r="W286" s="158">
        <f t="shared" si="45"/>
        <v>0</v>
      </c>
      <c r="X286" s="158">
        <f t="shared" si="37"/>
        <v>0</v>
      </c>
      <c r="Y286" s="158">
        <f t="shared" si="38"/>
        <v>0</v>
      </c>
      <c r="Z286" s="200">
        <f t="shared" si="39"/>
        <v>0</v>
      </c>
      <c r="AA286" s="200">
        <f t="shared" si="40"/>
        <v>0</v>
      </c>
      <c r="AB286" s="158">
        <f t="shared" si="41"/>
        <v>0</v>
      </c>
      <c r="AC286" s="11">
        <f t="shared" si="42"/>
        <v>0</v>
      </c>
      <c r="AE286" s="23">
        <f t="shared" si="43"/>
        <v>0</v>
      </c>
      <c r="AF286" s="23">
        <f t="shared" si="44"/>
        <v>0</v>
      </c>
    </row>
    <row r="287" spans="1:32" x14ac:dyDescent="0.2">
      <c r="A287" s="366"/>
      <c r="B287" s="366"/>
      <c r="C287" s="164"/>
      <c r="D287" s="164"/>
      <c r="E287" s="201"/>
      <c r="F287" s="164"/>
      <c r="G287" s="194"/>
      <c r="H287" s="164"/>
      <c r="I287" s="204"/>
      <c r="J287" s="164"/>
      <c r="K287" s="164"/>
      <c r="L287" s="164"/>
      <c r="M287" s="76"/>
      <c r="N287" s="76"/>
      <c r="O287" s="81"/>
      <c r="P287" s="195">
        <f>VLOOKUP(O287,'Supporting Documentation'!$A$4:$J$569,10,FALSE)</f>
        <v>0</v>
      </c>
      <c r="Q287" s="51"/>
      <c r="R287" s="50"/>
      <c r="S287" s="156">
        <f>IF(Q287="",0,(Q287/'PPF Application'!$T$7))</f>
        <v>0</v>
      </c>
      <c r="T287" s="52">
        <f>IF(O287="", 0, (P287/'PPF Application'!$T$7)*Q287)</f>
        <v>0</v>
      </c>
      <c r="U287" s="134"/>
      <c r="W287" s="158">
        <f t="shared" si="45"/>
        <v>0</v>
      </c>
      <c r="X287" s="158">
        <f t="shared" si="37"/>
        <v>0</v>
      </c>
      <c r="Y287" s="158">
        <f t="shared" si="38"/>
        <v>0</v>
      </c>
      <c r="Z287" s="200">
        <f t="shared" si="39"/>
        <v>0</v>
      </c>
      <c r="AA287" s="200">
        <f t="shared" si="40"/>
        <v>0</v>
      </c>
      <c r="AB287" s="158">
        <f t="shared" si="41"/>
        <v>0</v>
      </c>
      <c r="AC287" s="11">
        <f t="shared" si="42"/>
        <v>0</v>
      </c>
      <c r="AE287" s="23">
        <f t="shared" si="43"/>
        <v>0</v>
      </c>
      <c r="AF287" s="23">
        <f t="shared" si="44"/>
        <v>0</v>
      </c>
    </row>
    <row r="288" spans="1:32" x14ac:dyDescent="0.2">
      <c r="A288" s="366"/>
      <c r="B288" s="366"/>
      <c r="C288" s="164"/>
      <c r="D288" s="164"/>
      <c r="E288" s="201"/>
      <c r="F288" s="164"/>
      <c r="G288" s="194"/>
      <c r="H288" s="164"/>
      <c r="I288" s="204"/>
      <c r="J288" s="164"/>
      <c r="K288" s="164"/>
      <c r="L288" s="164"/>
      <c r="M288" s="76"/>
      <c r="N288" s="76"/>
      <c r="O288" s="81"/>
      <c r="P288" s="195">
        <f>VLOOKUP(O288,'Supporting Documentation'!$A$4:$J$569,10,FALSE)</f>
        <v>0</v>
      </c>
      <c r="Q288" s="51"/>
      <c r="R288" s="50"/>
      <c r="S288" s="156">
        <f>IF(Q288="",0,(Q288/'PPF Application'!$T$7))</f>
        <v>0</v>
      </c>
      <c r="T288" s="52">
        <f>IF(O288="", 0, (P288/'PPF Application'!$T$7)*Q288)</f>
        <v>0</v>
      </c>
      <c r="U288" s="134"/>
      <c r="W288" s="158">
        <f t="shared" si="45"/>
        <v>0</v>
      </c>
      <c r="X288" s="158">
        <f t="shared" si="37"/>
        <v>0</v>
      </c>
      <c r="Y288" s="158">
        <f t="shared" si="38"/>
        <v>0</v>
      </c>
      <c r="Z288" s="200">
        <f t="shared" si="39"/>
        <v>0</v>
      </c>
      <c r="AA288" s="200">
        <f t="shared" si="40"/>
        <v>0</v>
      </c>
      <c r="AB288" s="158">
        <f t="shared" si="41"/>
        <v>0</v>
      </c>
      <c r="AC288" s="11">
        <f t="shared" si="42"/>
        <v>0</v>
      </c>
      <c r="AE288" s="23">
        <f t="shared" si="43"/>
        <v>0</v>
      </c>
      <c r="AF288" s="23">
        <f t="shared" si="44"/>
        <v>0</v>
      </c>
    </row>
    <row r="289" spans="1:32" x14ac:dyDescent="0.2">
      <c r="A289" s="366"/>
      <c r="B289" s="366"/>
      <c r="C289" s="164"/>
      <c r="D289" s="164"/>
      <c r="E289" s="201"/>
      <c r="F289" s="164"/>
      <c r="G289" s="194"/>
      <c r="H289" s="164"/>
      <c r="I289" s="204"/>
      <c r="J289" s="164"/>
      <c r="K289" s="164"/>
      <c r="L289" s="164"/>
      <c r="M289" s="76"/>
      <c r="N289" s="76"/>
      <c r="O289" s="81"/>
      <c r="P289" s="195">
        <f>VLOOKUP(O289,'Supporting Documentation'!$A$4:$J$569,10,FALSE)</f>
        <v>0</v>
      </c>
      <c r="Q289" s="51"/>
      <c r="R289" s="50"/>
      <c r="S289" s="156">
        <f>IF(Q289="",0,(Q289/'PPF Application'!$T$7))</f>
        <v>0</v>
      </c>
      <c r="T289" s="52">
        <f>IF(O289="", 0, (P289/'PPF Application'!$T$7)*Q289)</f>
        <v>0</v>
      </c>
      <c r="U289" s="134"/>
      <c r="W289" s="158">
        <f t="shared" si="45"/>
        <v>0</v>
      </c>
      <c r="X289" s="158">
        <f t="shared" si="37"/>
        <v>0</v>
      </c>
      <c r="Y289" s="158">
        <f t="shared" si="38"/>
        <v>0</v>
      </c>
      <c r="Z289" s="200">
        <f t="shared" si="39"/>
        <v>0</v>
      </c>
      <c r="AA289" s="200">
        <f t="shared" si="40"/>
        <v>0</v>
      </c>
      <c r="AB289" s="158">
        <f t="shared" si="41"/>
        <v>0</v>
      </c>
      <c r="AC289" s="11">
        <f t="shared" si="42"/>
        <v>0</v>
      </c>
      <c r="AE289" s="23">
        <f t="shared" si="43"/>
        <v>0</v>
      </c>
      <c r="AF289" s="23">
        <f t="shared" si="44"/>
        <v>0</v>
      </c>
    </row>
    <row r="290" spans="1:32" x14ac:dyDescent="0.2">
      <c r="A290" s="366"/>
      <c r="B290" s="366"/>
      <c r="C290" s="164"/>
      <c r="D290" s="164"/>
      <c r="E290" s="201"/>
      <c r="F290" s="164"/>
      <c r="G290" s="194"/>
      <c r="H290" s="164"/>
      <c r="I290" s="204"/>
      <c r="J290" s="164"/>
      <c r="K290" s="164"/>
      <c r="L290" s="164"/>
      <c r="M290" s="76"/>
      <c r="N290" s="76"/>
      <c r="O290" s="81"/>
      <c r="P290" s="195">
        <f>VLOOKUP(O290,'Supporting Documentation'!$A$4:$J$569,10,FALSE)</f>
        <v>0</v>
      </c>
      <c r="Q290" s="51"/>
      <c r="R290" s="50"/>
      <c r="S290" s="156">
        <f>IF(Q290="",0,(Q290/'PPF Application'!$T$7))</f>
        <v>0</v>
      </c>
      <c r="T290" s="52">
        <f>IF(O290="", 0, (P290/'PPF Application'!$T$7)*Q290)</f>
        <v>0</v>
      </c>
      <c r="U290" s="134"/>
      <c r="W290" s="158">
        <f t="shared" si="45"/>
        <v>0</v>
      </c>
      <c r="X290" s="158">
        <f t="shared" si="37"/>
        <v>0</v>
      </c>
      <c r="Y290" s="158">
        <f t="shared" si="38"/>
        <v>0</v>
      </c>
      <c r="Z290" s="200">
        <f t="shared" si="39"/>
        <v>0</v>
      </c>
      <c r="AA290" s="200">
        <f t="shared" si="40"/>
        <v>0</v>
      </c>
      <c r="AB290" s="158">
        <f t="shared" si="41"/>
        <v>0</v>
      </c>
      <c r="AC290" s="11">
        <f t="shared" si="42"/>
        <v>0</v>
      </c>
      <c r="AE290" s="23">
        <f t="shared" si="43"/>
        <v>0</v>
      </c>
      <c r="AF290" s="23">
        <f t="shared" si="44"/>
        <v>0</v>
      </c>
    </row>
    <row r="291" spans="1:32" x14ac:dyDescent="0.2">
      <c r="A291" s="366"/>
      <c r="B291" s="366"/>
      <c r="C291" s="164"/>
      <c r="D291" s="164"/>
      <c r="E291" s="201"/>
      <c r="F291" s="164"/>
      <c r="G291" s="194"/>
      <c r="H291" s="164"/>
      <c r="I291" s="204"/>
      <c r="J291" s="164"/>
      <c r="K291" s="164"/>
      <c r="L291" s="164"/>
      <c r="M291" s="76"/>
      <c r="N291" s="76"/>
      <c r="O291" s="81"/>
      <c r="P291" s="195">
        <f>VLOOKUP(O291,'Supporting Documentation'!$A$4:$J$569,10,FALSE)</f>
        <v>0</v>
      </c>
      <c r="Q291" s="51"/>
      <c r="R291" s="50"/>
      <c r="S291" s="156">
        <f>IF(Q291="",0,(Q291/'PPF Application'!$T$7))</f>
        <v>0</v>
      </c>
      <c r="T291" s="52">
        <f>IF(O291="", 0, (P291/'PPF Application'!$T$7)*Q291)</f>
        <v>0</v>
      </c>
      <c r="U291" s="134"/>
      <c r="W291" s="158">
        <f t="shared" si="45"/>
        <v>0</v>
      </c>
      <c r="X291" s="158">
        <f t="shared" si="37"/>
        <v>0</v>
      </c>
      <c r="Y291" s="158">
        <f t="shared" si="38"/>
        <v>0</v>
      </c>
      <c r="Z291" s="200">
        <f t="shared" si="39"/>
        <v>0</v>
      </c>
      <c r="AA291" s="200">
        <f t="shared" si="40"/>
        <v>0</v>
      </c>
      <c r="AB291" s="158">
        <f t="shared" si="41"/>
        <v>0</v>
      </c>
      <c r="AC291" s="11">
        <f t="shared" si="42"/>
        <v>0</v>
      </c>
      <c r="AE291" s="23">
        <f t="shared" si="43"/>
        <v>0</v>
      </c>
      <c r="AF291" s="23">
        <f t="shared" si="44"/>
        <v>0</v>
      </c>
    </row>
    <row r="292" spans="1:32" x14ac:dyDescent="0.2">
      <c r="A292" s="366"/>
      <c r="B292" s="366"/>
      <c r="C292" s="164"/>
      <c r="D292" s="164"/>
      <c r="E292" s="201"/>
      <c r="F292" s="164"/>
      <c r="G292" s="194"/>
      <c r="H292" s="164"/>
      <c r="I292" s="204"/>
      <c r="J292" s="164"/>
      <c r="K292" s="164"/>
      <c r="L292" s="164"/>
      <c r="M292" s="76"/>
      <c r="N292" s="76"/>
      <c r="O292" s="81"/>
      <c r="P292" s="195">
        <f>VLOOKUP(O292,'Supporting Documentation'!$A$4:$J$569,10,FALSE)</f>
        <v>0</v>
      </c>
      <c r="Q292" s="51"/>
      <c r="R292" s="50"/>
      <c r="S292" s="156">
        <f>IF(Q292="",0,(Q292/'PPF Application'!$T$7))</f>
        <v>0</v>
      </c>
      <c r="T292" s="52">
        <f>IF(O292="", 0, (P292/'PPF Application'!$T$7)*Q292)</f>
        <v>0</v>
      </c>
      <c r="U292" s="134"/>
      <c r="W292" s="158">
        <f t="shared" si="45"/>
        <v>0</v>
      </c>
      <c r="X292" s="158">
        <f t="shared" si="37"/>
        <v>0</v>
      </c>
      <c r="Y292" s="158">
        <f t="shared" si="38"/>
        <v>0</v>
      </c>
      <c r="Z292" s="200">
        <f t="shared" si="39"/>
        <v>0</v>
      </c>
      <c r="AA292" s="200">
        <f t="shared" si="40"/>
        <v>0</v>
      </c>
      <c r="AB292" s="158">
        <f t="shared" si="41"/>
        <v>0</v>
      </c>
      <c r="AC292" s="11">
        <f t="shared" si="42"/>
        <v>0</v>
      </c>
      <c r="AE292" s="23">
        <f t="shared" si="43"/>
        <v>0</v>
      </c>
      <c r="AF292" s="23">
        <f t="shared" si="44"/>
        <v>0</v>
      </c>
    </row>
    <row r="293" spans="1:32" x14ac:dyDescent="0.2">
      <c r="A293" s="366"/>
      <c r="B293" s="366"/>
      <c r="C293" s="164"/>
      <c r="D293" s="164"/>
      <c r="E293" s="201"/>
      <c r="F293" s="164"/>
      <c r="G293" s="194"/>
      <c r="H293" s="164"/>
      <c r="I293" s="204"/>
      <c r="J293" s="164"/>
      <c r="K293" s="164"/>
      <c r="L293" s="164"/>
      <c r="M293" s="76"/>
      <c r="N293" s="76"/>
      <c r="O293" s="81"/>
      <c r="P293" s="195">
        <f>VLOOKUP(O293,'Supporting Documentation'!$A$4:$J$569,10,FALSE)</f>
        <v>0</v>
      </c>
      <c r="Q293" s="51"/>
      <c r="R293" s="50"/>
      <c r="S293" s="156">
        <f>IF(Q293="",0,(Q293/'PPF Application'!$T$7))</f>
        <v>0</v>
      </c>
      <c r="T293" s="52">
        <f>IF(O293="", 0, (P293/'PPF Application'!$T$7)*Q293)</f>
        <v>0</v>
      </c>
      <c r="U293" s="134"/>
      <c r="W293" s="158">
        <f t="shared" si="45"/>
        <v>0</v>
      </c>
      <c r="X293" s="158">
        <f t="shared" si="37"/>
        <v>0</v>
      </c>
      <c r="Y293" s="158">
        <f t="shared" si="38"/>
        <v>0</v>
      </c>
      <c r="Z293" s="200">
        <f t="shared" si="39"/>
        <v>0</v>
      </c>
      <c r="AA293" s="200">
        <f t="shared" si="40"/>
        <v>0</v>
      </c>
      <c r="AB293" s="158">
        <f t="shared" si="41"/>
        <v>0</v>
      </c>
      <c r="AC293" s="11">
        <f t="shared" si="42"/>
        <v>0</v>
      </c>
      <c r="AE293" s="23">
        <f t="shared" si="43"/>
        <v>0</v>
      </c>
      <c r="AF293" s="23">
        <f t="shared" si="44"/>
        <v>0</v>
      </c>
    </row>
    <row r="294" spans="1:32" x14ac:dyDescent="0.2">
      <c r="A294" s="366"/>
      <c r="B294" s="366"/>
      <c r="C294" s="164"/>
      <c r="D294" s="164"/>
      <c r="E294" s="201"/>
      <c r="F294" s="164"/>
      <c r="G294" s="194"/>
      <c r="H294" s="164"/>
      <c r="I294" s="204"/>
      <c r="J294" s="164"/>
      <c r="K294" s="164"/>
      <c r="L294" s="164"/>
      <c r="M294" s="76"/>
      <c r="N294" s="76"/>
      <c r="O294" s="81"/>
      <c r="P294" s="195">
        <f>VLOOKUP(O294,'Supporting Documentation'!$A$4:$J$569,10,FALSE)</f>
        <v>0</v>
      </c>
      <c r="Q294" s="51"/>
      <c r="R294" s="50"/>
      <c r="S294" s="156">
        <f>IF(Q294="",0,(Q294/'PPF Application'!$T$7))</f>
        <v>0</v>
      </c>
      <c r="T294" s="52">
        <f>IF(O294="", 0, (P294/'PPF Application'!$T$7)*Q294)</f>
        <v>0</v>
      </c>
      <c r="U294" s="134"/>
      <c r="W294" s="158">
        <f t="shared" si="45"/>
        <v>0</v>
      </c>
      <c r="X294" s="158">
        <f t="shared" si="37"/>
        <v>0</v>
      </c>
      <c r="Y294" s="158">
        <f t="shared" si="38"/>
        <v>0</v>
      </c>
      <c r="Z294" s="200">
        <f t="shared" si="39"/>
        <v>0</v>
      </c>
      <c r="AA294" s="200">
        <f t="shared" si="40"/>
        <v>0</v>
      </c>
      <c r="AB294" s="158">
        <f t="shared" si="41"/>
        <v>0</v>
      </c>
      <c r="AC294" s="11">
        <f t="shared" si="42"/>
        <v>0</v>
      </c>
      <c r="AE294" s="23">
        <f t="shared" si="43"/>
        <v>0</v>
      </c>
      <c r="AF294" s="23">
        <f t="shared" si="44"/>
        <v>0</v>
      </c>
    </row>
    <row r="295" spans="1:32" x14ac:dyDescent="0.2">
      <c r="A295" s="366"/>
      <c r="B295" s="366"/>
      <c r="C295" s="164"/>
      <c r="D295" s="164"/>
      <c r="E295" s="201"/>
      <c r="F295" s="164"/>
      <c r="G295" s="194"/>
      <c r="H295" s="164"/>
      <c r="I295" s="204"/>
      <c r="J295" s="164"/>
      <c r="K295" s="164"/>
      <c r="L295" s="164"/>
      <c r="M295" s="76"/>
      <c r="N295" s="76"/>
      <c r="O295" s="81"/>
      <c r="P295" s="195">
        <f>VLOOKUP(O295,'Supporting Documentation'!$A$4:$J$569,10,FALSE)</f>
        <v>0</v>
      </c>
      <c r="Q295" s="51"/>
      <c r="R295" s="50"/>
      <c r="S295" s="156">
        <f>IF(Q295="",0,(Q295/'PPF Application'!$T$7))</f>
        <v>0</v>
      </c>
      <c r="T295" s="52">
        <f>IF(O295="", 0, (P295/'PPF Application'!$T$7)*Q295)</f>
        <v>0</v>
      </c>
      <c r="U295" s="134"/>
      <c r="W295" s="158">
        <f t="shared" si="45"/>
        <v>0</v>
      </c>
      <c r="X295" s="158">
        <f t="shared" si="37"/>
        <v>0</v>
      </c>
      <c r="Y295" s="158">
        <f t="shared" si="38"/>
        <v>0</v>
      </c>
      <c r="Z295" s="200">
        <f t="shared" si="39"/>
        <v>0</v>
      </c>
      <c r="AA295" s="200">
        <f t="shared" si="40"/>
        <v>0</v>
      </c>
      <c r="AB295" s="158">
        <f t="shared" si="41"/>
        <v>0</v>
      </c>
      <c r="AC295" s="11">
        <f t="shared" si="42"/>
        <v>0</v>
      </c>
      <c r="AE295" s="23">
        <f t="shared" si="43"/>
        <v>0</v>
      </c>
      <c r="AF295" s="23">
        <f t="shared" si="44"/>
        <v>0</v>
      </c>
    </row>
    <row r="296" spans="1:32" x14ac:dyDescent="0.2">
      <c r="A296" s="366"/>
      <c r="B296" s="366"/>
      <c r="C296" s="164"/>
      <c r="D296" s="164"/>
      <c r="E296" s="201"/>
      <c r="F296" s="164"/>
      <c r="G296" s="194"/>
      <c r="H296" s="164"/>
      <c r="I296" s="204"/>
      <c r="J296" s="164"/>
      <c r="K296" s="164"/>
      <c r="L296" s="164"/>
      <c r="M296" s="76"/>
      <c r="N296" s="76"/>
      <c r="O296" s="81"/>
      <c r="P296" s="195">
        <f>VLOOKUP(O296,'Supporting Documentation'!$A$4:$J$569,10,FALSE)</f>
        <v>0</v>
      </c>
      <c r="Q296" s="51"/>
      <c r="R296" s="50"/>
      <c r="S296" s="156">
        <f>IF(Q296="",0,(Q296/'PPF Application'!$T$7))</f>
        <v>0</v>
      </c>
      <c r="T296" s="52">
        <f>IF(O296="", 0, (P296/'PPF Application'!$T$7)*Q296)</f>
        <v>0</v>
      </c>
      <c r="U296" s="134"/>
      <c r="W296" s="158">
        <f t="shared" si="45"/>
        <v>0</v>
      </c>
      <c r="X296" s="158">
        <f t="shared" si="37"/>
        <v>0</v>
      </c>
      <c r="Y296" s="158">
        <f t="shared" si="38"/>
        <v>0</v>
      </c>
      <c r="Z296" s="200">
        <f t="shared" si="39"/>
        <v>0</v>
      </c>
      <c r="AA296" s="200">
        <f t="shared" si="40"/>
        <v>0</v>
      </c>
      <c r="AB296" s="158">
        <f t="shared" si="41"/>
        <v>0</v>
      </c>
      <c r="AC296" s="11">
        <f t="shared" si="42"/>
        <v>0</v>
      </c>
      <c r="AE296" s="23">
        <f t="shared" si="43"/>
        <v>0</v>
      </c>
      <c r="AF296" s="23">
        <f t="shared" si="44"/>
        <v>0</v>
      </c>
    </row>
    <row r="297" spans="1:32" x14ac:dyDescent="0.2">
      <c r="A297" s="366"/>
      <c r="B297" s="366"/>
      <c r="C297" s="164"/>
      <c r="D297" s="164"/>
      <c r="E297" s="201"/>
      <c r="F297" s="164"/>
      <c r="G297" s="194"/>
      <c r="H297" s="164"/>
      <c r="I297" s="204"/>
      <c r="J297" s="164"/>
      <c r="K297" s="164"/>
      <c r="L297" s="164"/>
      <c r="M297" s="76"/>
      <c r="N297" s="76"/>
      <c r="O297" s="81"/>
      <c r="P297" s="195">
        <f>VLOOKUP(O297,'Supporting Documentation'!$A$4:$J$569,10,FALSE)</f>
        <v>0</v>
      </c>
      <c r="Q297" s="51"/>
      <c r="R297" s="50"/>
      <c r="S297" s="156">
        <f>IF(Q297="",0,(Q297/'PPF Application'!$T$7))</f>
        <v>0</v>
      </c>
      <c r="T297" s="52">
        <f>IF(O297="", 0, (P297/'PPF Application'!$T$7)*Q297)</f>
        <v>0</v>
      </c>
      <c r="U297" s="134"/>
      <c r="W297" s="158">
        <f t="shared" si="45"/>
        <v>0</v>
      </c>
      <c r="X297" s="158">
        <f t="shared" si="37"/>
        <v>0</v>
      </c>
      <c r="Y297" s="158">
        <f t="shared" si="38"/>
        <v>0</v>
      </c>
      <c r="Z297" s="200">
        <f t="shared" si="39"/>
        <v>0</v>
      </c>
      <c r="AA297" s="200">
        <f t="shared" si="40"/>
        <v>0</v>
      </c>
      <c r="AB297" s="158">
        <f t="shared" si="41"/>
        <v>0</v>
      </c>
      <c r="AC297" s="11">
        <f t="shared" si="42"/>
        <v>0</v>
      </c>
      <c r="AE297" s="23">
        <f t="shared" si="43"/>
        <v>0</v>
      </c>
      <c r="AF297" s="23">
        <f t="shared" si="44"/>
        <v>0</v>
      </c>
    </row>
    <row r="298" spans="1:32" x14ac:dyDescent="0.2">
      <c r="A298" s="366"/>
      <c r="B298" s="366"/>
      <c r="C298" s="164"/>
      <c r="D298" s="164"/>
      <c r="E298" s="201"/>
      <c r="F298" s="164"/>
      <c r="G298" s="194"/>
      <c r="H298" s="164"/>
      <c r="I298" s="204"/>
      <c r="J298" s="164"/>
      <c r="K298" s="164"/>
      <c r="L298" s="164"/>
      <c r="M298" s="76"/>
      <c r="N298" s="76"/>
      <c r="O298" s="81"/>
      <c r="P298" s="195">
        <f>VLOOKUP(O298,'Supporting Documentation'!$A$4:$J$569,10,FALSE)</f>
        <v>0</v>
      </c>
      <c r="Q298" s="51"/>
      <c r="R298" s="50"/>
      <c r="S298" s="156">
        <f>IF(Q298="",0,(Q298/'PPF Application'!$T$7))</f>
        <v>0</v>
      </c>
      <c r="T298" s="52">
        <f>IF(O298="", 0, (P298/'PPF Application'!$T$7)*Q298)</f>
        <v>0</v>
      </c>
      <c r="U298" s="134"/>
      <c r="W298" s="158">
        <f t="shared" si="45"/>
        <v>0</v>
      </c>
      <c r="X298" s="158">
        <f t="shared" si="37"/>
        <v>0</v>
      </c>
      <c r="Y298" s="158">
        <f t="shared" si="38"/>
        <v>0</v>
      </c>
      <c r="Z298" s="200">
        <f t="shared" si="39"/>
        <v>0</v>
      </c>
      <c r="AA298" s="200">
        <f t="shared" si="40"/>
        <v>0</v>
      </c>
      <c r="AB298" s="158">
        <f t="shared" si="41"/>
        <v>0</v>
      </c>
      <c r="AC298" s="11">
        <f t="shared" si="42"/>
        <v>0</v>
      </c>
      <c r="AE298" s="23">
        <f t="shared" si="43"/>
        <v>0</v>
      </c>
      <c r="AF298" s="23">
        <f t="shared" si="44"/>
        <v>0</v>
      </c>
    </row>
    <row r="299" spans="1:32" x14ac:dyDescent="0.2">
      <c r="A299" s="366"/>
      <c r="B299" s="366"/>
      <c r="C299" s="164"/>
      <c r="D299" s="164"/>
      <c r="E299" s="201"/>
      <c r="F299" s="164"/>
      <c r="G299" s="194"/>
      <c r="H299" s="164"/>
      <c r="I299" s="204"/>
      <c r="J299" s="164"/>
      <c r="K299" s="164"/>
      <c r="L299" s="164"/>
      <c r="M299" s="76"/>
      <c r="N299" s="76"/>
      <c r="O299" s="81"/>
      <c r="P299" s="195">
        <f>VLOOKUP(O299,'Supporting Documentation'!$A$4:$J$569,10,FALSE)</f>
        <v>0</v>
      </c>
      <c r="Q299" s="51"/>
      <c r="R299" s="50"/>
      <c r="S299" s="156">
        <f>IF(Q299="",0,(Q299/'PPF Application'!$T$7))</f>
        <v>0</v>
      </c>
      <c r="T299" s="52">
        <f>IF(O299="", 0, (P299/'PPF Application'!$T$7)*Q299)</f>
        <v>0</v>
      </c>
      <c r="U299" s="134"/>
      <c r="W299" s="158">
        <f t="shared" si="45"/>
        <v>0</v>
      </c>
      <c r="X299" s="158">
        <f t="shared" si="37"/>
        <v>0</v>
      </c>
      <c r="Y299" s="158">
        <f t="shared" si="38"/>
        <v>0</v>
      </c>
      <c r="Z299" s="200">
        <f t="shared" si="39"/>
        <v>0</v>
      </c>
      <c r="AA299" s="200">
        <f t="shared" si="40"/>
        <v>0</v>
      </c>
      <c r="AB299" s="158">
        <f t="shared" si="41"/>
        <v>0</v>
      </c>
      <c r="AC299" s="11">
        <f t="shared" si="42"/>
        <v>0</v>
      </c>
      <c r="AE299" s="23">
        <f t="shared" si="43"/>
        <v>0</v>
      </c>
      <c r="AF299" s="23">
        <f t="shared" si="44"/>
        <v>0</v>
      </c>
    </row>
    <row r="300" spans="1:32" x14ac:dyDescent="0.2">
      <c r="A300" s="366"/>
      <c r="B300" s="366"/>
      <c r="C300" s="164"/>
      <c r="D300" s="164"/>
      <c r="E300" s="201"/>
      <c r="F300" s="164"/>
      <c r="G300" s="194"/>
      <c r="H300" s="164"/>
      <c r="I300" s="204"/>
      <c r="J300" s="164"/>
      <c r="K300" s="164"/>
      <c r="L300" s="164"/>
      <c r="M300" s="76"/>
      <c r="N300" s="76"/>
      <c r="O300" s="81"/>
      <c r="P300" s="195">
        <f>VLOOKUP(O300,'Supporting Documentation'!$A$4:$J$569,10,FALSE)</f>
        <v>0</v>
      </c>
      <c r="Q300" s="51"/>
      <c r="R300" s="50"/>
      <c r="S300" s="156">
        <f>IF(Q300="",0,(Q300/'PPF Application'!$T$7))</f>
        <v>0</v>
      </c>
      <c r="T300" s="52">
        <f>IF(O300="", 0, (P300/'PPF Application'!$T$7)*Q300)</f>
        <v>0</v>
      </c>
      <c r="U300" s="134"/>
      <c r="W300" s="158">
        <f t="shared" si="45"/>
        <v>0</v>
      </c>
      <c r="X300" s="158">
        <f t="shared" si="37"/>
        <v>0</v>
      </c>
      <c r="Y300" s="158">
        <f t="shared" si="38"/>
        <v>0</v>
      </c>
      <c r="Z300" s="200">
        <f t="shared" si="39"/>
        <v>0</v>
      </c>
      <c r="AA300" s="200">
        <f t="shared" si="40"/>
        <v>0</v>
      </c>
      <c r="AB300" s="158">
        <f t="shared" si="41"/>
        <v>0</v>
      </c>
      <c r="AC300" s="11">
        <f t="shared" si="42"/>
        <v>0</v>
      </c>
      <c r="AE300" s="23">
        <f t="shared" si="43"/>
        <v>0</v>
      </c>
      <c r="AF300" s="23">
        <f t="shared" si="44"/>
        <v>0</v>
      </c>
    </row>
    <row r="301" spans="1:32" x14ac:dyDescent="0.2">
      <c r="A301" s="366"/>
      <c r="B301" s="366"/>
      <c r="C301" s="164"/>
      <c r="D301" s="164"/>
      <c r="E301" s="201"/>
      <c r="F301" s="164"/>
      <c r="G301" s="194"/>
      <c r="H301" s="164"/>
      <c r="I301" s="204"/>
      <c r="J301" s="164"/>
      <c r="K301" s="164"/>
      <c r="L301" s="164"/>
      <c r="M301" s="76"/>
      <c r="N301" s="76"/>
      <c r="O301" s="81"/>
      <c r="P301" s="195">
        <f>VLOOKUP(O301,'Supporting Documentation'!$A$4:$J$569,10,FALSE)</f>
        <v>0</v>
      </c>
      <c r="Q301" s="51"/>
      <c r="R301" s="50"/>
      <c r="S301" s="156">
        <f>IF(Q301="",0,(Q301/'PPF Application'!$T$7))</f>
        <v>0</v>
      </c>
      <c r="T301" s="52">
        <f>IF(O301="", 0, (P301/'PPF Application'!$T$7)*Q301)</f>
        <v>0</v>
      </c>
      <c r="U301" s="134"/>
      <c r="W301" s="158">
        <f t="shared" si="45"/>
        <v>0</v>
      </c>
      <c r="X301" s="158">
        <f t="shared" si="37"/>
        <v>0</v>
      </c>
      <c r="Y301" s="158">
        <f t="shared" si="38"/>
        <v>0</v>
      </c>
      <c r="Z301" s="200">
        <f t="shared" si="39"/>
        <v>0</v>
      </c>
      <c r="AA301" s="200">
        <f t="shared" si="40"/>
        <v>0</v>
      </c>
      <c r="AB301" s="158">
        <f t="shared" si="41"/>
        <v>0</v>
      </c>
      <c r="AC301" s="11">
        <f t="shared" si="42"/>
        <v>0</v>
      </c>
      <c r="AE301" s="23">
        <f t="shared" si="43"/>
        <v>0</v>
      </c>
      <c r="AF301" s="23">
        <f t="shared" si="44"/>
        <v>0</v>
      </c>
    </row>
    <row r="302" spans="1:32" x14ac:dyDescent="0.2">
      <c r="A302" s="366"/>
      <c r="B302" s="366"/>
      <c r="C302" s="164"/>
      <c r="D302" s="164"/>
      <c r="E302" s="201"/>
      <c r="F302" s="164"/>
      <c r="G302" s="194"/>
      <c r="H302" s="164"/>
      <c r="I302" s="204"/>
      <c r="J302" s="164"/>
      <c r="K302" s="164"/>
      <c r="L302" s="164"/>
      <c r="M302" s="76"/>
      <c r="N302" s="76"/>
      <c r="O302" s="81"/>
      <c r="P302" s="195">
        <f>VLOOKUP(O302,'Supporting Documentation'!$A$4:$J$569,10,FALSE)</f>
        <v>0</v>
      </c>
      <c r="Q302" s="51"/>
      <c r="R302" s="50"/>
      <c r="S302" s="156">
        <f>IF(Q302="",0,(Q302/'PPF Application'!$T$7))</f>
        <v>0</v>
      </c>
      <c r="T302" s="52">
        <f>IF(O302="", 0, (P302/'PPF Application'!$T$7)*Q302)</f>
        <v>0</v>
      </c>
      <c r="U302" s="134"/>
      <c r="W302" s="158">
        <f t="shared" si="45"/>
        <v>0</v>
      </c>
      <c r="X302" s="158">
        <f t="shared" si="37"/>
        <v>0</v>
      </c>
      <c r="Y302" s="158">
        <f t="shared" si="38"/>
        <v>0</v>
      </c>
      <c r="Z302" s="200">
        <f t="shared" si="39"/>
        <v>0</v>
      </c>
      <c r="AA302" s="200">
        <f t="shared" si="40"/>
        <v>0</v>
      </c>
      <c r="AB302" s="158">
        <f t="shared" si="41"/>
        <v>0</v>
      </c>
      <c r="AC302" s="11">
        <f t="shared" si="42"/>
        <v>0</v>
      </c>
      <c r="AE302" s="23">
        <f t="shared" si="43"/>
        <v>0</v>
      </c>
      <c r="AF302" s="23">
        <f t="shared" si="44"/>
        <v>0</v>
      </c>
    </row>
    <row r="303" spans="1:32" x14ac:dyDescent="0.2">
      <c r="A303" s="366"/>
      <c r="B303" s="366"/>
      <c r="C303" s="164"/>
      <c r="D303" s="164"/>
      <c r="E303" s="201"/>
      <c r="F303" s="164"/>
      <c r="G303" s="194"/>
      <c r="H303" s="164"/>
      <c r="I303" s="204"/>
      <c r="J303" s="164"/>
      <c r="K303" s="164"/>
      <c r="L303" s="164"/>
      <c r="M303" s="76"/>
      <c r="N303" s="76"/>
      <c r="O303" s="81"/>
      <c r="P303" s="195">
        <f>VLOOKUP(O303,'Supporting Documentation'!$A$4:$J$569,10,FALSE)</f>
        <v>0</v>
      </c>
      <c r="Q303" s="51"/>
      <c r="R303" s="50"/>
      <c r="S303" s="156">
        <f>IF(Q303="",0,(Q303/'PPF Application'!$T$7))</f>
        <v>0</v>
      </c>
      <c r="T303" s="52">
        <f>IF(O303="", 0, (P303/'PPF Application'!$T$7)*Q303)</f>
        <v>0</v>
      </c>
      <c r="U303" s="134"/>
      <c r="W303" s="158">
        <f t="shared" si="45"/>
        <v>0</v>
      </c>
      <c r="X303" s="158">
        <f t="shared" si="37"/>
        <v>0</v>
      </c>
      <c r="Y303" s="158">
        <f t="shared" si="38"/>
        <v>0</v>
      </c>
      <c r="Z303" s="200">
        <f t="shared" si="39"/>
        <v>0</v>
      </c>
      <c r="AA303" s="200">
        <f t="shared" si="40"/>
        <v>0</v>
      </c>
      <c r="AB303" s="158">
        <f t="shared" si="41"/>
        <v>0</v>
      </c>
      <c r="AC303" s="11">
        <f t="shared" si="42"/>
        <v>0</v>
      </c>
      <c r="AE303" s="23">
        <f t="shared" si="43"/>
        <v>0</v>
      </c>
      <c r="AF303" s="23">
        <f t="shared" si="44"/>
        <v>0</v>
      </c>
    </row>
    <row r="304" spans="1:32" x14ac:dyDescent="0.2">
      <c r="A304" s="366"/>
      <c r="B304" s="366"/>
      <c r="C304" s="164"/>
      <c r="D304" s="164"/>
      <c r="E304" s="201"/>
      <c r="F304" s="164"/>
      <c r="G304" s="194"/>
      <c r="H304" s="164"/>
      <c r="I304" s="204"/>
      <c r="J304" s="164"/>
      <c r="K304" s="164"/>
      <c r="L304" s="164"/>
      <c r="M304" s="76"/>
      <c r="N304" s="76"/>
      <c r="O304" s="81"/>
      <c r="P304" s="195">
        <f>VLOOKUP(O304,'Supporting Documentation'!$A$4:$J$569,10,FALSE)</f>
        <v>0</v>
      </c>
      <c r="Q304" s="51"/>
      <c r="R304" s="50"/>
      <c r="S304" s="156">
        <f>IF(Q304="",0,(Q304/'PPF Application'!$T$7))</f>
        <v>0</v>
      </c>
      <c r="T304" s="52">
        <f>IF(O304="", 0, (P304/'PPF Application'!$T$7)*Q304)</f>
        <v>0</v>
      </c>
      <c r="U304" s="134"/>
      <c r="W304" s="158">
        <f t="shared" si="45"/>
        <v>0</v>
      </c>
      <c r="X304" s="158">
        <f t="shared" si="37"/>
        <v>0</v>
      </c>
      <c r="Y304" s="158">
        <f t="shared" si="38"/>
        <v>0</v>
      </c>
      <c r="Z304" s="200">
        <f t="shared" si="39"/>
        <v>0</v>
      </c>
      <c r="AA304" s="200">
        <f t="shared" si="40"/>
        <v>0</v>
      </c>
      <c r="AB304" s="158">
        <f t="shared" si="41"/>
        <v>0</v>
      </c>
      <c r="AC304" s="11">
        <f t="shared" si="42"/>
        <v>0</v>
      </c>
      <c r="AE304" s="23">
        <f t="shared" si="43"/>
        <v>0</v>
      </c>
      <c r="AF304" s="23">
        <f t="shared" si="44"/>
        <v>0</v>
      </c>
    </row>
    <row r="305" spans="1:32" x14ac:dyDescent="0.2">
      <c r="A305" s="366"/>
      <c r="B305" s="366"/>
      <c r="C305" s="164"/>
      <c r="D305" s="164"/>
      <c r="E305" s="201"/>
      <c r="F305" s="164"/>
      <c r="G305" s="194"/>
      <c r="H305" s="164"/>
      <c r="I305" s="204"/>
      <c r="J305" s="164"/>
      <c r="K305" s="164"/>
      <c r="L305" s="164"/>
      <c r="M305" s="76"/>
      <c r="N305" s="76"/>
      <c r="O305" s="81"/>
      <c r="P305" s="195">
        <f>VLOOKUP(O305,'Supporting Documentation'!$A$4:$J$569,10,FALSE)</f>
        <v>0</v>
      </c>
      <c r="Q305" s="51"/>
      <c r="R305" s="50"/>
      <c r="S305" s="156">
        <f>IF(Q305="",0,(Q305/'PPF Application'!$T$7))</f>
        <v>0</v>
      </c>
      <c r="T305" s="52">
        <f>IF(O305="", 0, (P305/'PPF Application'!$T$7)*Q305)</f>
        <v>0</v>
      </c>
      <c r="U305" s="134"/>
      <c r="W305" s="158">
        <f t="shared" si="45"/>
        <v>0</v>
      </c>
      <c r="X305" s="158">
        <f t="shared" si="37"/>
        <v>0</v>
      </c>
      <c r="Y305" s="158">
        <f t="shared" si="38"/>
        <v>0</v>
      </c>
      <c r="Z305" s="200">
        <f t="shared" si="39"/>
        <v>0</v>
      </c>
      <c r="AA305" s="200">
        <f t="shared" si="40"/>
        <v>0</v>
      </c>
      <c r="AB305" s="158">
        <f t="shared" si="41"/>
        <v>0</v>
      </c>
      <c r="AC305" s="11">
        <f t="shared" si="42"/>
        <v>0</v>
      </c>
      <c r="AE305" s="23">
        <f t="shared" si="43"/>
        <v>0</v>
      </c>
      <c r="AF305" s="23">
        <f t="shared" si="44"/>
        <v>0</v>
      </c>
    </row>
    <row r="306" spans="1:32" x14ac:dyDescent="0.2">
      <c r="A306" s="366"/>
      <c r="B306" s="366"/>
      <c r="C306" s="164"/>
      <c r="D306" s="164"/>
      <c r="E306" s="201"/>
      <c r="F306" s="164"/>
      <c r="G306" s="194"/>
      <c r="H306" s="164"/>
      <c r="I306" s="204"/>
      <c r="J306" s="164"/>
      <c r="K306" s="164"/>
      <c r="L306" s="164"/>
      <c r="M306" s="76"/>
      <c r="N306" s="76"/>
      <c r="O306" s="81"/>
      <c r="P306" s="195">
        <f>VLOOKUP(O306,'Supporting Documentation'!$A$4:$J$569,10,FALSE)</f>
        <v>0</v>
      </c>
      <c r="Q306" s="51"/>
      <c r="R306" s="50"/>
      <c r="S306" s="156">
        <f>IF(Q306="",0,(Q306/'PPF Application'!$T$7))</f>
        <v>0</v>
      </c>
      <c r="T306" s="52">
        <f>IF(O306="", 0, (P306/'PPF Application'!$T$7)*Q306)</f>
        <v>0</v>
      </c>
      <c r="U306" s="134"/>
      <c r="W306" s="158">
        <f t="shared" si="45"/>
        <v>0</v>
      </c>
      <c r="X306" s="158">
        <f t="shared" si="37"/>
        <v>0</v>
      </c>
      <c r="Y306" s="158">
        <f t="shared" si="38"/>
        <v>0</v>
      </c>
      <c r="Z306" s="200">
        <f t="shared" si="39"/>
        <v>0</v>
      </c>
      <c r="AA306" s="200">
        <f t="shared" si="40"/>
        <v>0</v>
      </c>
      <c r="AB306" s="158">
        <f t="shared" si="41"/>
        <v>0</v>
      </c>
      <c r="AC306" s="11">
        <f t="shared" si="42"/>
        <v>0</v>
      </c>
      <c r="AE306" s="23">
        <f t="shared" si="43"/>
        <v>0</v>
      </c>
      <c r="AF306" s="23">
        <f t="shared" si="44"/>
        <v>0</v>
      </c>
    </row>
    <row r="307" spans="1:32" x14ac:dyDescent="0.2">
      <c r="A307" s="366"/>
      <c r="B307" s="366"/>
      <c r="C307" s="164"/>
      <c r="D307" s="164"/>
      <c r="E307" s="201"/>
      <c r="F307" s="164"/>
      <c r="G307" s="194"/>
      <c r="H307" s="164"/>
      <c r="I307" s="204"/>
      <c r="J307" s="164"/>
      <c r="K307" s="164"/>
      <c r="L307" s="164"/>
      <c r="M307" s="76"/>
      <c r="N307" s="76"/>
      <c r="O307" s="81"/>
      <c r="P307" s="195">
        <f>VLOOKUP(O307,'Supporting Documentation'!$A$4:$J$569,10,FALSE)</f>
        <v>0</v>
      </c>
      <c r="Q307" s="51"/>
      <c r="R307" s="50"/>
      <c r="S307" s="156">
        <f>IF(Q307="",0,(Q307/'PPF Application'!$T$7))</f>
        <v>0</v>
      </c>
      <c r="T307" s="52">
        <f>IF(O307="", 0, (P307/'PPF Application'!$T$7)*Q307)</f>
        <v>0</v>
      </c>
      <c r="U307" s="134"/>
      <c r="W307" s="158">
        <f t="shared" si="45"/>
        <v>0</v>
      </c>
      <c r="X307" s="158">
        <f t="shared" si="37"/>
        <v>0</v>
      </c>
      <c r="Y307" s="158">
        <f t="shared" si="38"/>
        <v>0</v>
      </c>
      <c r="Z307" s="200">
        <f t="shared" si="39"/>
        <v>0</v>
      </c>
      <c r="AA307" s="200">
        <f t="shared" si="40"/>
        <v>0</v>
      </c>
      <c r="AB307" s="158">
        <f t="shared" si="41"/>
        <v>0</v>
      </c>
      <c r="AC307" s="11">
        <f t="shared" si="42"/>
        <v>0</v>
      </c>
      <c r="AE307" s="23">
        <f t="shared" si="43"/>
        <v>0</v>
      </c>
      <c r="AF307" s="23">
        <f t="shared" si="44"/>
        <v>0</v>
      </c>
    </row>
    <row r="308" spans="1:32" x14ac:dyDescent="0.2">
      <c r="A308" s="366"/>
      <c r="B308" s="366"/>
      <c r="C308" s="164"/>
      <c r="D308" s="164"/>
      <c r="E308" s="201"/>
      <c r="F308" s="164"/>
      <c r="G308" s="194"/>
      <c r="H308" s="164"/>
      <c r="I308" s="204"/>
      <c r="J308" s="164"/>
      <c r="K308" s="164"/>
      <c r="L308" s="164"/>
      <c r="M308" s="76"/>
      <c r="N308" s="76"/>
      <c r="O308" s="81"/>
      <c r="P308" s="195">
        <f>VLOOKUP(O308,'Supporting Documentation'!$A$4:$J$569,10,FALSE)</f>
        <v>0</v>
      </c>
      <c r="Q308" s="51"/>
      <c r="R308" s="50"/>
      <c r="S308" s="156">
        <f>IF(Q308="",0,(Q308/'PPF Application'!$T$7))</f>
        <v>0</v>
      </c>
      <c r="T308" s="52">
        <f>IF(O308="", 0, (P308/'PPF Application'!$T$7)*Q308)</f>
        <v>0</v>
      </c>
      <c r="U308" s="134"/>
      <c r="W308" s="158">
        <f t="shared" si="45"/>
        <v>0</v>
      </c>
      <c r="X308" s="158">
        <f t="shared" si="37"/>
        <v>0</v>
      </c>
      <c r="Y308" s="158">
        <f t="shared" si="38"/>
        <v>0</v>
      </c>
      <c r="Z308" s="200">
        <f t="shared" si="39"/>
        <v>0</v>
      </c>
      <c r="AA308" s="200">
        <f t="shared" si="40"/>
        <v>0</v>
      </c>
      <c r="AB308" s="158">
        <f t="shared" si="41"/>
        <v>0</v>
      </c>
      <c r="AC308" s="11">
        <f t="shared" si="42"/>
        <v>0</v>
      </c>
      <c r="AE308" s="23">
        <f t="shared" si="43"/>
        <v>0</v>
      </c>
      <c r="AF308" s="23">
        <f t="shared" si="44"/>
        <v>0</v>
      </c>
    </row>
    <row r="309" spans="1:32" x14ac:dyDescent="0.2">
      <c r="A309" s="366"/>
      <c r="B309" s="366"/>
      <c r="C309" s="164"/>
      <c r="D309" s="164"/>
      <c r="E309" s="201"/>
      <c r="F309" s="164"/>
      <c r="G309" s="194"/>
      <c r="H309" s="164"/>
      <c r="I309" s="204"/>
      <c r="J309" s="164"/>
      <c r="K309" s="164"/>
      <c r="L309" s="164"/>
      <c r="M309" s="76"/>
      <c r="N309" s="76"/>
      <c r="O309" s="81"/>
      <c r="P309" s="195">
        <f>VLOOKUP(O309,'Supporting Documentation'!$A$4:$J$569,10,FALSE)</f>
        <v>0</v>
      </c>
      <c r="Q309" s="51"/>
      <c r="R309" s="50"/>
      <c r="S309" s="156">
        <f>IF(Q309="",0,(Q309/'PPF Application'!$T$7))</f>
        <v>0</v>
      </c>
      <c r="T309" s="52">
        <f>IF(O309="", 0, (P309/'PPF Application'!$T$7)*Q309)</f>
        <v>0</v>
      </c>
      <c r="U309" s="134"/>
      <c r="W309" s="158">
        <f t="shared" si="45"/>
        <v>0</v>
      </c>
      <c r="X309" s="158">
        <f t="shared" si="37"/>
        <v>0</v>
      </c>
      <c r="Y309" s="158">
        <f t="shared" si="38"/>
        <v>0</v>
      </c>
      <c r="Z309" s="200">
        <f t="shared" si="39"/>
        <v>0</v>
      </c>
      <c r="AA309" s="200">
        <f t="shared" si="40"/>
        <v>0</v>
      </c>
      <c r="AB309" s="158">
        <f t="shared" si="41"/>
        <v>0</v>
      </c>
      <c r="AC309" s="11">
        <f t="shared" si="42"/>
        <v>0</v>
      </c>
      <c r="AE309" s="23">
        <f t="shared" si="43"/>
        <v>0</v>
      </c>
      <c r="AF309" s="23">
        <f t="shared" si="44"/>
        <v>0</v>
      </c>
    </row>
    <row r="310" spans="1:32" x14ac:dyDescent="0.2">
      <c r="A310" s="366"/>
      <c r="B310" s="366"/>
      <c r="C310" s="164"/>
      <c r="D310" s="164"/>
      <c r="E310" s="201"/>
      <c r="F310" s="164"/>
      <c r="G310" s="194"/>
      <c r="H310" s="164"/>
      <c r="I310" s="204"/>
      <c r="J310" s="164"/>
      <c r="K310" s="164"/>
      <c r="L310" s="164"/>
      <c r="M310" s="76"/>
      <c r="N310" s="76"/>
      <c r="O310" s="81"/>
      <c r="P310" s="195">
        <f>VLOOKUP(O310,'Supporting Documentation'!$A$4:$J$569,10,FALSE)</f>
        <v>0</v>
      </c>
      <c r="Q310" s="51"/>
      <c r="R310" s="50"/>
      <c r="S310" s="156">
        <f>IF(Q310="",0,(Q310/'PPF Application'!$T$7))</f>
        <v>0</v>
      </c>
      <c r="T310" s="52">
        <f>IF(O310="", 0, (P310/'PPF Application'!$T$7)*Q310)</f>
        <v>0</v>
      </c>
      <c r="U310" s="134"/>
      <c r="W310" s="158">
        <f t="shared" si="45"/>
        <v>0</v>
      </c>
      <c r="X310" s="158">
        <f t="shared" si="37"/>
        <v>0</v>
      </c>
      <c r="Y310" s="158">
        <f t="shared" si="38"/>
        <v>0</v>
      </c>
      <c r="Z310" s="200">
        <f t="shared" si="39"/>
        <v>0</v>
      </c>
      <c r="AA310" s="200">
        <f t="shared" si="40"/>
        <v>0</v>
      </c>
      <c r="AB310" s="158">
        <f t="shared" si="41"/>
        <v>0</v>
      </c>
      <c r="AC310" s="11">
        <f t="shared" si="42"/>
        <v>0</v>
      </c>
      <c r="AE310" s="23">
        <f t="shared" si="43"/>
        <v>0</v>
      </c>
      <c r="AF310" s="23">
        <f t="shared" si="44"/>
        <v>0</v>
      </c>
    </row>
    <row r="311" spans="1:32" x14ac:dyDescent="0.2">
      <c r="A311" s="366"/>
      <c r="B311" s="366"/>
      <c r="C311" s="164"/>
      <c r="D311" s="164"/>
      <c r="E311" s="201"/>
      <c r="F311" s="164"/>
      <c r="G311" s="194"/>
      <c r="H311" s="164"/>
      <c r="I311" s="204"/>
      <c r="J311" s="164"/>
      <c r="K311" s="164"/>
      <c r="L311" s="164"/>
      <c r="M311" s="76"/>
      <c r="N311" s="76"/>
      <c r="O311" s="81"/>
      <c r="P311" s="195">
        <f>VLOOKUP(O311,'Supporting Documentation'!$A$4:$J$569,10,FALSE)</f>
        <v>0</v>
      </c>
      <c r="Q311" s="51"/>
      <c r="R311" s="50"/>
      <c r="S311" s="156">
        <f>IF(Q311="",0,(Q311/'PPF Application'!$T$7))</f>
        <v>0</v>
      </c>
      <c r="T311" s="52">
        <f>IF(O311="", 0, (P311/'PPF Application'!$T$7)*Q311)</f>
        <v>0</v>
      </c>
      <c r="U311" s="134"/>
      <c r="W311" s="158">
        <f t="shared" si="45"/>
        <v>0</v>
      </c>
      <c r="X311" s="158">
        <f t="shared" si="37"/>
        <v>0</v>
      </c>
      <c r="Y311" s="158">
        <f t="shared" si="38"/>
        <v>0</v>
      </c>
      <c r="Z311" s="200">
        <f t="shared" si="39"/>
        <v>0</v>
      </c>
      <c r="AA311" s="200">
        <f t="shared" si="40"/>
        <v>0</v>
      </c>
      <c r="AB311" s="158">
        <f t="shared" si="41"/>
        <v>0</v>
      </c>
      <c r="AC311" s="11">
        <f t="shared" si="42"/>
        <v>0</v>
      </c>
      <c r="AE311" s="23">
        <f t="shared" si="43"/>
        <v>0</v>
      </c>
      <c r="AF311" s="23">
        <f t="shared" si="44"/>
        <v>0</v>
      </c>
    </row>
    <row r="312" spans="1:32" x14ac:dyDescent="0.2">
      <c r="A312" s="366"/>
      <c r="B312" s="366"/>
      <c r="C312" s="164"/>
      <c r="D312" s="164"/>
      <c r="E312" s="201"/>
      <c r="F312" s="164"/>
      <c r="G312" s="194"/>
      <c r="H312" s="164"/>
      <c r="I312" s="204"/>
      <c r="J312" s="164"/>
      <c r="K312" s="164"/>
      <c r="L312" s="164"/>
      <c r="M312" s="76"/>
      <c r="N312" s="76"/>
      <c r="O312" s="81"/>
      <c r="P312" s="195">
        <f>VLOOKUP(O312,'Supporting Documentation'!$A$4:$J$569,10,FALSE)</f>
        <v>0</v>
      </c>
      <c r="Q312" s="51"/>
      <c r="R312" s="50"/>
      <c r="S312" s="156">
        <f>IF(Q312="",0,(Q312/'PPF Application'!$T$7))</f>
        <v>0</v>
      </c>
      <c r="T312" s="52">
        <f>IF(O312="", 0, (P312/'PPF Application'!$T$7)*Q312)</f>
        <v>0</v>
      </c>
      <c r="U312" s="134"/>
      <c r="W312" s="158">
        <f t="shared" si="45"/>
        <v>0</v>
      </c>
      <c r="X312" s="158">
        <f t="shared" si="37"/>
        <v>0</v>
      </c>
      <c r="Y312" s="158">
        <f t="shared" si="38"/>
        <v>0</v>
      </c>
      <c r="Z312" s="200">
        <f t="shared" si="39"/>
        <v>0</v>
      </c>
      <c r="AA312" s="200">
        <f t="shared" si="40"/>
        <v>0</v>
      </c>
      <c r="AB312" s="158">
        <f t="shared" si="41"/>
        <v>0</v>
      </c>
      <c r="AC312" s="11">
        <f t="shared" si="42"/>
        <v>0</v>
      </c>
      <c r="AE312" s="23">
        <f t="shared" si="43"/>
        <v>0</v>
      </c>
      <c r="AF312" s="23">
        <f t="shared" si="44"/>
        <v>0</v>
      </c>
    </row>
    <row r="313" spans="1:32" x14ac:dyDescent="0.2">
      <c r="A313" s="366"/>
      <c r="B313" s="366"/>
      <c r="C313" s="164"/>
      <c r="D313" s="164"/>
      <c r="E313" s="201"/>
      <c r="F313" s="164"/>
      <c r="G313" s="194"/>
      <c r="H313" s="164"/>
      <c r="I313" s="204"/>
      <c r="J313" s="164"/>
      <c r="K313" s="164"/>
      <c r="L313" s="164"/>
      <c r="M313" s="76"/>
      <c r="N313" s="76"/>
      <c r="O313" s="81"/>
      <c r="P313" s="195">
        <f>VLOOKUP(O313,'Supporting Documentation'!$A$4:$J$569,10,FALSE)</f>
        <v>0</v>
      </c>
      <c r="Q313" s="51"/>
      <c r="R313" s="50"/>
      <c r="S313" s="156">
        <f>IF(Q313="",0,(Q313/'PPF Application'!$T$7))</f>
        <v>0</v>
      </c>
      <c r="T313" s="52">
        <f>IF(O313="", 0, (P313/'PPF Application'!$T$7)*Q313)</f>
        <v>0</v>
      </c>
      <c r="U313" s="134"/>
      <c r="W313" s="158">
        <f t="shared" si="45"/>
        <v>0</v>
      </c>
      <c r="X313" s="158">
        <f t="shared" si="37"/>
        <v>0</v>
      </c>
      <c r="Y313" s="158">
        <f t="shared" si="38"/>
        <v>0</v>
      </c>
      <c r="Z313" s="200">
        <f t="shared" si="39"/>
        <v>0</v>
      </c>
      <c r="AA313" s="200">
        <f t="shared" si="40"/>
        <v>0</v>
      </c>
      <c r="AB313" s="158">
        <f t="shared" si="41"/>
        <v>0</v>
      </c>
      <c r="AC313" s="11">
        <f t="shared" si="42"/>
        <v>0</v>
      </c>
      <c r="AE313" s="23">
        <f t="shared" si="43"/>
        <v>0</v>
      </c>
      <c r="AF313" s="23">
        <f t="shared" si="44"/>
        <v>0</v>
      </c>
    </row>
    <row r="314" spans="1:32" x14ac:dyDescent="0.2">
      <c r="A314" s="366"/>
      <c r="B314" s="366"/>
      <c r="C314" s="164"/>
      <c r="D314" s="164"/>
      <c r="E314" s="201"/>
      <c r="F314" s="164"/>
      <c r="G314" s="194"/>
      <c r="H314" s="164"/>
      <c r="I314" s="204"/>
      <c r="J314" s="164"/>
      <c r="K314" s="164"/>
      <c r="L314" s="164"/>
      <c r="M314" s="76"/>
      <c r="N314" s="76"/>
      <c r="O314" s="81"/>
      <c r="P314" s="195">
        <f>VLOOKUP(O314,'Supporting Documentation'!$A$4:$J$569,10,FALSE)</f>
        <v>0</v>
      </c>
      <c r="Q314" s="51"/>
      <c r="R314" s="50"/>
      <c r="S314" s="156">
        <f>IF(Q314="",0,(Q314/'PPF Application'!$T$7))</f>
        <v>0</v>
      </c>
      <c r="T314" s="52">
        <f>IF(O314="", 0, (P314/'PPF Application'!$T$7)*Q314)</f>
        <v>0</v>
      </c>
      <c r="U314" s="134"/>
      <c r="W314" s="158">
        <f t="shared" si="45"/>
        <v>0</v>
      </c>
      <c r="X314" s="158">
        <f t="shared" si="37"/>
        <v>0</v>
      </c>
      <c r="Y314" s="158">
        <f t="shared" si="38"/>
        <v>0</v>
      </c>
      <c r="Z314" s="200">
        <f t="shared" si="39"/>
        <v>0</v>
      </c>
      <c r="AA314" s="200">
        <f t="shared" si="40"/>
        <v>0</v>
      </c>
      <c r="AB314" s="158">
        <f t="shared" si="41"/>
        <v>0</v>
      </c>
      <c r="AC314" s="11">
        <f t="shared" si="42"/>
        <v>0</v>
      </c>
      <c r="AE314" s="23">
        <f t="shared" si="43"/>
        <v>0</v>
      </c>
      <c r="AF314" s="23">
        <f t="shared" si="44"/>
        <v>0</v>
      </c>
    </row>
    <row r="315" spans="1:32" x14ac:dyDescent="0.2">
      <c r="A315" s="366"/>
      <c r="B315" s="366"/>
      <c r="C315" s="164"/>
      <c r="D315" s="164"/>
      <c r="E315" s="201"/>
      <c r="F315" s="164"/>
      <c r="G315" s="194"/>
      <c r="H315" s="164"/>
      <c r="I315" s="204"/>
      <c r="J315" s="164"/>
      <c r="K315" s="164"/>
      <c r="L315" s="164"/>
      <c r="M315" s="76"/>
      <c r="N315" s="76"/>
      <c r="O315" s="81"/>
      <c r="P315" s="195">
        <f>VLOOKUP(O315,'Supporting Documentation'!$A$4:$J$569,10,FALSE)</f>
        <v>0</v>
      </c>
      <c r="Q315" s="51"/>
      <c r="R315" s="50"/>
      <c r="S315" s="156">
        <f>IF(Q315="",0,(Q315/'PPF Application'!$T$7))</f>
        <v>0</v>
      </c>
      <c r="T315" s="52">
        <f>IF(O315="", 0, (P315/'PPF Application'!$T$7)*Q315)</f>
        <v>0</v>
      </c>
      <c r="U315" s="134"/>
      <c r="W315" s="158">
        <f t="shared" si="45"/>
        <v>0</v>
      </c>
      <c r="X315" s="158">
        <f t="shared" si="37"/>
        <v>0</v>
      </c>
      <c r="Y315" s="158">
        <f t="shared" si="38"/>
        <v>0</v>
      </c>
      <c r="Z315" s="200">
        <f t="shared" si="39"/>
        <v>0</v>
      </c>
      <c r="AA315" s="200">
        <f t="shared" si="40"/>
        <v>0</v>
      </c>
      <c r="AB315" s="158">
        <f t="shared" si="41"/>
        <v>0</v>
      </c>
      <c r="AC315" s="11">
        <f t="shared" si="42"/>
        <v>0</v>
      </c>
      <c r="AE315" s="23">
        <f t="shared" si="43"/>
        <v>0</v>
      </c>
      <c r="AF315" s="23">
        <f t="shared" si="44"/>
        <v>0</v>
      </c>
    </row>
    <row r="316" spans="1:32" x14ac:dyDescent="0.2">
      <c r="A316" s="366"/>
      <c r="B316" s="366"/>
      <c r="C316" s="164"/>
      <c r="D316" s="164"/>
      <c r="E316" s="201"/>
      <c r="F316" s="164"/>
      <c r="G316" s="194"/>
      <c r="H316" s="164"/>
      <c r="I316" s="204"/>
      <c r="J316" s="164"/>
      <c r="K316" s="164"/>
      <c r="L316" s="164"/>
      <c r="M316" s="76"/>
      <c r="N316" s="76"/>
      <c r="O316" s="81"/>
      <c r="P316" s="195">
        <f>VLOOKUP(O316,'Supporting Documentation'!$A$4:$J$569,10,FALSE)</f>
        <v>0</v>
      </c>
      <c r="Q316" s="51"/>
      <c r="R316" s="50"/>
      <c r="S316" s="156">
        <f>IF(Q316="",0,(Q316/'PPF Application'!$T$7))</f>
        <v>0</v>
      </c>
      <c r="T316" s="52">
        <f>IF(O316="", 0, (P316/'PPF Application'!$T$7)*Q316)</f>
        <v>0</v>
      </c>
      <c r="U316" s="134"/>
      <c r="W316" s="158">
        <f t="shared" si="45"/>
        <v>0</v>
      </c>
      <c r="X316" s="158">
        <f t="shared" si="37"/>
        <v>0</v>
      </c>
      <c r="Y316" s="158">
        <f t="shared" si="38"/>
        <v>0</v>
      </c>
      <c r="Z316" s="200">
        <f t="shared" si="39"/>
        <v>0</v>
      </c>
      <c r="AA316" s="200">
        <f t="shared" si="40"/>
        <v>0</v>
      </c>
      <c r="AB316" s="158">
        <f t="shared" si="41"/>
        <v>0</v>
      </c>
      <c r="AC316" s="11">
        <f t="shared" si="42"/>
        <v>0</v>
      </c>
      <c r="AE316" s="23">
        <f t="shared" si="43"/>
        <v>0</v>
      </c>
      <c r="AF316" s="23">
        <f t="shared" si="44"/>
        <v>0</v>
      </c>
    </row>
    <row r="317" spans="1:32" x14ac:dyDescent="0.2">
      <c r="A317" s="366"/>
      <c r="B317" s="366"/>
      <c r="C317" s="164"/>
      <c r="D317" s="164"/>
      <c r="E317" s="201"/>
      <c r="F317" s="164"/>
      <c r="G317" s="194"/>
      <c r="H317" s="164"/>
      <c r="I317" s="204"/>
      <c r="J317" s="164"/>
      <c r="K317" s="164"/>
      <c r="L317" s="164"/>
      <c r="M317" s="76"/>
      <c r="N317" s="76"/>
      <c r="O317" s="81"/>
      <c r="P317" s="195">
        <f>VLOOKUP(O317,'Supporting Documentation'!$A$4:$J$569,10,FALSE)</f>
        <v>0</v>
      </c>
      <c r="Q317" s="51"/>
      <c r="R317" s="50"/>
      <c r="S317" s="156">
        <f>IF(Q317="",0,(Q317/'PPF Application'!$T$7))</f>
        <v>0</v>
      </c>
      <c r="T317" s="52">
        <f>IF(O317="", 0, (P317/'PPF Application'!$T$7)*Q317)</f>
        <v>0</v>
      </c>
      <c r="U317" s="134"/>
      <c r="W317" s="158">
        <f t="shared" si="45"/>
        <v>0</v>
      </c>
      <c r="X317" s="158">
        <f t="shared" si="37"/>
        <v>0</v>
      </c>
      <c r="Y317" s="158">
        <f t="shared" si="38"/>
        <v>0</v>
      </c>
      <c r="Z317" s="200">
        <f t="shared" si="39"/>
        <v>0</v>
      </c>
      <c r="AA317" s="200">
        <f t="shared" si="40"/>
        <v>0</v>
      </c>
      <c r="AB317" s="158">
        <f t="shared" si="41"/>
        <v>0</v>
      </c>
      <c r="AC317" s="11">
        <f t="shared" si="42"/>
        <v>0</v>
      </c>
      <c r="AE317" s="23">
        <f t="shared" si="43"/>
        <v>0</v>
      </c>
      <c r="AF317" s="23">
        <f t="shared" si="44"/>
        <v>0</v>
      </c>
    </row>
    <row r="318" spans="1:32" x14ac:dyDescent="0.2">
      <c r="A318" s="366"/>
      <c r="B318" s="366"/>
      <c r="C318" s="164"/>
      <c r="D318" s="164"/>
      <c r="E318" s="201"/>
      <c r="F318" s="164"/>
      <c r="G318" s="194"/>
      <c r="H318" s="164"/>
      <c r="I318" s="204"/>
      <c r="J318" s="164"/>
      <c r="K318" s="164"/>
      <c r="L318" s="164"/>
      <c r="M318" s="76"/>
      <c r="N318" s="76"/>
      <c r="O318" s="81"/>
      <c r="P318" s="195">
        <f>VLOOKUP(O318,'Supporting Documentation'!$A$4:$J$569,10,FALSE)</f>
        <v>0</v>
      </c>
      <c r="Q318" s="51"/>
      <c r="R318" s="50"/>
      <c r="S318" s="156">
        <f>IF(Q318="",0,(Q318/'PPF Application'!$T$7))</f>
        <v>0</v>
      </c>
      <c r="T318" s="52">
        <f>IF(O318="", 0, (P318/'PPF Application'!$T$7)*Q318)</f>
        <v>0</v>
      </c>
      <c r="U318" s="134"/>
      <c r="W318" s="158">
        <f t="shared" si="45"/>
        <v>0</v>
      </c>
      <c r="X318" s="158">
        <f t="shared" si="37"/>
        <v>0</v>
      </c>
      <c r="Y318" s="158">
        <f t="shared" si="38"/>
        <v>0</v>
      </c>
      <c r="Z318" s="200">
        <f t="shared" si="39"/>
        <v>0</v>
      </c>
      <c r="AA318" s="200">
        <f t="shared" si="40"/>
        <v>0</v>
      </c>
      <c r="AB318" s="158">
        <f t="shared" si="41"/>
        <v>0</v>
      </c>
      <c r="AC318" s="11">
        <f t="shared" si="42"/>
        <v>0</v>
      </c>
      <c r="AE318" s="23">
        <f t="shared" si="43"/>
        <v>0</v>
      </c>
      <c r="AF318" s="23">
        <f t="shared" si="44"/>
        <v>0</v>
      </c>
    </row>
    <row r="319" spans="1:32" x14ac:dyDescent="0.2">
      <c r="A319" s="366"/>
      <c r="B319" s="366"/>
      <c r="C319" s="164"/>
      <c r="D319" s="164"/>
      <c r="E319" s="201"/>
      <c r="F319" s="164"/>
      <c r="G319" s="194"/>
      <c r="H319" s="164"/>
      <c r="I319" s="204"/>
      <c r="J319" s="164"/>
      <c r="K319" s="164"/>
      <c r="L319" s="164"/>
      <c r="M319" s="76"/>
      <c r="N319" s="76"/>
      <c r="O319" s="81"/>
      <c r="P319" s="195">
        <f>VLOOKUP(O319,'Supporting Documentation'!$A$4:$J$569,10,FALSE)</f>
        <v>0</v>
      </c>
      <c r="Q319" s="51"/>
      <c r="R319" s="50"/>
      <c r="S319" s="156">
        <f>IF(Q319="",0,(Q319/'PPF Application'!$T$7))</f>
        <v>0</v>
      </c>
      <c r="T319" s="52">
        <f>IF(O319="", 0, (P319/'PPF Application'!$T$7)*Q319)</f>
        <v>0</v>
      </c>
      <c r="U319" s="134"/>
      <c r="W319" s="158">
        <f t="shared" si="45"/>
        <v>0</v>
      </c>
      <c r="X319" s="158">
        <f t="shared" si="37"/>
        <v>0</v>
      </c>
      <c r="Y319" s="158">
        <f t="shared" si="38"/>
        <v>0</v>
      </c>
      <c r="Z319" s="200">
        <f t="shared" si="39"/>
        <v>0</v>
      </c>
      <c r="AA319" s="200">
        <f t="shared" si="40"/>
        <v>0</v>
      </c>
      <c r="AB319" s="158">
        <f t="shared" si="41"/>
        <v>0</v>
      </c>
      <c r="AC319" s="11">
        <f t="shared" si="42"/>
        <v>0</v>
      </c>
      <c r="AE319" s="23">
        <f t="shared" si="43"/>
        <v>0</v>
      </c>
      <c r="AF319" s="23">
        <f t="shared" si="44"/>
        <v>0</v>
      </c>
    </row>
    <row r="320" spans="1:32" x14ac:dyDescent="0.2">
      <c r="A320" s="366"/>
      <c r="B320" s="366"/>
      <c r="C320" s="164"/>
      <c r="D320" s="164"/>
      <c r="E320" s="201"/>
      <c r="F320" s="164"/>
      <c r="G320" s="194"/>
      <c r="H320" s="164"/>
      <c r="I320" s="204"/>
      <c r="J320" s="164"/>
      <c r="K320" s="164"/>
      <c r="L320" s="164"/>
      <c r="M320" s="76"/>
      <c r="N320" s="76"/>
      <c r="O320" s="81"/>
      <c r="P320" s="195">
        <f>VLOOKUP(O320,'Supporting Documentation'!$A$4:$J$569,10,FALSE)</f>
        <v>0</v>
      </c>
      <c r="Q320" s="51"/>
      <c r="R320" s="50"/>
      <c r="S320" s="156">
        <f>IF(Q320="",0,(Q320/'PPF Application'!$T$7))</f>
        <v>0</v>
      </c>
      <c r="T320" s="52">
        <f>IF(O320="", 0, (P320/'PPF Application'!$T$7)*Q320)</f>
        <v>0</v>
      </c>
      <c r="U320" s="134"/>
      <c r="W320" s="158">
        <f t="shared" si="45"/>
        <v>0</v>
      </c>
      <c r="X320" s="158">
        <f t="shared" si="37"/>
        <v>0</v>
      </c>
      <c r="Y320" s="158">
        <f t="shared" si="38"/>
        <v>0</v>
      </c>
      <c r="Z320" s="200">
        <f t="shared" si="39"/>
        <v>0</v>
      </c>
      <c r="AA320" s="200">
        <f t="shared" si="40"/>
        <v>0</v>
      </c>
      <c r="AB320" s="158">
        <f t="shared" si="41"/>
        <v>0</v>
      </c>
      <c r="AC320" s="11">
        <f t="shared" si="42"/>
        <v>0</v>
      </c>
      <c r="AE320" s="23">
        <f t="shared" si="43"/>
        <v>0</v>
      </c>
      <c r="AF320" s="23">
        <f t="shared" si="44"/>
        <v>0</v>
      </c>
    </row>
    <row r="321" spans="1:32" x14ac:dyDescent="0.2">
      <c r="A321" s="366"/>
      <c r="B321" s="366"/>
      <c r="C321" s="164"/>
      <c r="D321" s="164"/>
      <c r="E321" s="201"/>
      <c r="F321" s="164"/>
      <c r="G321" s="194"/>
      <c r="H321" s="164"/>
      <c r="I321" s="204"/>
      <c r="J321" s="164"/>
      <c r="K321" s="164"/>
      <c r="L321" s="164"/>
      <c r="M321" s="76"/>
      <c r="N321" s="76"/>
      <c r="O321" s="81"/>
      <c r="P321" s="195">
        <f>VLOOKUP(O321,'Supporting Documentation'!$A$4:$J$569,10,FALSE)</f>
        <v>0</v>
      </c>
      <c r="Q321" s="51"/>
      <c r="R321" s="50"/>
      <c r="S321" s="156">
        <f>IF(Q321="",0,(Q321/'PPF Application'!$T$7))</f>
        <v>0</v>
      </c>
      <c r="T321" s="52">
        <f>IF(O321="", 0, (P321/'PPF Application'!$T$7)*Q321)</f>
        <v>0</v>
      </c>
      <c r="U321" s="134"/>
      <c r="W321" s="158">
        <f t="shared" si="45"/>
        <v>0</v>
      </c>
      <c r="X321" s="158">
        <f t="shared" si="37"/>
        <v>0</v>
      </c>
      <c r="Y321" s="158">
        <f t="shared" si="38"/>
        <v>0</v>
      </c>
      <c r="Z321" s="200">
        <f t="shared" si="39"/>
        <v>0</v>
      </c>
      <c r="AA321" s="200">
        <f t="shared" si="40"/>
        <v>0</v>
      </c>
      <c r="AB321" s="158">
        <f t="shared" si="41"/>
        <v>0</v>
      </c>
      <c r="AC321" s="11">
        <f t="shared" si="42"/>
        <v>0</v>
      </c>
      <c r="AE321" s="23">
        <f t="shared" si="43"/>
        <v>0</v>
      </c>
      <c r="AF321" s="23">
        <f t="shared" si="44"/>
        <v>0</v>
      </c>
    </row>
    <row r="322" spans="1:32" x14ac:dyDescent="0.2">
      <c r="A322" s="366"/>
      <c r="B322" s="366"/>
      <c r="C322" s="164"/>
      <c r="D322" s="164"/>
      <c r="E322" s="201"/>
      <c r="F322" s="164"/>
      <c r="G322" s="194"/>
      <c r="H322" s="164"/>
      <c r="I322" s="204"/>
      <c r="J322" s="164"/>
      <c r="K322" s="164"/>
      <c r="L322" s="164"/>
      <c r="M322" s="76"/>
      <c r="N322" s="76"/>
      <c r="O322" s="81"/>
      <c r="P322" s="195">
        <f>VLOOKUP(O322,'Supporting Documentation'!$A$4:$J$569,10,FALSE)</f>
        <v>0</v>
      </c>
      <c r="Q322" s="51"/>
      <c r="R322" s="50"/>
      <c r="S322" s="156">
        <f>IF(Q322="",0,(Q322/'PPF Application'!$T$7))</f>
        <v>0</v>
      </c>
      <c r="T322" s="52">
        <f>IF(O322="", 0, (P322/'PPF Application'!$T$7)*Q322)</f>
        <v>0</v>
      </c>
      <c r="U322" s="134"/>
      <c r="W322" s="158">
        <f t="shared" si="45"/>
        <v>0</v>
      </c>
      <c r="X322" s="158">
        <f t="shared" si="37"/>
        <v>0</v>
      </c>
      <c r="Y322" s="158">
        <f t="shared" si="38"/>
        <v>0</v>
      </c>
      <c r="Z322" s="200">
        <f t="shared" si="39"/>
        <v>0</v>
      </c>
      <c r="AA322" s="200">
        <f t="shared" si="40"/>
        <v>0</v>
      </c>
      <c r="AB322" s="158">
        <f t="shared" si="41"/>
        <v>0</v>
      </c>
      <c r="AC322" s="11">
        <f t="shared" si="42"/>
        <v>0</v>
      </c>
      <c r="AE322" s="23">
        <f t="shared" si="43"/>
        <v>0</v>
      </c>
      <c r="AF322" s="23">
        <f t="shared" si="44"/>
        <v>0</v>
      </c>
    </row>
    <row r="323" spans="1:32" x14ac:dyDescent="0.2">
      <c r="A323" s="366"/>
      <c r="B323" s="366"/>
      <c r="C323" s="164"/>
      <c r="D323" s="164"/>
      <c r="E323" s="201"/>
      <c r="F323" s="164"/>
      <c r="G323" s="194"/>
      <c r="H323" s="164"/>
      <c r="I323" s="204"/>
      <c r="J323" s="164"/>
      <c r="K323" s="164"/>
      <c r="L323" s="164"/>
      <c r="M323" s="76"/>
      <c r="N323" s="76"/>
      <c r="O323" s="81"/>
      <c r="P323" s="195">
        <f>VLOOKUP(O323,'Supporting Documentation'!$A$4:$J$569,10,FALSE)</f>
        <v>0</v>
      </c>
      <c r="Q323" s="51"/>
      <c r="R323" s="50"/>
      <c r="S323" s="156">
        <f>IF(Q323="",0,(Q323/'PPF Application'!$T$7))</f>
        <v>0</v>
      </c>
      <c r="T323" s="52">
        <f>IF(O323="", 0, (P323/'PPF Application'!$T$7)*Q323)</f>
        <v>0</v>
      </c>
      <c r="U323" s="134"/>
      <c r="W323" s="158">
        <f t="shared" si="45"/>
        <v>0</v>
      </c>
      <c r="X323" s="158">
        <f t="shared" si="37"/>
        <v>0</v>
      </c>
      <c r="Y323" s="158">
        <f t="shared" si="38"/>
        <v>0</v>
      </c>
      <c r="Z323" s="200">
        <f t="shared" si="39"/>
        <v>0</v>
      </c>
      <c r="AA323" s="200">
        <f t="shared" si="40"/>
        <v>0</v>
      </c>
      <c r="AB323" s="158">
        <f t="shared" si="41"/>
        <v>0</v>
      </c>
      <c r="AC323" s="11">
        <f t="shared" si="42"/>
        <v>0</v>
      </c>
      <c r="AE323" s="23">
        <f t="shared" si="43"/>
        <v>0</v>
      </c>
      <c r="AF323" s="23">
        <f t="shared" si="44"/>
        <v>0</v>
      </c>
    </row>
    <row r="324" spans="1:32" x14ac:dyDescent="0.2">
      <c r="A324" s="366"/>
      <c r="B324" s="366"/>
      <c r="C324" s="164"/>
      <c r="D324" s="164"/>
      <c r="E324" s="201"/>
      <c r="F324" s="164"/>
      <c r="G324" s="194"/>
      <c r="H324" s="164"/>
      <c r="I324" s="204"/>
      <c r="J324" s="164"/>
      <c r="K324" s="164"/>
      <c r="L324" s="164"/>
      <c r="M324" s="76"/>
      <c r="N324" s="76"/>
      <c r="O324" s="81"/>
      <c r="P324" s="195">
        <f>VLOOKUP(O324,'Supporting Documentation'!$A$4:$J$569,10,FALSE)</f>
        <v>0</v>
      </c>
      <c r="Q324" s="51"/>
      <c r="R324" s="50"/>
      <c r="S324" s="156">
        <f>IF(Q324="",0,(Q324/'PPF Application'!$T$7))</f>
        <v>0</v>
      </c>
      <c r="T324" s="52">
        <f>IF(O324="", 0, (P324/'PPF Application'!$T$7)*Q324)</f>
        <v>0</v>
      </c>
      <c r="U324" s="134"/>
      <c r="W324" s="158">
        <f t="shared" si="45"/>
        <v>0</v>
      </c>
      <c r="X324" s="158">
        <f t="shared" si="37"/>
        <v>0</v>
      </c>
      <c r="Y324" s="158">
        <f t="shared" si="38"/>
        <v>0</v>
      </c>
      <c r="Z324" s="200">
        <f t="shared" si="39"/>
        <v>0</v>
      </c>
      <c r="AA324" s="200">
        <f t="shared" si="40"/>
        <v>0</v>
      </c>
      <c r="AB324" s="158">
        <f t="shared" si="41"/>
        <v>0</v>
      </c>
      <c r="AC324" s="11">
        <f t="shared" si="42"/>
        <v>0</v>
      </c>
      <c r="AE324" s="23">
        <f t="shared" si="43"/>
        <v>0</v>
      </c>
      <c r="AF324" s="23">
        <f t="shared" si="44"/>
        <v>0</v>
      </c>
    </row>
    <row r="325" spans="1:32" x14ac:dyDescent="0.2">
      <c r="A325" s="366"/>
      <c r="B325" s="366"/>
      <c r="C325" s="164"/>
      <c r="D325" s="164"/>
      <c r="E325" s="201"/>
      <c r="F325" s="164"/>
      <c r="G325" s="194"/>
      <c r="H325" s="164"/>
      <c r="I325" s="204"/>
      <c r="J325" s="164"/>
      <c r="K325" s="164"/>
      <c r="L325" s="164"/>
      <c r="M325" s="76"/>
      <c r="N325" s="76"/>
      <c r="O325" s="81"/>
      <c r="P325" s="195">
        <f>VLOOKUP(O325,'Supporting Documentation'!$A$4:$J$569,10,FALSE)</f>
        <v>0</v>
      </c>
      <c r="Q325" s="51"/>
      <c r="R325" s="50"/>
      <c r="S325" s="156">
        <f>IF(Q325="",0,(Q325/'PPF Application'!$T$7))</f>
        <v>0</v>
      </c>
      <c r="T325" s="52">
        <f>IF(O325="", 0, (P325/'PPF Application'!$T$7)*Q325)</f>
        <v>0</v>
      </c>
      <c r="U325" s="134"/>
      <c r="W325" s="158">
        <f t="shared" si="45"/>
        <v>0</v>
      </c>
      <c r="X325" s="158">
        <f t="shared" si="37"/>
        <v>0</v>
      </c>
      <c r="Y325" s="158">
        <f t="shared" si="38"/>
        <v>0</v>
      </c>
      <c r="Z325" s="200">
        <f t="shared" si="39"/>
        <v>0</v>
      </c>
      <c r="AA325" s="200">
        <f t="shared" si="40"/>
        <v>0</v>
      </c>
      <c r="AB325" s="158">
        <f t="shared" si="41"/>
        <v>0</v>
      </c>
      <c r="AC325" s="11">
        <f t="shared" si="42"/>
        <v>0</v>
      </c>
      <c r="AE325" s="23">
        <f t="shared" si="43"/>
        <v>0</v>
      </c>
      <c r="AF325" s="23">
        <f t="shared" si="44"/>
        <v>0</v>
      </c>
    </row>
    <row r="326" spans="1:32" x14ac:dyDescent="0.2">
      <c r="A326" s="366"/>
      <c r="B326" s="366"/>
      <c r="C326" s="164"/>
      <c r="D326" s="164"/>
      <c r="E326" s="201"/>
      <c r="F326" s="164"/>
      <c r="G326" s="194"/>
      <c r="H326" s="164"/>
      <c r="I326" s="204"/>
      <c r="J326" s="164"/>
      <c r="K326" s="164"/>
      <c r="L326" s="164"/>
      <c r="M326" s="76"/>
      <c r="N326" s="76"/>
      <c r="O326" s="81"/>
      <c r="P326" s="195">
        <f>VLOOKUP(O326,'Supporting Documentation'!$A$4:$J$569,10,FALSE)</f>
        <v>0</v>
      </c>
      <c r="Q326" s="51"/>
      <c r="R326" s="50"/>
      <c r="S326" s="156">
        <f>IF(Q326="",0,(Q326/'PPF Application'!$T$7))</f>
        <v>0</v>
      </c>
      <c r="T326" s="52">
        <f>IF(O326="", 0, (P326/'PPF Application'!$T$7)*Q326)</f>
        <v>0</v>
      </c>
      <c r="U326" s="134"/>
      <c r="W326" s="158">
        <f t="shared" si="45"/>
        <v>0</v>
      </c>
      <c r="X326" s="158">
        <f t="shared" ref="X326:X389" si="46">IF(AND(C326="x",H326="x"),1,0)</f>
        <v>0</v>
      </c>
      <c r="Y326" s="158">
        <f t="shared" ref="Y326:Y389" si="47">IF(AND(D326="x",H326="x"),1,0)</f>
        <v>0</v>
      </c>
      <c r="Z326" s="200">
        <f t="shared" ref="Z326:Z389" si="48">IF(AND(E326="x",H326="x"),1,0)</f>
        <v>0</v>
      </c>
      <c r="AA326" s="200">
        <f t="shared" ref="AA326:AA389" si="49">IF(AND(F326="x",H326="x"),1,0)</f>
        <v>0</v>
      </c>
      <c r="AB326" s="158">
        <f t="shared" ref="AB326:AB389" si="50">IF(OR(O326="UNK",O326="TPR",O326="ORP",O326="INC",O326="OTS"),1,0)</f>
        <v>0</v>
      </c>
      <c r="AC326" s="11">
        <f t="shared" ref="AC326:AC389" si="51">IF((AND(AND(AND(M326&lt;=$AD$5,N326&gt;=$AD$5,M326&lt;&gt;"",H326&lt;&gt;"")))),1,0)</f>
        <v>0</v>
      </c>
      <c r="AE326" s="23">
        <f t="shared" ref="AE326:AE389" si="52">IF(J326="x",S326,0)</f>
        <v>0</v>
      </c>
      <c r="AF326" s="23">
        <f t="shared" ref="AF326:AF389" si="53">IF(R326="x", S326, 0)</f>
        <v>0</v>
      </c>
    </row>
    <row r="327" spans="1:32" x14ac:dyDescent="0.2">
      <c r="A327" s="366"/>
      <c r="B327" s="366"/>
      <c r="C327" s="164"/>
      <c r="D327" s="164"/>
      <c r="E327" s="201"/>
      <c r="F327" s="164"/>
      <c r="G327" s="194"/>
      <c r="H327" s="164"/>
      <c r="I327" s="204"/>
      <c r="J327" s="164"/>
      <c r="K327" s="164"/>
      <c r="L327" s="164"/>
      <c r="M327" s="76"/>
      <c r="N327" s="76"/>
      <c r="O327" s="81"/>
      <c r="P327" s="195">
        <f>VLOOKUP(O327,'Supporting Documentation'!$A$4:$J$569,10,FALSE)</f>
        <v>0</v>
      </c>
      <c r="Q327" s="51"/>
      <c r="R327" s="50"/>
      <c r="S327" s="156">
        <f>IF(Q327="",0,(Q327/'PPF Application'!$T$7))</f>
        <v>0</v>
      </c>
      <c r="T327" s="52">
        <f>IF(O327="", 0, (P327/'PPF Application'!$T$7)*Q327)</f>
        <v>0</v>
      </c>
      <c r="U327" s="134"/>
      <c r="W327" s="158">
        <f t="shared" ref="W327:W390" si="54">IF(AND(A327="x",H327="x"),1,0)</f>
        <v>0</v>
      </c>
      <c r="X327" s="158">
        <f t="shared" si="46"/>
        <v>0</v>
      </c>
      <c r="Y327" s="158">
        <f t="shared" si="47"/>
        <v>0</v>
      </c>
      <c r="Z327" s="200">
        <f t="shared" si="48"/>
        <v>0</v>
      </c>
      <c r="AA327" s="200">
        <f t="shared" si="49"/>
        <v>0</v>
      </c>
      <c r="AB327" s="158">
        <f t="shared" si="50"/>
        <v>0</v>
      </c>
      <c r="AC327" s="11">
        <f t="shared" si="51"/>
        <v>0</v>
      </c>
      <c r="AE327" s="23">
        <f t="shared" si="52"/>
        <v>0</v>
      </c>
      <c r="AF327" s="23">
        <f t="shared" si="53"/>
        <v>0</v>
      </c>
    </row>
    <row r="328" spans="1:32" x14ac:dyDescent="0.2">
      <c r="A328" s="366"/>
      <c r="B328" s="366"/>
      <c r="C328" s="164"/>
      <c r="D328" s="164"/>
      <c r="E328" s="201"/>
      <c r="F328" s="164"/>
      <c r="G328" s="194"/>
      <c r="H328" s="164"/>
      <c r="I328" s="204"/>
      <c r="J328" s="164"/>
      <c r="K328" s="164"/>
      <c r="L328" s="164"/>
      <c r="M328" s="76"/>
      <c r="N328" s="76"/>
      <c r="O328" s="81"/>
      <c r="P328" s="195">
        <f>VLOOKUP(O328,'Supporting Documentation'!$A$4:$J$569,10,FALSE)</f>
        <v>0</v>
      </c>
      <c r="Q328" s="51"/>
      <c r="R328" s="50"/>
      <c r="S328" s="156">
        <f>IF(Q328="",0,(Q328/'PPF Application'!$T$7))</f>
        <v>0</v>
      </c>
      <c r="T328" s="52">
        <f>IF(O328="", 0, (P328/'PPF Application'!$T$7)*Q328)</f>
        <v>0</v>
      </c>
      <c r="U328" s="134"/>
      <c r="W328" s="158">
        <f t="shared" si="54"/>
        <v>0</v>
      </c>
      <c r="X328" s="158">
        <f t="shared" si="46"/>
        <v>0</v>
      </c>
      <c r="Y328" s="158">
        <f t="shared" si="47"/>
        <v>0</v>
      </c>
      <c r="Z328" s="200">
        <f t="shared" si="48"/>
        <v>0</v>
      </c>
      <c r="AA328" s="200">
        <f t="shared" si="49"/>
        <v>0</v>
      </c>
      <c r="AB328" s="158">
        <f t="shared" si="50"/>
        <v>0</v>
      </c>
      <c r="AC328" s="11">
        <f t="shared" si="51"/>
        <v>0</v>
      </c>
      <c r="AE328" s="23">
        <f t="shared" si="52"/>
        <v>0</v>
      </c>
      <c r="AF328" s="23">
        <f t="shared" si="53"/>
        <v>0</v>
      </c>
    </row>
    <row r="329" spans="1:32" x14ac:dyDescent="0.2">
      <c r="A329" s="366"/>
      <c r="B329" s="366"/>
      <c r="C329" s="164"/>
      <c r="D329" s="164"/>
      <c r="E329" s="201"/>
      <c r="F329" s="164"/>
      <c r="G329" s="194"/>
      <c r="H329" s="164"/>
      <c r="I329" s="204"/>
      <c r="J329" s="164"/>
      <c r="K329" s="164"/>
      <c r="L329" s="164"/>
      <c r="M329" s="76"/>
      <c r="N329" s="76"/>
      <c r="O329" s="81"/>
      <c r="P329" s="195">
        <f>VLOOKUP(O329,'Supporting Documentation'!$A$4:$J$569,10,FALSE)</f>
        <v>0</v>
      </c>
      <c r="Q329" s="51"/>
      <c r="R329" s="50"/>
      <c r="S329" s="156">
        <f>IF(Q329="",0,(Q329/'PPF Application'!$T$7))</f>
        <v>0</v>
      </c>
      <c r="T329" s="52">
        <f>IF(O329="", 0, (P329/'PPF Application'!$T$7)*Q329)</f>
        <v>0</v>
      </c>
      <c r="U329" s="134"/>
      <c r="W329" s="158">
        <f t="shared" si="54"/>
        <v>0</v>
      </c>
      <c r="X329" s="158">
        <f t="shared" si="46"/>
        <v>0</v>
      </c>
      <c r="Y329" s="158">
        <f t="shared" si="47"/>
        <v>0</v>
      </c>
      <c r="Z329" s="200">
        <f t="shared" si="48"/>
        <v>0</v>
      </c>
      <c r="AA329" s="200">
        <f t="shared" si="49"/>
        <v>0</v>
      </c>
      <c r="AB329" s="158">
        <f t="shared" si="50"/>
        <v>0</v>
      </c>
      <c r="AC329" s="11">
        <f t="shared" si="51"/>
        <v>0</v>
      </c>
      <c r="AE329" s="23">
        <f t="shared" si="52"/>
        <v>0</v>
      </c>
      <c r="AF329" s="23">
        <f t="shared" si="53"/>
        <v>0</v>
      </c>
    </row>
    <row r="330" spans="1:32" x14ac:dyDescent="0.2">
      <c r="A330" s="366"/>
      <c r="B330" s="366"/>
      <c r="C330" s="164"/>
      <c r="D330" s="164"/>
      <c r="E330" s="201"/>
      <c r="F330" s="164"/>
      <c r="G330" s="194"/>
      <c r="H330" s="164"/>
      <c r="I330" s="204"/>
      <c r="J330" s="164"/>
      <c r="K330" s="164"/>
      <c r="L330" s="164"/>
      <c r="M330" s="76"/>
      <c r="N330" s="76"/>
      <c r="O330" s="81"/>
      <c r="P330" s="195">
        <f>VLOOKUP(O330,'Supporting Documentation'!$A$4:$J$569,10,FALSE)</f>
        <v>0</v>
      </c>
      <c r="Q330" s="51"/>
      <c r="R330" s="50"/>
      <c r="S330" s="156">
        <f>IF(Q330="",0,(Q330/'PPF Application'!$T$7))</f>
        <v>0</v>
      </c>
      <c r="T330" s="52">
        <f>IF(O330="", 0, (P330/'PPF Application'!$T$7)*Q330)</f>
        <v>0</v>
      </c>
      <c r="U330" s="134"/>
      <c r="W330" s="158">
        <f t="shared" si="54"/>
        <v>0</v>
      </c>
      <c r="X330" s="158">
        <f t="shared" si="46"/>
        <v>0</v>
      </c>
      <c r="Y330" s="158">
        <f t="shared" si="47"/>
        <v>0</v>
      </c>
      <c r="Z330" s="200">
        <f t="shared" si="48"/>
        <v>0</v>
      </c>
      <c r="AA330" s="200">
        <f t="shared" si="49"/>
        <v>0</v>
      </c>
      <c r="AB330" s="158">
        <f t="shared" si="50"/>
        <v>0</v>
      </c>
      <c r="AC330" s="11">
        <f t="shared" si="51"/>
        <v>0</v>
      </c>
      <c r="AE330" s="23">
        <f t="shared" si="52"/>
        <v>0</v>
      </c>
      <c r="AF330" s="23">
        <f t="shared" si="53"/>
        <v>0</v>
      </c>
    </row>
    <row r="331" spans="1:32" x14ac:dyDescent="0.2">
      <c r="A331" s="366"/>
      <c r="B331" s="366"/>
      <c r="C331" s="164"/>
      <c r="D331" s="164"/>
      <c r="E331" s="201"/>
      <c r="F331" s="164"/>
      <c r="G331" s="194"/>
      <c r="H331" s="164"/>
      <c r="I331" s="204"/>
      <c r="J331" s="164"/>
      <c r="K331" s="164"/>
      <c r="L331" s="164"/>
      <c r="M331" s="76"/>
      <c r="N331" s="76"/>
      <c r="O331" s="81"/>
      <c r="P331" s="195">
        <f>VLOOKUP(O331,'Supporting Documentation'!$A$4:$J$569,10,FALSE)</f>
        <v>0</v>
      </c>
      <c r="Q331" s="51"/>
      <c r="R331" s="50"/>
      <c r="S331" s="156">
        <f>IF(Q331="",0,(Q331/'PPF Application'!$T$7))</f>
        <v>0</v>
      </c>
      <c r="T331" s="52">
        <f>IF(O331="", 0, (P331/'PPF Application'!$T$7)*Q331)</f>
        <v>0</v>
      </c>
      <c r="U331" s="134"/>
      <c r="W331" s="158">
        <f t="shared" si="54"/>
        <v>0</v>
      </c>
      <c r="X331" s="158">
        <f t="shared" si="46"/>
        <v>0</v>
      </c>
      <c r="Y331" s="158">
        <f t="shared" si="47"/>
        <v>0</v>
      </c>
      <c r="Z331" s="200">
        <f t="shared" si="48"/>
        <v>0</v>
      </c>
      <c r="AA331" s="200">
        <f t="shared" si="49"/>
        <v>0</v>
      </c>
      <c r="AB331" s="158">
        <f t="shared" si="50"/>
        <v>0</v>
      </c>
      <c r="AC331" s="11">
        <f t="shared" si="51"/>
        <v>0</v>
      </c>
      <c r="AE331" s="23">
        <f t="shared" si="52"/>
        <v>0</v>
      </c>
      <c r="AF331" s="23">
        <f t="shared" si="53"/>
        <v>0</v>
      </c>
    </row>
    <row r="332" spans="1:32" x14ac:dyDescent="0.2">
      <c r="A332" s="366"/>
      <c r="B332" s="366"/>
      <c r="C332" s="164"/>
      <c r="D332" s="164"/>
      <c r="E332" s="201"/>
      <c r="F332" s="164"/>
      <c r="G332" s="194"/>
      <c r="H332" s="164"/>
      <c r="I332" s="204"/>
      <c r="J332" s="164"/>
      <c r="K332" s="164"/>
      <c r="L332" s="164"/>
      <c r="M332" s="76"/>
      <c r="N332" s="76"/>
      <c r="O332" s="81"/>
      <c r="P332" s="195">
        <f>VLOOKUP(O332,'Supporting Documentation'!$A$4:$J$569,10,FALSE)</f>
        <v>0</v>
      </c>
      <c r="Q332" s="51"/>
      <c r="R332" s="50"/>
      <c r="S332" s="156">
        <f>IF(Q332="",0,(Q332/'PPF Application'!$T$7))</f>
        <v>0</v>
      </c>
      <c r="T332" s="52">
        <f>IF(O332="", 0, (P332/'PPF Application'!$T$7)*Q332)</f>
        <v>0</v>
      </c>
      <c r="U332" s="134"/>
      <c r="W332" s="158">
        <f t="shared" si="54"/>
        <v>0</v>
      </c>
      <c r="X332" s="158">
        <f t="shared" si="46"/>
        <v>0</v>
      </c>
      <c r="Y332" s="158">
        <f t="shared" si="47"/>
        <v>0</v>
      </c>
      <c r="Z332" s="200">
        <f t="shared" si="48"/>
        <v>0</v>
      </c>
      <c r="AA332" s="200">
        <f t="shared" si="49"/>
        <v>0</v>
      </c>
      <c r="AB332" s="158">
        <f t="shared" si="50"/>
        <v>0</v>
      </c>
      <c r="AC332" s="11">
        <f t="shared" si="51"/>
        <v>0</v>
      </c>
      <c r="AE332" s="23">
        <f t="shared" si="52"/>
        <v>0</v>
      </c>
      <c r="AF332" s="23">
        <f t="shared" si="53"/>
        <v>0</v>
      </c>
    </row>
    <row r="333" spans="1:32" x14ac:dyDescent="0.2">
      <c r="A333" s="366"/>
      <c r="B333" s="366"/>
      <c r="C333" s="164"/>
      <c r="D333" s="164"/>
      <c r="E333" s="201"/>
      <c r="F333" s="164"/>
      <c r="G333" s="194"/>
      <c r="H333" s="164"/>
      <c r="I333" s="204"/>
      <c r="J333" s="164"/>
      <c r="K333" s="164"/>
      <c r="L333" s="164"/>
      <c r="M333" s="76"/>
      <c r="N333" s="76"/>
      <c r="O333" s="81"/>
      <c r="P333" s="195">
        <f>VLOOKUP(O333,'Supporting Documentation'!$A$4:$J$569,10,FALSE)</f>
        <v>0</v>
      </c>
      <c r="Q333" s="51"/>
      <c r="R333" s="50"/>
      <c r="S333" s="156">
        <f>IF(Q333="",0,(Q333/'PPF Application'!$T$7))</f>
        <v>0</v>
      </c>
      <c r="T333" s="52">
        <f>IF(O333="", 0, (P333/'PPF Application'!$T$7)*Q333)</f>
        <v>0</v>
      </c>
      <c r="U333" s="134"/>
      <c r="W333" s="158">
        <f t="shared" si="54"/>
        <v>0</v>
      </c>
      <c r="X333" s="158">
        <f t="shared" si="46"/>
        <v>0</v>
      </c>
      <c r="Y333" s="158">
        <f t="shared" si="47"/>
        <v>0</v>
      </c>
      <c r="Z333" s="200">
        <f t="shared" si="48"/>
        <v>0</v>
      </c>
      <c r="AA333" s="200">
        <f t="shared" si="49"/>
        <v>0</v>
      </c>
      <c r="AB333" s="158">
        <f t="shared" si="50"/>
        <v>0</v>
      </c>
      <c r="AC333" s="11">
        <f t="shared" si="51"/>
        <v>0</v>
      </c>
      <c r="AE333" s="23">
        <f t="shared" si="52"/>
        <v>0</v>
      </c>
      <c r="AF333" s="23">
        <f t="shared" si="53"/>
        <v>0</v>
      </c>
    </row>
    <row r="334" spans="1:32" x14ac:dyDescent="0.2">
      <c r="A334" s="366"/>
      <c r="B334" s="366"/>
      <c r="C334" s="164"/>
      <c r="D334" s="164"/>
      <c r="E334" s="201"/>
      <c r="F334" s="164"/>
      <c r="G334" s="194"/>
      <c r="H334" s="164"/>
      <c r="I334" s="204"/>
      <c r="J334" s="164"/>
      <c r="K334" s="164"/>
      <c r="L334" s="164"/>
      <c r="M334" s="76"/>
      <c r="N334" s="76"/>
      <c r="O334" s="81"/>
      <c r="P334" s="195">
        <f>VLOOKUP(O334,'Supporting Documentation'!$A$4:$J$569,10,FALSE)</f>
        <v>0</v>
      </c>
      <c r="Q334" s="51"/>
      <c r="R334" s="50"/>
      <c r="S334" s="156">
        <f>IF(Q334="",0,(Q334/'PPF Application'!$T$7))</f>
        <v>0</v>
      </c>
      <c r="T334" s="52">
        <f>IF(O334="", 0, (P334/'PPF Application'!$T$7)*Q334)</f>
        <v>0</v>
      </c>
      <c r="U334" s="134"/>
      <c r="W334" s="158">
        <f t="shared" si="54"/>
        <v>0</v>
      </c>
      <c r="X334" s="158">
        <f t="shared" si="46"/>
        <v>0</v>
      </c>
      <c r="Y334" s="158">
        <f t="shared" si="47"/>
        <v>0</v>
      </c>
      <c r="Z334" s="200">
        <f t="shared" si="48"/>
        <v>0</v>
      </c>
      <c r="AA334" s="200">
        <f t="shared" si="49"/>
        <v>0</v>
      </c>
      <c r="AB334" s="158">
        <f t="shared" si="50"/>
        <v>0</v>
      </c>
      <c r="AC334" s="11">
        <f t="shared" si="51"/>
        <v>0</v>
      </c>
      <c r="AE334" s="23">
        <f t="shared" si="52"/>
        <v>0</v>
      </c>
      <c r="AF334" s="23">
        <f t="shared" si="53"/>
        <v>0</v>
      </c>
    </row>
    <row r="335" spans="1:32" x14ac:dyDescent="0.2">
      <c r="A335" s="366"/>
      <c r="B335" s="366"/>
      <c r="C335" s="164"/>
      <c r="D335" s="164"/>
      <c r="E335" s="201"/>
      <c r="F335" s="164"/>
      <c r="G335" s="194"/>
      <c r="H335" s="164"/>
      <c r="I335" s="204"/>
      <c r="J335" s="164"/>
      <c r="K335" s="164"/>
      <c r="L335" s="164"/>
      <c r="M335" s="76"/>
      <c r="N335" s="76"/>
      <c r="O335" s="81"/>
      <c r="P335" s="195">
        <f>VLOOKUP(O335,'Supporting Documentation'!$A$4:$J$569,10,FALSE)</f>
        <v>0</v>
      </c>
      <c r="Q335" s="51"/>
      <c r="R335" s="50"/>
      <c r="S335" s="156">
        <f>IF(Q335="",0,(Q335/'PPF Application'!$T$7))</f>
        <v>0</v>
      </c>
      <c r="T335" s="52">
        <f>IF(O335="", 0, (P335/'PPF Application'!$T$7)*Q335)</f>
        <v>0</v>
      </c>
      <c r="U335" s="134"/>
      <c r="W335" s="158">
        <f t="shared" si="54"/>
        <v>0</v>
      </c>
      <c r="X335" s="158">
        <f t="shared" si="46"/>
        <v>0</v>
      </c>
      <c r="Y335" s="158">
        <f t="shared" si="47"/>
        <v>0</v>
      </c>
      <c r="Z335" s="200">
        <f t="shared" si="48"/>
        <v>0</v>
      </c>
      <c r="AA335" s="200">
        <f t="shared" si="49"/>
        <v>0</v>
      </c>
      <c r="AB335" s="158">
        <f t="shared" si="50"/>
        <v>0</v>
      </c>
      <c r="AC335" s="11">
        <f t="shared" si="51"/>
        <v>0</v>
      </c>
      <c r="AE335" s="23">
        <f t="shared" si="52"/>
        <v>0</v>
      </c>
      <c r="AF335" s="23">
        <f t="shared" si="53"/>
        <v>0</v>
      </c>
    </row>
    <row r="336" spans="1:32" x14ac:dyDescent="0.2">
      <c r="A336" s="366"/>
      <c r="B336" s="366"/>
      <c r="C336" s="164"/>
      <c r="D336" s="164"/>
      <c r="E336" s="201"/>
      <c r="F336" s="164"/>
      <c r="G336" s="194"/>
      <c r="H336" s="164"/>
      <c r="I336" s="204"/>
      <c r="J336" s="164"/>
      <c r="K336" s="164"/>
      <c r="L336" s="164"/>
      <c r="M336" s="76"/>
      <c r="N336" s="76"/>
      <c r="O336" s="81"/>
      <c r="P336" s="195">
        <f>VLOOKUP(O336,'Supporting Documentation'!$A$4:$J$569,10,FALSE)</f>
        <v>0</v>
      </c>
      <c r="Q336" s="51"/>
      <c r="R336" s="50"/>
      <c r="S336" s="156">
        <f>IF(Q336="",0,(Q336/'PPF Application'!$T$7))</f>
        <v>0</v>
      </c>
      <c r="T336" s="52">
        <f>IF(O336="", 0, (P336/'PPF Application'!$T$7)*Q336)</f>
        <v>0</v>
      </c>
      <c r="U336" s="134"/>
      <c r="W336" s="158">
        <f t="shared" si="54"/>
        <v>0</v>
      </c>
      <c r="X336" s="158">
        <f t="shared" si="46"/>
        <v>0</v>
      </c>
      <c r="Y336" s="158">
        <f t="shared" si="47"/>
        <v>0</v>
      </c>
      <c r="Z336" s="200">
        <f t="shared" si="48"/>
        <v>0</v>
      </c>
      <c r="AA336" s="200">
        <f t="shared" si="49"/>
        <v>0</v>
      </c>
      <c r="AB336" s="158">
        <f t="shared" si="50"/>
        <v>0</v>
      </c>
      <c r="AC336" s="11">
        <f t="shared" si="51"/>
        <v>0</v>
      </c>
      <c r="AE336" s="23">
        <f t="shared" si="52"/>
        <v>0</v>
      </c>
      <c r="AF336" s="23">
        <f t="shared" si="53"/>
        <v>0</v>
      </c>
    </row>
    <row r="337" spans="1:32" x14ac:dyDescent="0.2">
      <c r="A337" s="366"/>
      <c r="B337" s="366"/>
      <c r="C337" s="164"/>
      <c r="D337" s="164"/>
      <c r="E337" s="201"/>
      <c r="F337" s="164"/>
      <c r="G337" s="194"/>
      <c r="H337" s="164"/>
      <c r="I337" s="204"/>
      <c r="J337" s="164"/>
      <c r="K337" s="164"/>
      <c r="L337" s="164"/>
      <c r="M337" s="76"/>
      <c r="N337" s="76"/>
      <c r="O337" s="81"/>
      <c r="P337" s="195">
        <f>VLOOKUP(O337,'Supporting Documentation'!$A$4:$J$569,10,FALSE)</f>
        <v>0</v>
      </c>
      <c r="Q337" s="51"/>
      <c r="R337" s="50"/>
      <c r="S337" s="156">
        <f>IF(Q337="",0,(Q337/'PPF Application'!$T$7))</f>
        <v>0</v>
      </c>
      <c r="T337" s="52">
        <f>IF(O337="", 0, (P337/'PPF Application'!$T$7)*Q337)</f>
        <v>0</v>
      </c>
      <c r="U337" s="134"/>
      <c r="W337" s="158">
        <f t="shared" si="54"/>
        <v>0</v>
      </c>
      <c r="X337" s="158">
        <f t="shared" si="46"/>
        <v>0</v>
      </c>
      <c r="Y337" s="158">
        <f t="shared" si="47"/>
        <v>0</v>
      </c>
      <c r="Z337" s="200">
        <f t="shared" si="48"/>
        <v>0</v>
      </c>
      <c r="AA337" s="200">
        <f t="shared" si="49"/>
        <v>0</v>
      </c>
      <c r="AB337" s="158">
        <f t="shared" si="50"/>
        <v>0</v>
      </c>
      <c r="AC337" s="11">
        <f t="shared" si="51"/>
        <v>0</v>
      </c>
      <c r="AE337" s="23">
        <f t="shared" si="52"/>
        <v>0</v>
      </c>
      <c r="AF337" s="23">
        <f t="shared" si="53"/>
        <v>0</v>
      </c>
    </row>
    <row r="338" spans="1:32" x14ac:dyDescent="0.2">
      <c r="A338" s="366"/>
      <c r="B338" s="366"/>
      <c r="C338" s="164"/>
      <c r="D338" s="164"/>
      <c r="E338" s="201"/>
      <c r="F338" s="164"/>
      <c r="G338" s="194"/>
      <c r="H338" s="164"/>
      <c r="I338" s="204"/>
      <c r="J338" s="164"/>
      <c r="K338" s="164"/>
      <c r="L338" s="164"/>
      <c r="M338" s="76"/>
      <c r="N338" s="76"/>
      <c r="O338" s="81"/>
      <c r="P338" s="195">
        <f>VLOOKUP(O338,'Supporting Documentation'!$A$4:$J$569,10,FALSE)</f>
        <v>0</v>
      </c>
      <c r="Q338" s="51"/>
      <c r="R338" s="50"/>
      <c r="S338" s="156">
        <f>IF(Q338="",0,(Q338/'PPF Application'!$T$7))</f>
        <v>0</v>
      </c>
      <c r="T338" s="52">
        <f>IF(O338="", 0, (P338/'PPF Application'!$T$7)*Q338)</f>
        <v>0</v>
      </c>
      <c r="U338" s="134"/>
      <c r="W338" s="158">
        <f t="shared" si="54"/>
        <v>0</v>
      </c>
      <c r="X338" s="158">
        <f t="shared" si="46"/>
        <v>0</v>
      </c>
      <c r="Y338" s="158">
        <f t="shared" si="47"/>
        <v>0</v>
      </c>
      <c r="Z338" s="200">
        <f t="shared" si="48"/>
        <v>0</v>
      </c>
      <c r="AA338" s="200">
        <f t="shared" si="49"/>
        <v>0</v>
      </c>
      <c r="AB338" s="158">
        <f t="shared" si="50"/>
        <v>0</v>
      </c>
      <c r="AC338" s="11">
        <f t="shared" si="51"/>
        <v>0</v>
      </c>
      <c r="AE338" s="23">
        <f t="shared" si="52"/>
        <v>0</v>
      </c>
      <c r="AF338" s="23">
        <f t="shared" si="53"/>
        <v>0</v>
      </c>
    </row>
    <row r="339" spans="1:32" x14ac:dyDescent="0.2">
      <c r="A339" s="366"/>
      <c r="B339" s="366"/>
      <c r="C339" s="164"/>
      <c r="D339" s="164"/>
      <c r="E339" s="201"/>
      <c r="F339" s="164"/>
      <c r="G339" s="194"/>
      <c r="H339" s="164"/>
      <c r="I339" s="204"/>
      <c r="J339" s="164"/>
      <c r="K339" s="164"/>
      <c r="L339" s="164"/>
      <c r="M339" s="76"/>
      <c r="N339" s="76"/>
      <c r="O339" s="81"/>
      <c r="P339" s="195">
        <f>VLOOKUP(O339,'Supporting Documentation'!$A$4:$J$569,10,FALSE)</f>
        <v>0</v>
      </c>
      <c r="Q339" s="51"/>
      <c r="R339" s="50"/>
      <c r="S339" s="156">
        <f>IF(Q339="",0,(Q339/'PPF Application'!$T$7))</f>
        <v>0</v>
      </c>
      <c r="T339" s="52">
        <f>IF(O339="", 0, (P339/'PPF Application'!$T$7)*Q339)</f>
        <v>0</v>
      </c>
      <c r="U339" s="134"/>
      <c r="W339" s="158">
        <f t="shared" si="54"/>
        <v>0</v>
      </c>
      <c r="X339" s="158">
        <f t="shared" si="46"/>
        <v>0</v>
      </c>
      <c r="Y339" s="158">
        <f t="shared" si="47"/>
        <v>0</v>
      </c>
      <c r="Z339" s="200">
        <f t="shared" si="48"/>
        <v>0</v>
      </c>
      <c r="AA339" s="200">
        <f t="shared" si="49"/>
        <v>0</v>
      </c>
      <c r="AB339" s="158">
        <f t="shared" si="50"/>
        <v>0</v>
      </c>
      <c r="AC339" s="11">
        <f t="shared" si="51"/>
        <v>0</v>
      </c>
      <c r="AE339" s="23">
        <f t="shared" si="52"/>
        <v>0</v>
      </c>
      <c r="AF339" s="23">
        <f t="shared" si="53"/>
        <v>0</v>
      </c>
    </row>
    <row r="340" spans="1:32" x14ac:dyDescent="0.2">
      <c r="A340" s="366"/>
      <c r="B340" s="366"/>
      <c r="C340" s="164"/>
      <c r="D340" s="164"/>
      <c r="E340" s="201"/>
      <c r="F340" s="164"/>
      <c r="G340" s="194"/>
      <c r="H340" s="164"/>
      <c r="I340" s="204"/>
      <c r="J340" s="164"/>
      <c r="K340" s="164"/>
      <c r="L340" s="164"/>
      <c r="M340" s="76"/>
      <c r="N340" s="76"/>
      <c r="O340" s="81"/>
      <c r="P340" s="195">
        <f>VLOOKUP(O340,'Supporting Documentation'!$A$4:$J$569,10,FALSE)</f>
        <v>0</v>
      </c>
      <c r="Q340" s="51"/>
      <c r="R340" s="50"/>
      <c r="S340" s="156">
        <f>IF(Q340="",0,(Q340/'PPF Application'!$T$7))</f>
        <v>0</v>
      </c>
      <c r="T340" s="52">
        <f>IF(O340="", 0, (P340/'PPF Application'!$T$7)*Q340)</f>
        <v>0</v>
      </c>
      <c r="U340" s="134"/>
      <c r="W340" s="158">
        <f t="shared" si="54"/>
        <v>0</v>
      </c>
      <c r="X340" s="158">
        <f t="shared" si="46"/>
        <v>0</v>
      </c>
      <c r="Y340" s="158">
        <f t="shared" si="47"/>
        <v>0</v>
      </c>
      <c r="Z340" s="200">
        <f t="shared" si="48"/>
        <v>0</v>
      </c>
      <c r="AA340" s="200">
        <f t="shared" si="49"/>
        <v>0</v>
      </c>
      <c r="AB340" s="158">
        <f t="shared" si="50"/>
        <v>0</v>
      </c>
      <c r="AC340" s="11">
        <f t="shared" si="51"/>
        <v>0</v>
      </c>
      <c r="AE340" s="23">
        <f t="shared" si="52"/>
        <v>0</v>
      </c>
      <c r="AF340" s="23">
        <f t="shared" si="53"/>
        <v>0</v>
      </c>
    </row>
    <row r="341" spans="1:32" x14ac:dyDescent="0.2">
      <c r="A341" s="366"/>
      <c r="B341" s="366"/>
      <c r="C341" s="164"/>
      <c r="D341" s="164"/>
      <c r="E341" s="201"/>
      <c r="F341" s="164"/>
      <c r="G341" s="194"/>
      <c r="H341" s="164"/>
      <c r="I341" s="204"/>
      <c r="J341" s="164"/>
      <c r="K341" s="164"/>
      <c r="L341" s="164"/>
      <c r="M341" s="76"/>
      <c r="N341" s="76"/>
      <c r="O341" s="81"/>
      <c r="P341" s="195">
        <f>VLOOKUP(O341,'Supporting Documentation'!$A$4:$J$569,10,FALSE)</f>
        <v>0</v>
      </c>
      <c r="Q341" s="51"/>
      <c r="R341" s="50"/>
      <c r="S341" s="156">
        <f>IF(Q341="",0,(Q341/'PPF Application'!$T$7))</f>
        <v>0</v>
      </c>
      <c r="T341" s="52">
        <f>IF(O341="", 0, (P341/'PPF Application'!$T$7)*Q341)</f>
        <v>0</v>
      </c>
      <c r="U341" s="134"/>
      <c r="W341" s="158">
        <f t="shared" si="54"/>
        <v>0</v>
      </c>
      <c r="X341" s="158">
        <f t="shared" si="46"/>
        <v>0</v>
      </c>
      <c r="Y341" s="158">
        <f t="shared" si="47"/>
        <v>0</v>
      </c>
      <c r="Z341" s="200">
        <f t="shared" si="48"/>
        <v>0</v>
      </c>
      <c r="AA341" s="200">
        <f t="shared" si="49"/>
        <v>0</v>
      </c>
      <c r="AB341" s="158">
        <f t="shared" si="50"/>
        <v>0</v>
      </c>
      <c r="AC341" s="11">
        <f t="shared" si="51"/>
        <v>0</v>
      </c>
      <c r="AE341" s="23">
        <f t="shared" si="52"/>
        <v>0</v>
      </c>
      <c r="AF341" s="23">
        <f t="shared" si="53"/>
        <v>0</v>
      </c>
    </row>
    <row r="342" spans="1:32" x14ac:dyDescent="0.2">
      <c r="A342" s="366"/>
      <c r="B342" s="366"/>
      <c r="C342" s="164"/>
      <c r="D342" s="164"/>
      <c r="E342" s="201"/>
      <c r="F342" s="164"/>
      <c r="G342" s="194"/>
      <c r="H342" s="164"/>
      <c r="I342" s="204"/>
      <c r="J342" s="164"/>
      <c r="K342" s="164"/>
      <c r="L342" s="164"/>
      <c r="M342" s="76"/>
      <c r="N342" s="76"/>
      <c r="O342" s="81"/>
      <c r="P342" s="195">
        <f>VLOOKUP(O342,'Supporting Documentation'!$A$4:$J$569,10,FALSE)</f>
        <v>0</v>
      </c>
      <c r="Q342" s="51"/>
      <c r="R342" s="50"/>
      <c r="S342" s="156">
        <f>IF(Q342="",0,(Q342/'PPF Application'!$T$7))</f>
        <v>0</v>
      </c>
      <c r="T342" s="52">
        <f>IF(O342="", 0, (P342/'PPF Application'!$T$7)*Q342)</f>
        <v>0</v>
      </c>
      <c r="U342" s="134"/>
      <c r="W342" s="158">
        <f t="shared" si="54"/>
        <v>0</v>
      </c>
      <c r="X342" s="158">
        <f t="shared" si="46"/>
        <v>0</v>
      </c>
      <c r="Y342" s="158">
        <f t="shared" si="47"/>
        <v>0</v>
      </c>
      <c r="Z342" s="200">
        <f t="shared" si="48"/>
        <v>0</v>
      </c>
      <c r="AA342" s="200">
        <f t="shared" si="49"/>
        <v>0</v>
      </c>
      <c r="AB342" s="158">
        <f t="shared" si="50"/>
        <v>0</v>
      </c>
      <c r="AC342" s="11">
        <f t="shared" si="51"/>
        <v>0</v>
      </c>
      <c r="AE342" s="23">
        <f t="shared" si="52"/>
        <v>0</v>
      </c>
      <c r="AF342" s="23">
        <f t="shared" si="53"/>
        <v>0</v>
      </c>
    </row>
    <row r="343" spans="1:32" x14ac:dyDescent="0.2">
      <c r="A343" s="366"/>
      <c r="B343" s="366"/>
      <c r="C343" s="164"/>
      <c r="D343" s="164"/>
      <c r="E343" s="201"/>
      <c r="F343" s="164"/>
      <c r="G343" s="194"/>
      <c r="H343" s="164"/>
      <c r="I343" s="204"/>
      <c r="J343" s="164"/>
      <c r="K343" s="164"/>
      <c r="L343" s="164"/>
      <c r="M343" s="76"/>
      <c r="N343" s="76"/>
      <c r="O343" s="81"/>
      <c r="P343" s="195">
        <f>VLOOKUP(O343,'Supporting Documentation'!$A$4:$J$569,10,FALSE)</f>
        <v>0</v>
      </c>
      <c r="Q343" s="51"/>
      <c r="R343" s="50"/>
      <c r="S343" s="156">
        <f>IF(Q343="",0,(Q343/'PPF Application'!$T$7))</f>
        <v>0</v>
      </c>
      <c r="T343" s="52">
        <f>IF(O343="", 0, (P343/'PPF Application'!$T$7)*Q343)</f>
        <v>0</v>
      </c>
      <c r="U343" s="134"/>
      <c r="W343" s="158">
        <f t="shared" si="54"/>
        <v>0</v>
      </c>
      <c r="X343" s="158">
        <f t="shared" si="46"/>
        <v>0</v>
      </c>
      <c r="Y343" s="158">
        <f t="shared" si="47"/>
        <v>0</v>
      </c>
      <c r="Z343" s="200">
        <f t="shared" si="48"/>
        <v>0</v>
      </c>
      <c r="AA343" s="200">
        <f t="shared" si="49"/>
        <v>0</v>
      </c>
      <c r="AB343" s="158">
        <f t="shared" si="50"/>
        <v>0</v>
      </c>
      <c r="AC343" s="11">
        <f t="shared" si="51"/>
        <v>0</v>
      </c>
      <c r="AE343" s="23">
        <f t="shared" si="52"/>
        <v>0</v>
      </c>
      <c r="AF343" s="23">
        <f t="shared" si="53"/>
        <v>0</v>
      </c>
    </row>
    <row r="344" spans="1:32" x14ac:dyDescent="0.2">
      <c r="A344" s="366"/>
      <c r="B344" s="366"/>
      <c r="C344" s="164"/>
      <c r="D344" s="164"/>
      <c r="E344" s="201"/>
      <c r="F344" s="164"/>
      <c r="G344" s="194"/>
      <c r="H344" s="164"/>
      <c r="I344" s="204"/>
      <c r="J344" s="164"/>
      <c r="K344" s="164"/>
      <c r="L344" s="164"/>
      <c r="M344" s="76"/>
      <c r="N344" s="76"/>
      <c r="O344" s="81"/>
      <c r="P344" s="195">
        <f>VLOOKUP(O344,'Supporting Documentation'!$A$4:$J$569,10,FALSE)</f>
        <v>0</v>
      </c>
      <c r="Q344" s="51"/>
      <c r="R344" s="50"/>
      <c r="S344" s="156">
        <f>IF(Q344="",0,(Q344/'PPF Application'!$T$7))</f>
        <v>0</v>
      </c>
      <c r="T344" s="52">
        <f>IF(O344="", 0, (P344/'PPF Application'!$T$7)*Q344)</f>
        <v>0</v>
      </c>
      <c r="U344" s="134"/>
      <c r="W344" s="158">
        <f t="shared" si="54"/>
        <v>0</v>
      </c>
      <c r="X344" s="158">
        <f t="shared" si="46"/>
        <v>0</v>
      </c>
      <c r="Y344" s="158">
        <f t="shared" si="47"/>
        <v>0</v>
      </c>
      <c r="Z344" s="200">
        <f t="shared" si="48"/>
        <v>0</v>
      </c>
      <c r="AA344" s="200">
        <f t="shared" si="49"/>
        <v>0</v>
      </c>
      <c r="AB344" s="158">
        <f t="shared" si="50"/>
        <v>0</v>
      </c>
      <c r="AC344" s="11">
        <f t="shared" si="51"/>
        <v>0</v>
      </c>
      <c r="AE344" s="23">
        <f t="shared" si="52"/>
        <v>0</v>
      </c>
      <c r="AF344" s="23">
        <f t="shared" si="53"/>
        <v>0</v>
      </c>
    </row>
    <row r="345" spans="1:32" x14ac:dyDescent="0.2">
      <c r="A345" s="366"/>
      <c r="B345" s="366"/>
      <c r="C345" s="164"/>
      <c r="D345" s="164"/>
      <c r="E345" s="201"/>
      <c r="F345" s="164"/>
      <c r="G345" s="194"/>
      <c r="H345" s="164"/>
      <c r="I345" s="204"/>
      <c r="J345" s="164"/>
      <c r="K345" s="164"/>
      <c r="L345" s="164"/>
      <c r="M345" s="76"/>
      <c r="N345" s="76"/>
      <c r="O345" s="81"/>
      <c r="P345" s="195">
        <f>VLOOKUP(O345,'Supporting Documentation'!$A$4:$J$569,10,FALSE)</f>
        <v>0</v>
      </c>
      <c r="Q345" s="51"/>
      <c r="R345" s="50"/>
      <c r="S345" s="156">
        <f>IF(Q345="",0,(Q345/'PPF Application'!$T$7))</f>
        <v>0</v>
      </c>
      <c r="T345" s="52">
        <f>IF(O345="", 0, (P345/'PPF Application'!$T$7)*Q345)</f>
        <v>0</v>
      </c>
      <c r="U345" s="134"/>
      <c r="W345" s="158">
        <f t="shared" si="54"/>
        <v>0</v>
      </c>
      <c r="X345" s="158">
        <f t="shared" si="46"/>
        <v>0</v>
      </c>
      <c r="Y345" s="158">
        <f t="shared" si="47"/>
        <v>0</v>
      </c>
      <c r="Z345" s="200">
        <f t="shared" si="48"/>
        <v>0</v>
      </c>
      <c r="AA345" s="200">
        <f t="shared" si="49"/>
        <v>0</v>
      </c>
      <c r="AB345" s="158">
        <f t="shared" si="50"/>
        <v>0</v>
      </c>
      <c r="AC345" s="11">
        <f t="shared" si="51"/>
        <v>0</v>
      </c>
      <c r="AE345" s="23">
        <f t="shared" si="52"/>
        <v>0</v>
      </c>
      <c r="AF345" s="23">
        <f t="shared" si="53"/>
        <v>0</v>
      </c>
    </row>
    <row r="346" spans="1:32" x14ac:dyDescent="0.2">
      <c r="A346" s="366"/>
      <c r="B346" s="366"/>
      <c r="C346" s="164"/>
      <c r="D346" s="164"/>
      <c r="E346" s="201"/>
      <c r="F346" s="164"/>
      <c r="G346" s="194"/>
      <c r="H346" s="164"/>
      <c r="I346" s="204"/>
      <c r="J346" s="164"/>
      <c r="K346" s="164"/>
      <c r="L346" s="164"/>
      <c r="M346" s="76"/>
      <c r="N346" s="76"/>
      <c r="O346" s="81"/>
      <c r="P346" s="195">
        <f>VLOOKUP(O346,'Supporting Documentation'!$A$4:$J$569,10,FALSE)</f>
        <v>0</v>
      </c>
      <c r="Q346" s="51"/>
      <c r="R346" s="50"/>
      <c r="S346" s="156">
        <f>IF(Q346="",0,(Q346/'PPF Application'!$T$7))</f>
        <v>0</v>
      </c>
      <c r="T346" s="52">
        <f>IF(O346="", 0, (P346/'PPF Application'!$T$7)*Q346)</f>
        <v>0</v>
      </c>
      <c r="U346" s="134"/>
      <c r="W346" s="158">
        <f t="shared" si="54"/>
        <v>0</v>
      </c>
      <c r="X346" s="158">
        <f t="shared" si="46"/>
        <v>0</v>
      </c>
      <c r="Y346" s="158">
        <f t="shared" si="47"/>
        <v>0</v>
      </c>
      <c r="Z346" s="200">
        <f t="shared" si="48"/>
        <v>0</v>
      </c>
      <c r="AA346" s="200">
        <f t="shared" si="49"/>
        <v>0</v>
      </c>
      <c r="AB346" s="158">
        <f t="shared" si="50"/>
        <v>0</v>
      </c>
      <c r="AC346" s="11">
        <f t="shared" si="51"/>
        <v>0</v>
      </c>
      <c r="AE346" s="23">
        <f t="shared" si="52"/>
        <v>0</v>
      </c>
      <c r="AF346" s="23">
        <f t="shared" si="53"/>
        <v>0</v>
      </c>
    </row>
    <row r="347" spans="1:32" x14ac:dyDescent="0.2">
      <c r="A347" s="366"/>
      <c r="B347" s="366"/>
      <c r="C347" s="164"/>
      <c r="D347" s="164"/>
      <c r="E347" s="201"/>
      <c r="F347" s="164"/>
      <c r="G347" s="194"/>
      <c r="H347" s="164"/>
      <c r="I347" s="204"/>
      <c r="J347" s="164"/>
      <c r="K347" s="164"/>
      <c r="L347" s="164"/>
      <c r="M347" s="76"/>
      <c r="N347" s="76"/>
      <c r="O347" s="81"/>
      <c r="P347" s="195">
        <f>VLOOKUP(O347,'Supporting Documentation'!$A$4:$J$569,10,FALSE)</f>
        <v>0</v>
      </c>
      <c r="Q347" s="51"/>
      <c r="R347" s="50"/>
      <c r="S347" s="156">
        <f>IF(Q347="",0,(Q347/'PPF Application'!$T$7))</f>
        <v>0</v>
      </c>
      <c r="T347" s="52">
        <f>IF(O347="", 0, (P347/'PPF Application'!$T$7)*Q347)</f>
        <v>0</v>
      </c>
      <c r="U347" s="134"/>
      <c r="W347" s="158">
        <f t="shared" si="54"/>
        <v>0</v>
      </c>
      <c r="X347" s="158">
        <f t="shared" si="46"/>
        <v>0</v>
      </c>
      <c r="Y347" s="158">
        <f t="shared" si="47"/>
        <v>0</v>
      </c>
      <c r="Z347" s="200">
        <f t="shared" si="48"/>
        <v>0</v>
      </c>
      <c r="AA347" s="200">
        <f t="shared" si="49"/>
        <v>0</v>
      </c>
      <c r="AB347" s="158">
        <f t="shared" si="50"/>
        <v>0</v>
      </c>
      <c r="AC347" s="11">
        <f t="shared" si="51"/>
        <v>0</v>
      </c>
      <c r="AE347" s="23">
        <f t="shared" si="52"/>
        <v>0</v>
      </c>
      <c r="AF347" s="23">
        <f t="shared" si="53"/>
        <v>0</v>
      </c>
    </row>
    <row r="348" spans="1:32" x14ac:dyDescent="0.2">
      <c r="A348" s="366"/>
      <c r="B348" s="366"/>
      <c r="C348" s="164"/>
      <c r="D348" s="164"/>
      <c r="E348" s="201"/>
      <c r="F348" s="164"/>
      <c r="G348" s="194"/>
      <c r="H348" s="164"/>
      <c r="I348" s="204"/>
      <c r="J348" s="164"/>
      <c r="K348" s="164"/>
      <c r="L348" s="164"/>
      <c r="M348" s="76"/>
      <c r="N348" s="76"/>
      <c r="O348" s="81"/>
      <c r="P348" s="195">
        <f>VLOOKUP(O348,'Supporting Documentation'!$A$4:$J$569,10,FALSE)</f>
        <v>0</v>
      </c>
      <c r="Q348" s="51"/>
      <c r="R348" s="50"/>
      <c r="S348" s="156">
        <f>IF(Q348="",0,(Q348/'PPF Application'!$T$7))</f>
        <v>0</v>
      </c>
      <c r="T348" s="52">
        <f>IF(O348="", 0, (P348/'PPF Application'!$T$7)*Q348)</f>
        <v>0</v>
      </c>
      <c r="U348" s="134"/>
      <c r="W348" s="158">
        <f t="shared" si="54"/>
        <v>0</v>
      </c>
      <c r="X348" s="158">
        <f t="shared" si="46"/>
        <v>0</v>
      </c>
      <c r="Y348" s="158">
        <f t="shared" si="47"/>
        <v>0</v>
      </c>
      <c r="Z348" s="200">
        <f t="shared" si="48"/>
        <v>0</v>
      </c>
      <c r="AA348" s="200">
        <f t="shared" si="49"/>
        <v>0</v>
      </c>
      <c r="AB348" s="158">
        <f t="shared" si="50"/>
        <v>0</v>
      </c>
      <c r="AC348" s="11">
        <f t="shared" si="51"/>
        <v>0</v>
      </c>
      <c r="AE348" s="23">
        <f t="shared" si="52"/>
        <v>0</v>
      </c>
      <c r="AF348" s="23">
        <f t="shared" si="53"/>
        <v>0</v>
      </c>
    </row>
    <row r="349" spans="1:32" x14ac:dyDescent="0.2">
      <c r="A349" s="366"/>
      <c r="B349" s="366"/>
      <c r="C349" s="164"/>
      <c r="D349" s="164"/>
      <c r="E349" s="201"/>
      <c r="F349" s="164"/>
      <c r="G349" s="194"/>
      <c r="H349" s="164"/>
      <c r="I349" s="204"/>
      <c r="J349" s="164"/>
      <c r="K349" s="164"/>
      <c r="L349" s="164"/>
      <c r="M349" s="76"/>
      <c r="N349" s="76"/>
      <c r="O349" s="81"/>
      <c r="P349" s="195">
        <f>VLOOKUP(O349,'Supporting Documentation'!$A$4:$J$569,10,FALSE)</f>
        <v>0</v>
      </c>
      <c r="Q349" s="51"/>
      <c r="R349" s="50"/>
      <c r="S349" s="156">
        <f>IF(Q349="",0,(Q349/'PPF Application'!$T$7))</f>
        <v>0</v>
      </c>
      <c r="T349" s="52">
        <f>IF(O349="", 0, (P349/'PPF Application'!$T$7)*Q349)</f>
        <v>0</v>
      </c>
      <c r="U349" s="134"/>
      <c r="W349" s="158">
        <f t="shared" si="54"/>
        <v>0</v>
      </c>
      <c r="X349" s="158">
        <f t="shared" si="46"/>
        <v>0</v>
      </c>
      <c r="Y349" s="158">
        <f t="shared" si="47"/>
        <v>0</v>
      </c>
      <c r="Z349" s="200">
        <f t="shared" si="48"/>
        <v>0</v>
      </c>
      <c r="AA349" s="200">
        <f t="shared" si="49"/>
        <v>0</v>
      </c>
      <c r="AB349" s="158">
        <f t="shared" si="50"/>
        <v>0</v>
      </c>
      <c r="AC349" s="11">
        <f t="shared" si="51"/>
        <v>0</v>
      </c>
      <c r="AE349" s="23">
        <f t="shared" si="52"/>
        <v>0</v>
      </c>
      <c r="AF349" s="23">
        <f t="shared" si="53"/>
        <v>0</v>
      </c>
    </row>
    <row r="350" spans="1:32" x14ac:dyDescent="0.2">
      <c r="A350" s="366"/>
      <c r="B350" s="366"/>
      <c r="C350" s="164"/>
      <c r="D350" s="164"/>
      <c r="E350" s="201"/>
      <c r="F350" s="164"/>
      <c r="G350" s="194"/>
      <c r="H350" s="164"/>
      <c r="I350" s="204"/>
      <c r="J350" s="164"/>
      <c r="K350" s="164"/>
      <c r="L350" s="164"/>
      <c r="M350" s="76"/>
      <c r="N350" s="76"/>
      <c r="O350" s="81"/>
      <c r="P350" s="195">
        <f>VLOOKUP(O350,'Supporting Documentation'!$A$4:$J$569,10,FALSE)</f>
        <v>0</v>
      </c>
      <c r="Q350" s="51"/>
      <c r="R350" s="50"/>
      <c r="S350" s="156">
        <f>IF(Q350="",0,(Q350/'PPF Application'!$T$7))</f>
        <v>0</v>
      </c>
      <c r="T350" s="52">
        <f>IF(O350="", 0, (P350/'PPF Application'!$T$7)*Q350)</f>
        <v>0</v>
      </c>
      <c r="U350" s="134"/>
      <c r="W350" s="158">
        <f t="shared" si="54"/>
        <v>0</v>
      </c>
      <c r="X350" s="158">
        <f t="shared" si="46"/>
        <v>0</v>
      </c>
      <c r="Y350" s="158">
        <f t="shared" si="47"/>
        <v>0</v>
      </c>
      <c r="Z350" s="200">
        <f t="shared" si="48"/>
        <v>0</v>
      </c>
      <c r="AA350" s="200">
        <f t="shared" si="49"/>
        <v>0</v>
      </c>
      <c r="AB350" s="158">
        <f t="shared" si="50"/>
        <v>0</v>
      </c>
      <c r="AC350" s="11">
        <f t="shared" si="51"/>
        <v>0</v>
      </c>
      <c r="AE350" s="23">
        <f t="shared" si="52"/>
        <v>0</v>
      </c>
      <c r="AF350" s="23">
        <f t="shared" si="53"/>
        <v>0</v>
      </c>
    </row>
    <row r="351" spans="1:32" x14ac:dyDescent="0.2">
      <c r="A351" s="366"/>
      <c r="B351" s="366"/>
      <c r="C351" s="164"/>
      <c r="D351" s="164"/>
      <c r="E351" s="201"/>
      <c r="F351" s="164"/>
      <c r="G351" s="194"/>
      <c r="H351" s="164"/>
      <c r="I351" s="204"/>
      <c r="J351" s="164"/>
      <c r="K351" s="164"/>
      <c r="L351" s="164"/>
      <c r="M351" s="76"/>
      <c r="N351" s="76"/>
      <c r="O351" s="81"/>
      <c r="P351" s="195">
        <f>VLOOKUP(O351,'Supporting Documentation'!$A$4:$J$569,10,FALSE)</f>
        <v>0</v>
      </c>
      <c r="Q351" s="51"/>
      <c r="R351" s="50"/>
      <c r="S351" s="156">
        <f>IF(Q351="",0,(Q351/'PPF Application'!$T$7))</f>
        <v>0</v>
      </c>
      <c r="T351" s="52">
        <f>IF(O351="", 0, (P351/'PPF Application'!$T$7)*Q351)</f>
        <v>0</v>
      </c>
      <c r="U351" s="134"/>
      <c r="W351" s="158">
        <f t="shared" si="54"/>
        <v>0</v>
      </c>
      <c r="X351" s="158">
        <f t="shared" si="46"/>
        <v>0</v>
      </c>
      <c r="Y351" s="158">
        <f t="shared" si="47"/>
        <v>0</v>
      </c>
      <c r="Z351" s="200">
        <f t="shared" si="48"/>
        <v>0</v>
      </c>
      <c r="AA351" s="200">
        <f t="shared" si="49"/>
        <v>0</v>
      </c>
      <c r="AB351" s="158">
        <f t="shared" si="50"/>
        <v>0</v>
      </c>
      <c r="AC351" s="11">
        <f t="shared" si="51"/>
        <v>0</v>
      </c>
      <c r="AE351" s="23">
        <f t="shared" si="52"/>
        <v>0</v>
      </c>
      <c r="AF351" s="23">
        <f t="shared" si="53"/>
        <v>0</v>
      </c>
    </row>
    <row r="352" spans="1:32" x14ac:dyDescent="0.2">
      <c r="A352" s="366"/>
      <c r="B352" s="366"/>
      <c r="C352" s="164"/>
      <c r="D352" s="164"/>
      <c r="E352" s="201"/>
      <c r="F352" s="164"/>
      <c r="G352" s="194"/>
      <c r="H352" s="164"/>
      <c r="I352" s="204"/>
      <c r="J352" s="164"/>
      <c r="K352" s="164"/>
      <c r="L352" s="164"/>
      <c r="M352" s="76"/>
      <c r="N352" s="76"/>
      <c r="O352" s="81"/>
      <c r="P352" s="195">
        <f>VLOOKUP(O352,'Supporting Documentation'!$A$4:$J$569,10,FALSE)</f>
        <v>0</v>
      </c>
      <c r="Q352" s="51"/>
      <c r="R352" s="50"/>
      <c r="S352" s="156">
        <f>IF(Q352="",0,(Q352/'PPF Application'!$T$7))</f>
        <v>0</v>
      </c>
      <c r="T352" s="52">
        <f>IF(O352="", 0, (P352/'PPF Application'!$T$7)*Q352)</f>
        <v>0</v>
      </c>
      <c r="U352" s="134"/>
      <c r="W352" s="158">
        <f t="shared" si="54"/>
        <v>0</v>
      </c>
      <c r="X352" s="158">
        <f t="shared" si="46"/>
        <v>0</v>
      </c>
      <c r="Y352" s="158">
        <f t="shared" si="47"/>
        <v>0</v>
      </c>
      <c r="Z352" s="200">
        <f t="shared" si="48"/>
        <v>0</v>
      </c>
      <c r="AA352" s="200">
        <f t="shared" si="49"/>
        <v>0</v>
      </c>
      <c r="AB352" s="158">
        <f t="shared" si="50"/>
        <v>0</v>
      </c>
      <c r="AC352" s="11">
        <f t="shared" si="51"/>
        <v>0</v>
      </c>
      <c r="AE352" s="23">
        <f t="shared" si="52"/>
        <v>0</v>
      </c>
      <c r="AF352" s="23">
        <f t="shared" si="53"/>
        <v>0</v>
      </c>
    </row>
    <row r="353" spans="1:32" x14ac:dyDescent="0.2">
      <c r="A353" s="366"/>
      <c r="B353" s="366"/>
      <c r="C353" s="164"/>
      <c r="D353" s="164"/>
      <c r="E353" s="201"/>
      <c r="F353" s="164"/>
      <c r="G353" s="194"/>
      <c r="H353" s="164"/>
      <c r="I353" s="204"/>
      <c r="J353" s="164"/>
      <c r="K353" s="164"/>
      <c r="L353" s="164"/>
      <c r="M353" s="76"/>
      <c r="N353" s="76"/>
      <c r="O353" s="81"/>
      <c r="P353" s="195">
        <f>VLOOKUP(O353,'Supporting Documentation'!$A$4:$J$569,10,FALSE)</f>
        <v>0</v>
      </c>
      <c r="Q353" s="51"/>
      <c r="R353" s="50"/>
      <c r="S353" s="156">
        <f>IF(Q353="",0,(Q353/'PPF Application'!$T$7))</f>
        <v>0</v>
      </c>
      <c r="T353" s="52">
        <f>IF(O353="", 0, (P353/'PPF Application'!$T$7)*Q353)</f>
        <v>0</v>
      </c>
      <c r="U353" s="134"/>
      <c r="W353" s="158">
        <f t="shared" si="54"/>
        <v>0</v>
      </c>
      <c r="X353" s="158">
        <f t="shared" si="46"/>
        <v>0</v>
      </c>
      <c r="Y353" s="158">
        <f t="shared" si="47"/>
        <v>0</v>
      </c>
      <c r="Z353" s="200">
        <f t="shared" si="48"/>
        <v>0</v>
      </c>
      <c r="AA353" s="200">
        <f t="shared" si="49"/>
        <v>0</v>
      </c>
      <c r="AB353" s="158">
        <f t="shared" si="50"/>
        <v>0</v>
      </c>
      <c r="AC353" s="11">
        <f t="shared" si="51"/>
        <v>0</v>
      </c>
      <c r="AE353" s="23">
        <f t="shared" si="52"/>
        <v>0</v>
      </c>
      <c r="AF353" s="23">
        <f t="shared" si="53"/>
        <v>0</v>
      </c>
    </row>
    <row r="354" spans="1:32" x14ac:dyDescent="0.2">
      <c r="A354" s="366"/>
      <c r="B354" s="366"/>
      <c r="C354" s="164"/>
      <c r="D354" s="164"/>
      <c r="E354" s="201"/>
      <c r="F354" s="164"/>
      <c r="G354" s="194"/>
      <c r="H354" s="164"/>
      <c r="I354" s="204"/>
      <c r="J354" s="164"/>
      <c r="K354" s="164"/>
      <c r="L354" s="164"/>
      <c r="M354" s="76"/>
      <c r="N354" s="76"/>
      <c r="O354" s="81"/>
      <c r="P354" s="195">
        <f>VLOOKUP(O354,'Supporting Documentation'!$A$4:$J$569,10,FALSE)</f>
        <v>0</v>
      </c>
      <c r="Q354" s="51"/>
      <c r="R354" s="50"/>
      <c r="S354" s="156">
        <f>IF(Q354="",0,(Q354/'PPF Application'!$T$7))</f>
        <v>0</v>
      </c>
      <c r="T354" s="52">
        <f>IF(O354="", 0, (P354/'PPF Application'!$T$7)*Q354)</f>
        <v>0</v>
      </c>
      <c r="U354" s="134"/>
      <c r="W354" s="158">
        <f t="shared" si="54"/>
        <v>0</v>
      </c>
      <c r="X354" s="158">
        <f t="shared" si="46"/>
        <v>0</v>
      </c>
      <c r="Y354" s="158">
        <f t="shared" si="47"/>
        <v>0</v>
      </c>
      <c r="Z354" s="200">
        <f t="shared" si="48"/>
        <v>0</v>
      </c>
      <c r="AA354" s="200">
        <f t="shared" si="49"/>
        <v>0</v>
      </c>
      <c r="AB354" s="158">
        <f t="shared" si="50"/>
        <v>0</v>
      </c>
      <c r="AC354" s="11">
        <f t="shared" si="51"/>
        <v>0</v>
      </c>
      <c r="AE354" s="23">
        <f t="shared" si="52"/>
        <v>0</v>
      </c>
      <c r="AF354" s="23">
        <f t="shared" si="53"/>
        <v>0</v>
      </c>
    </row>
    <row r="355" spans="1:32" x14ac:dyDescent="0.2">
      <c r="A355" s="366"/>
      <c r="B355" s="366"/>
      <c r="C355" s="164"/>
      <c r="D355" s="164"/>
      <c r="E355" s="201"/>
      <c r="F355" s="164"/>
      <c r="G355" s="194"/>
      <c r="H355" s="164"/>
      <c r="I355" s="204"/>
      <c r="J355" s="164"/>
      <c r="K355" s="164"/>
      <c r="L355" s="164"/>
      <c r="M355" s="76"/>
      <c r="N355" s="76"/>
      <c r="O355" s="81"/>
      <c r="P355" s="195">
        <f>VLOOKUP(O355,'Supporting Documentation'!$A$4:$J$569,10,FALSE)</f>
        <v>0</v>
      </c>
      <c r="Q355" s="51"/>
      <c r="R355" s="50"/>
      <c r="S355" s="156">
        <f>IF(Q355="",0,(Q355/'PPF Application'!$T$7))</f>
        <v>0</v>
      </c>
      <c r="T355" s="52">
        <f>IF(O355="", 0, (P355/'PPF Application'!$T$7)*Q355)</f>
        <v>0</v>
      </c>
      <c r="U355" s="134"/>
      <c r="W355" s="158">
        <f t="shared" si="54"/>
        <v>0</v>
      </c>
      <c r="X355" s="158">
        <f t="shared" si="46"/>
        <v>0</v>
      </c>
      <c r="Y355" s="158">
        <f t="shared" si="47"/>
        <v>0</v>
      </c>
      <c r="Z355" s="200">
        <f t="shared" si="48"/>
        <v>0</v>
      </c>
      <c r="AA355" s="200">
        <f t="shared" si="49"/>
        <v>0</v>
      </c>
      <c r="AB355" s="158">
        <f t="shared" si="50"/>
        <v>0</v>
      </c>
      <c r="AC355" s="11">
        <f t="shared" si="51"/>
        <v>0</v>
      </c>
      <c r="AE355" s="23">
        <f t="shared" si="52"/>
        <v>0</v>
      </c>
      <c r="AF355" s="23">
        <f t="shared" si="53"/>
        <v>0</v>
      </c>
    </row>
    <row r="356" spans="1:32" x14ac:dyDescent="0.2">
      <c r="A356" s="366"/>
      <c r="B356" s="366"/>
      <c r="C356" s="164"/>
      <c r="D356" s="164"/>
      <c r="E356" s="201"/>
      <c r="F356" s="164"/>
      <c r="G356" s="194"/>
      <c r="H356" s="164"/>
      <c r="I356" s="204"/>
      <c r="J356" s="164"/>
      <c r="K356" s="164"/>
      <c r="L356" s="164"/>
      <c r="M356" s="76"/>
      <c r="N356" s="76"/>
      <c r="O356" s="81"/>
      <c r="P356" s="195">
        <f>VLOOKUP(O356,'Supporting Documentation'!$A$4:$J$569,10,FALSE)</f>
        <v>0</v>
      </c>
      <c r="Q356" s="51"/>
      <c r="R356" s="50"/>
      <c r="S356" s="156">
        <f>IF(Q356="",0,(Q356/'PPF Application'!$T$7))</f>
        <v>0</v>
      </c>
      <c r="T356" s="52">
        <f>IF(O356="", 0, (P356/'PPF Application'!$T$7)*Q356)</f>
        <v>0</v>
      </c>
      <c r="U356" s="134"/>
      <c r="W356" s="158">
        <f t="shared" si="54"/>
        <v>0</v>
      </c>
      <c r="X356" s="158">
        <f t="shared" si="46"/>
        <v>0</v>
      </c>
      <c r="Y356" s="158">
        <f t="shared" si="47"/>
        <v>0</v>
      </c>
      <c r="Z356" s="200">
        <f t="shared" si="48"/>
        <v>0</v>
      </c>
      <c r="AA356" s="200">
        <f t="shared" si="49"/>
        <v>0</v>
      </c>
      <c r="AB356" s="158">
        <f t="shared" si="50"/>
        <v>0</v>
      </c>
      <c r="AC356" s="11">
        <f t="shared" si="51"/>
        <v>0</v>
      </c>
      <c r="AE356" s="23">
        <f t="shared" si="52"/>
        <v>0</v>
      </c>
      <c r="AF356" s="23">
        <f t="shared" si="53"/>
        <v>0</v>
      </c>
    </row>
    <row r="357" spans="1:32" x14ac:dyDescent="0.2">
      <c r="A357" s="366"/>
      <c r="B357" s="366"/>
      <c r="C357" s="164"/>
      <c r="D357" s="164"/>
      <c r="E357" s="201"/>
      <c r="F357" s="164"/>
      <c r="G357" s="194"/>
      <c r="H357" s="164"/>
      <c r="I357" s="204"/>
      <c r="J357" s="164"/>
      <c r="K357" s="164"/>
      <c r="L357" s="164"/>
      <c r="M357" s="76"/>
      <c r="N357" s="76"/>
      <c r="O357" s="81"/>
      <c r="P357" s="195">
        <f>VLOOKUP(O357,'Supporting Documentation'!$A$4:$J$569,10,FALSE)</f>
        <v>0</v>
      </c>
      <c r="Q357" s="51"/>
      <c r="R357" s="50"/>
      <c r="S357" s="156">
        <f>IF(Q357="",0,(Q357/'PPF Application'!$T$7))</f>
        <v>0</v>
      </c>
      <c r="T357" s="52">
        <f>IF(O357="", 0, (P357/'PPF Application'!$T$7)*Q357)</f>
        <v>0</v>
      </c>
      <c r="U357" s="134"/>
      <c r="W357" s="158">
        <f t="shared" si="54"/>
        <v>0</v>
      </c>
      <c r="X357" s="158">
        <f t="shared" si="46"/>
        <v>0</v>
      </c>
      <c r="Y357" s="158">
        <f t="shared" si="47"/>
        <v>0</v>
      </c>
      <c r="Z357" s="200">
        <f t="shared" si="48"/>
        <v>0</v>
      </c>
      <c r="AA357" s="200">
        <f t="shared" si="49"/>
        <v>0</v>
      </c>
      <c r="AB357" s="158">
        <f t="shared" si="50"/>
        <v>0</v>
      </c>
      <c r="AC357" s="11">
        <f t="shared" si="51"/>
        <v>0</v>
      </c>
      <c r="AE357" s="23">
        <f t="shared" si="52"/>
        <v>0</v>
      </c>
      <c r="AF357" s="23">
        <f t="shared" si="53"/>
        <v>0</v>
      </c>
    </row>
    <row r="358" spans="1:32" x14ac:dyDescent="0.2">
      <c r="A358" s="366"/>
      <c r="B358" s="366"/>
      <c r="C358" s="164"/>
      <c r="D358" s="164"/>
      <c r="E358" s="201"/>
      <c r="F358" s="164"/>
      <c r="G358" s="194"/>
      <c r="H358" s="164"/>
      <c r="I358" s="204"/>
      <c r="J358" s="164"/>
      <c r="K358" s="164"/>
      <c r="L358" s="164"/>
      <c r="M358" s="76"/>
      <c r="N358" s="76"/>
      <c r="O358" s="81"/>
      <c r="P358" s="195">
        <f>VLOOKUP(O358,'Supporting Documentation'!$A$4:$J$569,10,FALSE)</f>
        <v>0</v>
      </c>
      <c r="Q358" s="51"/>
      <c r="R358" s="50"/>
      <c r="S358" s="156">
        <f>IF(Q358="",0,(Q358/'PPF Application'!$T$7))</f>
        <v>0</v>
      </c>
      <c r="T358" s="52">
        <f>IF(O358="", 0, (P358/'PPF Application'!$T$7)*Q358)</f>
        <v>0</v>
      </c>
      <c r="U358" s="134"/>
      <c r="W358" s="158">
        <f t="shared" si="54"/>
        <v>0</v>
      </c>
      <c r="X358" s="158">
        <f t="shared" si="46"/>
        <v>0</v>
      </c>
      <c r="Y358" s="158">
        <f t="shared" si="47"/>
        <v>0</v>
      </c>
      <c r="Z358" s="200">
        <f t="shared" si="48"/>
        <v>0</v>
      </c>
      <c r="AA358" s="200">
        <f t="shared" si="49"/>
        <v>0</v>
      </c>
      <c r="AB358" s="158">
        <f t="shared" si="50"/>
        <v>0</v>
      </c>
      <c r="AC358" s="11">
        <f t="shared" si="51"/>
        <v>0</v>
      </c>
      <c r="AE358" s="23">
        <f t="shared" si="52"/>
        <v>0</v>
      </c>
      <c r="AF358" s="23">
        <f t="shared" si="53"/>
        <v>0</v>
      </c>
    </row>
    <row r="359" spans="1:32" x14ac:dyDescent="0.2">
      <c r="A359" s="366"/>
      <c r="B359" s="366"/>
      <c r="C359" s="164"/>
      <c r="D359" s="164"/>
      <c r="E359" s="201"/>
      <c r="F359" s="164"/>
      <c r="G359" s="194"/>
      <c r="H359" s="164"/>
      <c r="I359" s="204"/>
      <c r="J359" s="164"/>
      <c r="K359" s="164"/>
      <c r="L359" s="164"/>
      <c r="M359" s="76"/>
      <c r="N359" s="76"/>
      <c r="O359" s="81"/>
      <c r="P359" s="195">
        <f>VLOOKUP(O359,'Supporting Documentation'!$A$4:$J$569,10,FALSE)</f>
        <v>0</v>
      </c>
      <c r="Q359" s="51"/>
      <c r="R359" s="50"/>
      <c r="S359" s="156">
        <f>IF(Q359="",0,(Q359/'PPF Application'!$T$7))</f>
        <v>0</v>
      </c>
      <c r="T359" s="52">
        <f>IF(O359="", 0, (P359/'PPF Application'!$T$7)*Q359)</f>
        <v>0</v>
      </c>
      <c r="U359" s="134"/>
      <c r="W359" s="158">
        <f t="shared" si="54"/>
        <v>0</v>
      </c>
      <c r="X359" s="158">
        <f t="shared" si="46"/>
        <v>0</v>
      </c>
      <c r="Y359" s="158">
        <f t="shared" si="47"/>
        <v>0</v>
      </c>
      <c r="Z359" s="200">
        <f t="shared" si="48"/>
        <v>0</v>
      </c>
      <c r="AA359" s="200">
        <f t="shared" si="49"/>
        <v>0</v>
      </c>
      <c r="AB359" s="158">
        <f t="shared" si="50"/>
        <v>0</v>
      </c>
      <c r="AC359" s="11">
        <f t="shared" si="51"/>
        <v>0</v>
      </c>
      <c r="AE359" s="23">
        <f t="shared" si="52"/>
        <v>0</v>
      </c>
      <c r="AF359" s="23">
        <f t="shared" si="53"/>
        <v>0</v>
      </c>
    </row>
    <row r="360" spans="1:32" x14ac:dyDescent="0.2">
      <c r="A360" s="366"/>
      <c r="B360" s="366"/>
      <c r="C360" s="164"/>
      <c r="D360" s="164"/>
      <c r="E360" s="201"/>
      <c r="F360" s="164"/>
      <c r="G360" s="194"/>
      <c r="H360" s="164"/>
      <c r="I360" s="204"/>
      <c r="J360" s="164"/>
      <c r="K360" s="164"/>
      <c r="L360" s="164"/>
      <c r="M360" s="76"/>
      <c r="N360" s="76"/>
      <c r="O360" s="81"/>
      <c r="P360" s="195">
        <f>VLOOKUP(O360,'Supporting Documentation'!$A$4:$J$569,10,FALSE)</f>
        <v>0</v>
      </c>
      <c r="Q360" s="51"/>
      <c r="R360" s="50"/>
      <c r="S360" s="156">
        <f>IF(Q360="",0,(Q360/'PPF Application'!$T$7))</f>
        <v>0</v>
      </c>
      <c r="T360" s="52">
        <f>IF(O360="", 0, (P360/'PPF Application'!$T$7)*Q360)</f>
        <v>0</v>
      </c>
      <c r="U360" s="134"/>
      <c r="W360" s="158">
        <f t="shared" si="54"/>
        <v>0</v>
      </c>
      <c r="X360" s="158">
        <f t="shared" si="46"/>
        <v>0</v>
      </c>
      <c r="Y360" s="158">
        <f t="shared" si="47"/>
        <v>0</v>
      </c>
      <c r="Z360" s="200">
        <f t="shared" si="48"/>
        <v>0</v>
      </c>
      <c r="AA360" s="200">
        <f t="shared" si="49"/>
        <v>0</v>
      </c>
      <c r="AB360" s="158">
        <f t="shared" si="50"/>
        <v>0</v>
      </c>
      <c r="AC360" s="11">
        <f t="shared" si="51"/>
        <v>0</v>
      </c>
      <c r="AE360" s="23">
        <f t="shared" si="52"/>
        <v>0</v>
      </c>
      <c r="AF360" s="23">
        <f t="shared" si="53"/>
        <v>0</v>
      </c>
    </row>
    <row r="361" spans="1:32" x14ac:dyDescent="0.2">
      <c r="A361" s="366"/>
      <c r="B361" s="366"/>
      <c r="C361" s="164"/>
      <c r="D361" s="164"/>
      <c r="E361" s="201"/>
      <c r="F361" s="164"/>
      <c r="G361" s="194"/>
      <c r="H361" s="164"/>
      <c r="I361" s="204"/>
      <c r="J361" s="164"/>
      <c r="K361" s="164"/>
      <c r="L361" s="164"/>
      <c r="M361" s="76"/>
      <c r="N361" s="76"/>
      <c r="O361" s="81"/>
      <c r="P361" s="195">
        <f>VLOOKUP(O361,'Supporting Documentation'!$A$4:$J$569,10,FALSE)</f>
        <v>0</v>
      </c>
      <c r="Q361" s="51"/>
      <c r="R361" s="50"/>
      <c r="S361" s="156">
        <f>IF(Q361="",0,(Q361/'PPF Application'!$T$7))</f>
        <v>0</v>
      </c>
      <c r="T361" s="52">
        <f>IF(O361="", 0, (P361/'PPF Application'!$T$7)*Q361)</f>
        <v>0</v>
      </c>
      <c r="U361" s="134"/>
      <c r="W361" s="158">
        <f t="shared" si="54"/>
        <v>0</v>
      </c>
      <c r="X361" s="158">
        <f t="shared" si="46"/>
        <v>0</v>
      </c>
      <c r="Y361" s="158">
        <f t="shared" si="47"/>
        <v>0</v>
      </c>
      <c r="Z361" s="200">
        <f t="shared" si="48"/>
        <v>0</v>
      </c>
      <c r="AA361" s="200">
        <f t="shared" si="49"/>
        <v>0</v>
      </c>
      <c r="AB361" s="158">
        <f t="shared" si="50"/>
        <v>0</v>
      </c>
      <c r="AC361" s="11">
        <f t="shared" si="51"/>
        <v>0</v>
      </c>
      <c r="AE361" s="23">
        <f t="shared" si="52"/>
        <v>0</v>
      </c>
      <c r="AF361" s="23">
        <f t="shared" si="53"/>
        <v>0</v>
      </c>
    </row>
    <row r="362" spans="1:32" x14ac:dyDescent="0.2">
      <c r="A362" s="366"/>
      <c r="B362" s="366"/>
      <c r="C362" s="164"/>
      <c r="D362" s="164"/>
      <c r="E362" s="201"/>
      <c r="F362" s="164"/>
      <c r="G362" s="194"/>
      <c r="H362" s="164"/>
      <c r="I362" s="204"/>
      <c r="J362" s="164"/>
      <c r="K362" s="164"/>
      <c r="L362" s="164"/>
      <c r="M362" s="76"/>
      <c r="N362" s="76"/>
      <c r="O362" s="81"/>
      <c r="P362" s="195">
        <f>VLOOKUP(O362,'Supporting Documentation'!$A$4:$J$569,10,FALSE)</f>
        <v>0</v>
      </c>
      <c r="Q362" s="51"/>
      <c r="R362" s="50"/>
      <c r="S362" s="156">
        <f>IF(Q362="",0,(Q362/'PPF Application'!$T$7))</f>
        <v>0</v>
      </c>
      <c r="T362" s="52">
        <f>IF(O362="", 0, (P362/'PPF Application'!$T$7)*Q362)</f>
        <v>0</v>
      </c>
      <c r="U362" s="134"/>
      <c r="W362" s="158">
        <f t="shared" si="54"/>
        <v>0</v>
      </c>
      <c r="X362" s="158">
        <f t="shared" si="46"/>
        <v>0</v>
      </c>
      <c r="Y362" s="158">
        <f t="shared" si="47"/>
        <v>0</v>
      </c>
      <c r="Z362" s="200">
        <f t="shared" si="48"/>
        <v>0</v>
      </c>
      <c r="AA362" s="200">
        <f t="shared" si="49"/>
        <v>0</v>
      </c>
      <c r="AB362" s="158">
        <f t="shared" si="50"/>
        <v>0</v>
      </c>
      <c r="AC362" s="11">
        <f t="shared" si="51"/>
        <v>0</v>
      </c>
      <c r="AE362" s="23">
        <f t="shared" si="52"/>
        <v>0</v>
      </c>
      <c r="AF362" s="23">
        <f t="shared" si="53"/>
        <v>0</v>
      </c>
    </row>
    <row r="363" spans="1:32" x14ac:dyDescent="0.2">
      <c r="A363" s="366"/>
      <c r="B363" s="366"/>
      <c r="C363" s="164"/>
      <c r="D363" s="164"/>
      <c r="E363" s="201"/>
      <c r="F363" s="164"/>
      <c r="G363" s="194"/>
      <c r="H363" s="164"/>
      <c r="I363" s="204"/>
      <c r="J363" s="164"/>
      <c r="K363" s="164"/>
      <c r="L363" s="164"/>
      <c r="M363" s="76"/>
      <c r="N363" s="76"/>
      <c r="O363" s="81"/>
      <c r="P363" s="195">
        <f>VLOOKUP(O363,'Supporting Documentation'!$A$4:$J$569,10,FALSE)</f>
        <v>0</v>
      </c>
      <c r="Q363" s="51"/>
      <c r="R363" s="50"/>
      <c r="S363" s="156">
        <f>IF(Q363="",0,(Q363/'PPF Application'!$T$7))</f>
        <v>0</v>
      </c>
      <c r="T363" s="52">
        <f>IF(O363="", 0, (P363/'PPF Application'!$T$7)*Q363)</f>
        <v>0</v>
      </c>
      <c r="U363" s="134"/>
      <c r="W363" s="158">
        <f t="shared" si="54"/>
        <v>0</v>
      </c>
      <c r="X363" s="158">
        <f t="shared" si="46"/>
        <v>0</v>
      </c>
      <c r="Y363" s="158">
        <f t="shared" si="47"/>
        <v>0</v>
      </c>
      <c r="Z363" s="200">
        <f t="shared" si="48"/>
        <v>0</v>
      </c>
      <c r="AA363" s="200">
        <f t="shared" si="49"/>
        <v>0</v>
      </c>
      <c r="AB363" s="158">
        <f t="shared" si="50"/>
        <v>0</v>
      </c>
      <c r="AC363" s="11">
        <f t="shared" si="51"/>
        <v>0</v>
      </c>
      <c r="AE363" s="23">
        <f t="shared" si="52"/>
        <v>0</v>
      </c>
      <c r="AF363" s="23">
        <f t="shared" si="53"/>
        <v>0</v>
      </c>
    </row>
    <row r="364" spans="1:32" x14ac:dyDescent="0.2">
      <c r="A364" s="366"/>
      <c r="B364" s="366"/>
      <c r="C364" s="164"/>
      <c r="D364" s="164"/>
      <c r="E364" s="201"/>
      <c r="F364" s="164"/>
      <c r="G364" s="194"/>
      <c r="H364" s="164"/>
      <c r="I364" s="204"/>
      <c r="J364" s="164"/>
      <c r="K364" s="164"/>
      <c r="L364" s="164"/>
      <c r="M364" s="76"/>
      <c r="N364" s="76"/>
      <c r="O364" s="81"/>
      <c r="P364" s="195">
        <f>VLOOKUP(O364,'Supporting Documentation'!$A$4:$J$569,10,FALSE)</f>
        <v>0</v>
      </c>
      <c r="Q364" s="51"/>
      <c r="R364" s="50"/>
      <c r="S364" s="156">
        <f>IF(Q364="",0,(Q364/'PPF Application'!$T$7))</f>
        <v>0</v>
      </c>
      <c r="T364" s="52">
        <f>IF(O364="", 0, (P364/'PPF Application'!$T$7)*Q364)</f>
        <v>0</v>
      </c>
      <c r="U364" s="134"/>
      <c r="W364" s="158">
        <f t="shared" si="54"/>
        <v>0</v>
      </c>
      <c r="X364" s="158">
        <f t="shared" si="46"/>
        <v>0</v>
      </c>
      <c r="Y364" s="158">
        <f t="shared" si="47"/>
        <v>0</v>
      </c>
      <c r="Z364" s="200">
        <f t="shared" si="48"/>
        <v>0</v>
      </c>
      <c r="AA364" s="200">
        <f t="shared" si="49"/>
        <v>0</v>
      </c>
      <c r="AB364" s="158">
        <f t="shared" si="50"/>
        <v>0</v>
      </c>
      <c r="AC364" s="11">
        <f t="shared" si="51"/>
        <v>0</v>
      </c>
      <c r="AE364" s="23">
        <f t="shared" si="52"/>
        <v>0</v>
      </c>
      <c r="AF364" s="23">
        <f t="shared" si="53"/>
        <v>0</v>
      </c>
    </row>
    <row r="365" spans="1:32" x14ac:dyDescent="0.2">
      <c r="A365" s="366"/>
      <c r="B365" s="366"/>
      <c r="C365" s="164"/>
      <c r="D365" s="164"/>
      <c r="E365" s="201"/>
      <c r="F365" s="164"/>
      <c r="G365" s="194"/>
      <c r="H365" s="164"/>
      <c r="I365" s="204"/>
      <c r="J365" s="164"/>
      <c r="K365" s="164"/>
      <c r="L365" s="164"/>
      <c r="M365" s="76"/>
      <c r="N365" s="76"/>
      <c r="O365" s="81"/>
      <c r="P365" s="195">
        <f>VLOOKUP(O365,'Supporting Documentation'!$A$4:$J$569,10,FALSE)</f>
        <v>0</v>
      </c>
      <c r="Q365" s="51"/>
      <c r="R365" s="50"/>
      <c r="S365" s="156">
        <f>IF(Q365="",0,(Q365/'PPF Application'!$T$7))</f>
        <v>0</v>
      </c>
      <c r="T365" s="52">
        <f>IF(O365="", 0, (P365/'PPF Application'!$T$7)*Q365)</f>
        <v>0</v>
      </c>
      <c r="U365" s="134"/>
      <c r="W365" s="158">
        <f t="shared" si="54"/>
        <v>0</v>
      </c>
      <c r="X365" s="158">
        <f t="shared" si="46"/>
        <v>0</v>
      </c>
      <c r="Y365" s="158">
        <f t="shared" si="47"/>
        <v>0</v>
      </c>
      <c r="Z365" s="200">
        <f t="shared" si="48"/>
        <v>0</v>
      </c>
      <c r="AA365" s="200">
        <f t="shared" si="49"/>
        <v>0</v>
      </c>
      <c r="AB365" s="158">
        <f t="shared" si="50"/>
        <v>0</v>
      </c>
      <c r="AC365" s="11">
        <f t="shared" si="51"/>
        <v>0</v>
      </c>
      <c r="AE365" s="23">
        <f t="shared" si="52"/>
        <v>0</v>
      </c>
      <c r="AF365" s="23">
        <f t="shared" si="53"/>
        <v>0</v>
      </c>
    </row>
    <row r="366" spans="1:32" x14ac:dyDescent="0.2">
      <c r="A366" s="366"/>
      <c r="B366" s="366"/>
      <c r="C366" s="164"/>
      <c r="D366" s="164"/>
      <c r="E366" s="201"/>
      <c r="F366" s="164"/>
      <c r="G366" s="194"/>
      <c r="H366" s="164"/>
      <c r="I366" s="204"/>
      <c r="J366" s="164"/>
      <c r="K366" s="164"/>
      <c r="L366" s="164"/>
      <c r="M366" s="76"/>
      <c r="N366" s="76"/>
      <c r="O366" s="81"/>
      <c r="P366" s="195">
        <f>VLOOKUP(O366,'Supporting Documentation'!$A$4:$J$569,10,FALSE)</f>
        <v>0</v>
      </c>
      <c r="Q366" s="51"/>
      <c r="R366" s="50"/>
      <c r="S366" s="156">
        <f>IF(Q366="",0,(Q366/'PPF Application'!$T$7))</f>
        <v>0</v>
      </c>
      <c r="T366" s="52">
        <f>IF(O366="", 0, (P366/'PPF Application'!$T$7)*Q366)</f>
        <v>0</v>
      </c>
      <c r="U366" s="134"/>
      <c r="W366" s="158">
        <f t="shared" si="54"/>
        <v>0</v>
      </c>
      <c r="X366" s="158">
        <f t="shared" si="46"/>
        <v>0</v>
      </c>
      <c r="Y366" s="158">
        <f t="shared" si="47"/>
        <v>0</v>
      </c>
      <c r="Z366" s="200">
        <f t="shared" si="48"/>
        <v>0</v>
      </c>
      <c r="AA366" s="200">
        <f t="shared" si="49"/>
        <v>0</v>
      </c>
      <c r="AB366" s="158">
        <f t="shared" si="50"/>
        <v>0</v>
      </c>
      <c r="AC366" s="11">
        <f t="shared" si="51"/>
        <v>0</v>
      </c>
      <c r="AE366" s="23">
        <f t="shared" si="52"/>
        <v>0</v>
      </c>
      <c r="AF366" s="23">
        <f t="shared" si="53"/>
        <v>0</v>
      </c>
    </row>
    <row r="367" spans="1:32" x14ac:dyDescent="0.2">
      <c r="A367" s="366"/>
      <c r="B367" s="366"/>
      <c r="C367" s="164"/>
      <c r="D367" s="164"/>
      <c r="E367" s="201"/>
      <c r="F367" s="164"/>
      <c r="G367" s="194"/>
      <c r="H367" s="164"/>
      <c r="I367" s="204"/>
      <c r="J367" s="164"/>
      <c r="K367" s="164"/>
      <c r="L367" s="164"/>
      <c r="M367" s="76"/>
      <c r="N367" s="76"/>
      <c r="O367" s="81"/>
      <c r="P367" s="195">
        <f>VLOOKUP(O367,'Supporting Documentation'!$A$4:$J$569,10,FALSE)</f>
        <v>0</v>
      </c>
      <c r="Q367" s="51"/>
      <c r="R367" s="50"/>
      <c r="S367" s="156">
        <f>IF(Q367="",0,(Q367/'PPF Application'!$T$7))</f>
        <v>0</v>
      </c>
      <c r="T367" s="52">
        <f>IF(O367="", 0, (P367/'PPF Application'!$T$7)*Q367)</f>
        <v>0</v>
      </c>
      <c r="U367" s="134"/>
      <c r="W367" s="158">
        <f t="shared" si="54"/>
        <v>0</v>
      </c>
      <c r="X367" s="158">
        <f t="shared" si="46"/>
        <v>0</v>
      </c>
      <c r="Y367" s="158">
        <f t="shared" si="47"/>
        <v>0</v>
      </c>
      <c r="Z367" s="200">
        <f t="shared" si="48"/>
        <v>0</v>
      </c>
      <c r="AA367" s="200">
        <f t="shared" si="49"/>
        <v>0</v>
      </c>
      <c r="AB367" s="158">
        <f t="shared" si="50"/>
        <v>0</v>
      </c>
      <c r="AC367" s="11">
        <f t="shared" si="51"/>
        <v>0</v>
      </c>
      <c r="AE367" s="23">
        <f t="shared" si="52"/>
        <v>0</v>
      </c>
      <c r="AF367" s="23">
        <f t="shared" si="53"/>
        <v>0</v>
      </c>
    </row>
    <row r="368" spans="1:32" x14ac:dyDescent="0.2">
      <c r="A368" s="366"/>
      <c r="B368" s="366"/>
      <c r="C368" s="164"/>
      <c r="D368" s="164"/>
      <c r="E368" s="201"/>
      <c r="F368" s="164"/>
      <c r="G368" s="194"/>
      <c r="H368" s="164"/>
      <c r="I368" s="204"/>
      <c r="J368" s="164"/>
      <c r="K368" s="164"/>
      <c r="L368" s="164"/>
      <c r="M368" s="76"/>
      <c r="N368" s="76"/>
      <c r="O368" s="81"/>
      <c r="P368" s="195">
        <f>VLOOKUP(O368,'Supporting Documentation'!$A$4:$J$569,10,FALSE)</f>
        <v>0</v>
      </c>
      <c r="Q368" s="51"/>
      <c r="R368" s="50"/>
      <c r="S368" s="156">
        <f>IF(Q368="",0,(Q368/'PPF Application'!$T$7))</f>
        <v>0</v>
      </c>
      <c r="T368" s="52">
        <f>IF(O368="", 0, (P368/'PPF Application'!$T$7)*Q368)</f>
        <v>0</v>
      </c>
      <c r="U368" s="134"/>
      <c r="W368" s="158">
        <f t="shared" si="54"/>
        <v>0</v>
      </c>
      <c r="X368" s="158">
        <f t="shared" si="46"/>
        <v>0</v>
      </c>
      <c r="Y368" s="158">
        <f t="shared" si="47"/>
        <v>0</v>
      </c>
      <c r="Z368" s="200">
        <f t="shared" si="48"/>
        <v>0</v>
      </c>
      <c r="AA368" s="200">
        <f t="shared" si="49"/>
        <v>0</v>
      </c>
      <c r="AB368" s="158">
        <f t="shared" si="50"/>
        <v>0</v>
      </c>
      <c r="AC368" s="11">
        <f t="shared" si="51"/>
        <v>0</v>
      </c>
      <c r="AE368" s="23">
        <f t="shared" si="52"/>
        <v>0</v>
      </c>
      <c r="AF368" s="23">
        <f t="shared" si="53"/>
        <v>0</v>
      </c>
    </row>
    <row r="369" spans="1:32" x14ac:dyDescent="0.2">
      <c r="A369" s="366"/>
      <c r="B369" s="366"/>
      <c r="C369" s="164"/>
      <c r="D369" s="164"/>
      <c r="E369" s="201"/>
      <c r="F369" s="164"/>
      <c r="G369" s="194"/>
      <c r="H369" s="164"/>
      <c r="I369" s="204"/>
      <c r="J369" s="164"/>
      <c r="K369" s="164"/>
      <c r="L369" s="164"/>
      <c r="M369" s="76"/>
      <c r="N369" s="76"/>
      <c r="O369" s="81"/>
      <c r="P369" s="195">
        <f>VLOOKUP(O369,'Supporting Documentation'!$A$4:$J$569,10,FALSE)</f>
        <v>0</v>
      </c>
      <c r="Q369" s="51"/>
      <c r="R369" s="50"/>
      <c r="S369" s="156">
        <f>IF(Q369="",0,(Q369/'PPF Application'!$T$7))</f>
        <v>0</v>
      </c>
      <c r="T369" s="52">
        <f>IF(O369="", 0, (P369/'PPF Application'!$T$7)*Q369)</f>
        <v>0</v>
      </c>
      <c r="U369" s="134"/>
      <c r="W369" s="158">
        <f t="shared" si="54"/>
        <v>0</v>
      </c>
      <c r="X369" s="158">
        <f t="shared" si="46"/>
        <v>0</v>
      </c>
      <c r="Y369" s="158">
        <f t="shared" si="47"/>
        <v>0</v>
      </c>
      <c r="Z369" s="200">
        <f t="shared" si="48"/>
        <v>0</v>
      </c>
      <c r="AA369" s="200">
        <f t="shared" si="49"/>
        <v>0</v>
      </c>
      <c r="AB369" s="158">
        <f t="shared" si="50"/>
        <v>0</v>
      </c>
      <c r="AC369" s="11">
        <f t="shared" si="51"/>
        <v>0</v>
      </c>
      <c r="AE369" s="23">
        <f t="shared" si="52"/>
        <v>0</v>
      </c>
      <c r="AF369" s="23">
        <f t="shared" si="53"/>
        <v>0</v>
      </c>
    </row>
    <row r="370" spans="1:32" x14ac:dyDescent="0.2">
      <c r="A370" s="366"/>
      <c r="B370" s="366"/>
      <c r="C370" s="164"/>
      <c r="D370" s="164"/>
      <c r="E370" s="201"/>
      <c r="F370" s="164"/>
      <c r="G370" s="194"/>
      <c r="H370" s="164"/>
      <c r="I370" s="204"/>
      <c r="J370" s="164"/>
      <c r="K370" s="164"/>
      <c r="L370" s="164"/>
      <c r="M370" s="76"/>
      <c r="N370" s="76"/>
      <c r="O370" s="81"/>
      <c r="P370" s="195">
        <f>VLOOKUP(O370,'Supporting Documentation'!$A$4:$J$569,10,FALSE)</f>
        <v>0</v>
      </c>
      <c r="Q370" s="51"/>
      <c r="R370" s="50"/>
      <c r="S370" s="156">
        <f>IF(Q370="",0,(Q370/'PPF Application'!$T$7))</f>
        <v>0</v>
      </c>
      <c r="T370" s="52">
        <f>IF(O370="", 0, (P370/'PPF Application'!$T$7)*Q370)</f>
        <v>0</v>
      </c>
      <c r="U370" s="134"/>
      <c r="W370" s="158">
        <f t="shared" si="54"/>
        <v>0</v>
      </c>
      <c r="X370" s="158">
        <f t="shared" si="46"/>
        <v>0</v>
      </c>
      <c r="Y370" s="158">
        <f t="shared" si="47"/>
        <v>0</v>
      </c>
      <c r="Z370" s="200">
        <f t="shared" si="48"/>
        <v>0</v>
      </c>
      <c r="AA370" s="200">
        <f t="shared" si="49"/>
        <v>0</v>
      </c>
      <c r="AB370" s="158">
        <f t="shared" si="50"/>
        <v>0</v>
      </c>
      <c r="AC370" s="11">
        <f t="shared" si="51"/>
        <v>0</v>
      </c>
      <c r="AE370" s="23">
        <f t="shared" si="52"/>
        <v>0</v>
      </c>
      <c r="AF370" s="23">
        <f t="shared" si="53"/>
        <v>0</v>
      </c>
    </row>
    <row r="371" spans="1:32" x14ac:dyDescent="0.2">
      <c r="A371" s="366"/>
      <c r="B371" s="366"/>
      <c r="C371" s="164"/>
      <c r="D371" s="164"/>
      <c r="E371" s="201"/>
      <c r="F371" s="164"/>
      <c r="G371" s="194"/>
      <c r="H371" s="164"/>
      <c r="I371" s="204"/>
      <c r="J371" s="164"/>
      <c r="K371" s="164"/>
      <c r="L371" s="164"/>
      <c r="M371" s="76"/>
      <c r="N371" s="76"/>
      <c r="O371" s="81"/>
      <c r="P371" s="195">
        <f>VLOOKUP(O371,'Supporting Documentation'!$A$4:$J$569,10,FALSE)</f>
        <v>0</v>
      </c>
      <c r="Q371" s="51"/>
      <c r="R371" s="50"/>
      <c r="S371" s="156">
        <f>IF(Q371="",0,(Q371/'PPF Application'!$T$7))</f>
        <v>0</v>
      </c>
      <c r="T371" s="52">
        <f>IF(O371="", 0, (P371/'PPF Application'!$T$7)*Q371)</f>
        <v>0</v>
      </c>
      <c r="U371" s="134"/>
      <c r="W371" s="158">
        <f t="shared" si="54"/>
        <v>0</v>
      </c>
      <c r="X371" s="158">
        <f t="shared" si="46"/>
        <v>0</v>
      </c>
      <c r="Y371" s="158">
        <f t="shared" si="47"/>
        <v>0</v>
      </c>
      <c r="Z371" s="200">
        <f t="shared" si="48"/>
        <v>0</v>
      </c>
      <c r="AA371" s="200">
        <f t="shared" si="49"/>
        <v>0</v>
      </c>
      <c r="AB371" s="158">
        <f t="shared" si="50"/>
        <v>0</v>
      </c>
      <c r="AC371" s="11">
        <f t="shared" si="51"/>
        <v>0</v>
      </c>
      <c r="AE371" s="23">
        <f t="shared" si="52"/>
        <v>0</v>
      </c>
      <c r="AF371" s="23">
        <f t="shared" si="53"/>
        <v>0</v>
      </c>
    </row>
    <row r="372" spans="1:32" x14ac:dyDescent="0.2">
      <c r="A372" s="366"/>
      <c r="B372" s="366"/>
      <c r="C372" s="164"/>
      <c r="D372" s="164"/>
      <c r="E372" s="201"/>
      <c r="F372" s="164"/>
      <c r="G372" s="194"/>
      <c r="H372" s="164"/>
      <c r="I372" s="204"/>
      <c r="J372" s="164"/>
      <c r="K372" s="164"/>
      <c r="L372" s="164"/>
      <c r="M372" s="76"/>
      <c r="N372" s="76"/>
      <c r="O372" s="81"/>
      <c r="P372" s="195">
        <f>VLOOKUP(O372,'Supporting Documentation'!$A$4:$J$569,10,FALSE)</f>
        <v>0</v>
      </c>
      <c r="Q372" s="51"/>
      <c r="R372" s="50"/>
      <c r="S372" s="156">
        <f>IF(Q372="",0,(Q372/'PPF Application'!$T$7))</f>
        <v>0</v>
      </c>
      <c r="T372" s="52">
        <f>IF(O372="", 0, (P372/'PPF Application'!$T$7)*Q372)</f>
        <v>0</v>
      </c>
      <c r="U372" s="134"/>
      <c r="W372" s="158">
        <f t="shared" si="54"/>
        <v>0</v>
      </c>
      <c r="X372" s="158">
        <f t="shared" si="46"/>
        <v>0</v>
      </c>
      <c r="Y372" s="158">
        <f t="shared" si="47"/>
        <v>0</v>
      </c>
      <c r="Z372" s="200">
        <f t="shared" si="48"/>
        <v>0</v>
      </c>
      <c r="AA372" s="200">
        <f t="shared" si="49"/>
        <v>0</v>
      </c>
      <c r="AB372" s="158">
        <f t="shared" si="50"/>
        <v>0</v>
      </c>
      <c r="AC372" s="11">
        <f t="shared" si="51"/>
        <v>0</v>
      </c>
      <c r="AE372" s="23">
        <f t="shared" si="52"/>
        <v>0</v>
      </c>
      <c r="AF372" s="23">
        <f t="shared" si="53"/>
        <v>0</v>
      </c>
    </row>
    <row r="373" spans="1:32" x14ac:dyDescent="0.2">
      <c r="A373" s="366"/>
      <c r="B373" s="366"/>
      <c r="C373" s="164"/>
      <c r="D373" s="164"/>
      <c r="E373" s="201"/>
      <c r="F373" s="164"/>
      <c r="G373" s="194"/>
      <c r="H373" s="164"/>
      <c r="I373" s="204"/>
      <c r="J373" s="164"/>
      <c r="K373" s="164"/>
      <c r="L373" s="164"/>
      <c r="M373" s="76"/>
      <c r="N373" s="76"/>
      <c r="O373" s="81"/>
      <c r="P373" s="195">
        <f>VLOOKUP(O373,'Supporting Documentation'!$A$4:$J$569,10,FALSE)</f>
        <v>0</v>
      </c>
      <c r="Q373" s="51"/>
      <c r="R373" s="50"/>
      <c r="S373" s="156">
        <f>IF(Q373="",0,(Q373/'PPF Application'!$T$7))</f>
        <v>0</v>
      </c>
      <c r="T373" s="52">
        <f>IF(O373="", 0, (P373/'PPF Application'!$T$7)*Q373)</f>
        <v>0</v>
      </c>
      <c r="U373" s="134"/>
      <c r="W373" s="158">
        <f t="shared" si="54"/>
        <v>0</v>
      </c>
      <c r="X373" s="158">
        <f t="shared" si="46"/>
        <v>0</v>
      </c>
      <c r="Y373" s="158">
        <f t="shared" si="47"/>
        <v>0</v>
      </c>
      <c r="Z373" s="200">
        <f t="shared" si="48"/>
        <v>0</v>
      </c>
      <c r="AA373" s="200">
        <f t="shared" si="49"/>
        <v>0</v>
      </c>
      <c r="AB373" s="158">
        <f t="shared" si="50"/>
        <v>0</v>
      </c>
      <c r="AC373" s="11">
        <f t="shared" si="51"/>
        <v>0</v>
      </c>
      <c r="AE373" s="23">
        <f t="shared" si="52"/>
        <v>0</v>
      </c>
      <c r="AF373" s="23">
        <f t="shared" si="53"/>
        <v>0</v>
      </c>
    </row>
    <row r="374" spans="1:32" x14ac:dyDescent="0.2">
      <c r="A374" s="366"/>
      <c r="B374" s="366"/>
      <c r="C374" s="164"/>
      <c r="D374" s="164"/>
      <c r="E374" s="201"/>
      <c r="F374" s="164"/>
      <c r="G374" s="194"/>
      <c r="H374" s="164"/>
      <c r="I374" s="204"/>
      <c r="J374" s="164"/>
      <c r="K374" s="164"/>
      <c r="L374" s="164"/>
      <c r="M374" s="76"/>
      <c r="N374" s="76"/>
      <c r="O374" s="81"/>
      <c r="P374" s="195">
        <f>VLOOKUP(O374,'Supporting Documentation'!$A$4:$J$569,10,FALSE)</f>
        <v>0</v>
      </c>
      <c r="Q374" s="51"/>
      <c r="R374" s="50"/>
      <c r="S374" s="156">
        <f>IF(Q374="",0,(Q374/'PPF Application'!$T$7))</f>
        <v>0</v>
      </c>
      <c r="T374" s="52">
        <f>IF(O374="", 0, (P374/'PPF Application'!$T$7)*Q374)</f>
        <v>0</v>
      </c>
      <c r="U374" s="134"/>
      <c r="W374" s="158">
        <f t="shared" si="54"/>
        <v>0</v>
      </c>
      <c r="X374" s="158">
        <f t="shared" si="46"/>
        <v>0</v>
      </c>
      <c r="Y374" s="158">
        <f t="shared" si="47"/>
        <v>0</v>
      </c>
      <c r="Z374" s="200">
        <f t="shared" si="48"/>
        <v>0</v>
      </c>
      <c r="AA374" s="200">
        <f t="shared" si="49"/>
        <v>0</v>
      </c>
      <c r="AB374" s="158">
        <f t="shared" si="50"/>
        <v>0</v>
      </c>
      <c r="AC374" s="11">
        <f t="shared" si="51"/>
        <v>0</v>
      </c>
      <c r="AE374" s="23">
        <f t="shared" si="52"/>
        <v>0</v>
      </c>
      <c r="AF374" s="23">
        <f t="shared" si="53"/>
        <v>0</v>
      </c>
    </row>
    <row r="375" spans="1:32" x14ac:dyDescent="0.2">
      <c r="A375" s="366"/>
      <c r="B375" s="366"/>
      <c r="C375" s="164"/>
      <c r="D375" s="164"/>
      <c r="E375" s="201"/>
      <c r="F375" s="164"/>
      <c r="G375" s="194"/>
      <c r="H375" s="164"/>
      <c r="I375" s="204"/>
      <c r="J375" s="164"/>
      <c r="K375" s="164"/>
      <c r="L375" s="164"/>
      <c r="M375" s="76"/>
      <c r="N375" s="76"/>
      <c r="O375" s="81"/>
      <c r="P375" s="195">
        <f>VLOOKUP(O375,'Supporting Documentation'!$A$4:$J$569,10,FALSE)</f>
        <v>0</v>
      </c>
      <c r="Q375" s="51"/>
      <c r="R375" s="50"/>
      <c r="S375" s="156">
        <f>IF(Q375="",0,(Q375/'PPF Application'!$T$7))</f>
        <v>0</v>
      </c>
      <c r="T375" s="52">
        <f>IF(O375="", 0, (P375/'PPF Application'!$T$7)*Q375)</f>
        <v>0</v>
      </c>
      <c r="U375" s="134"/>
      <c r="W375" s="158">
        <f t="shared" si="54"/>
        <v>0</v>
      </c>
      <c r="X375" s="158">
        <f t="shared" si="46"/>
        <v>0</v>
      </c>
      <c r="Y375" s="158">
        <f t="shared" si="47"/>
        <v>0</v>
      </c>
      <c r="Z375" s="200">
        <f t="shared" si="48"/>
        <v>0</v>
      </c>
      <c r="AA375" s="200">
        <f t="shared" si="49"/>
        <v>0</v>
      </c>
      <c r="AB375" s="158">
        <f t="shared" si="50"/>
        <v>0</v>
      </c>
      <c r="AC375" s="11">
        <f t="shared" si="51"/>
        <v>0</v>
      </c>
      <c r="AE375" s="23">
        <f t="shared" si="52"/>
        <v>0</v>
      </c>
      <c r="AF375" s="23">
        <f t="shared" si="53"/>
        <v>0</v>
      </c>
    </row>
    <row r="376" spans="1:32" x14ac:dyDescent="0.2">
      <c r="A376" s="366"/>
      <c r="B376" s="366"/>
      <c r="C376" s="164"/>
      <c r="D376" s="164"/>
      <c r="E376" s="201"/>
      <c r="F376" s="164"/>
      <c r="G376" s="194"/>
      <c r="H376" s="164"/>
      <c r="I376" s="204"/>
      <c r="J376" s="164"/>
      <c r="K376" s="164"/>
      <c r="L376" s="164"/>
      <c r="M376" s="76"/>
      <c r="N376" s="76"/>
      <c r="O376" s="81"/>
      <c r="P376" s="195">
        <f>VLOOKUP(O376,'Supporting Documentation'!$A$4:$J$569,10,FALSE)</f>
        <v>0</v>
      </c>
      <c r="Q376" s="51"/>
      <c r="R376" s="50"/>
      <c r="S376" s="156">
        <f>IF(Q376="",0,(Q376/'PPF Application'!$T$7))</f>
        <v>0</v>
      </c>
      <c r="T376" s="52">
        <f>IF(O376="", 0, (P376/'PPF Application'!$T$7)*Q376)</f>
        <v>0</v>
      </c>
      <c r="U376" s="134"/>
      <c r="W376" s="158">
        <f t="shared" si="54"/>
        <v>0</v>
      </c>
      <c r="X376" s="158">
        <f t="shared" si="46"/>
        <v>0</v>
      </c>
      <c r="Y376" s="158">
        <f t="shared" si="47"/>
        <v>0</v>
      </c>
      <c r="Z376" s="200">
        <f t="shared" si="48"/>
        <v>0</v>
      </c>
      <c r="AA376" s="200">
        <f t="shared" si="49"/>
        <v>0</v>
      </c>
      <c r="AB376" s="158">
        <f t="shared" si="50"/>
        <v>0</v>
      </c>
      <c r="AC376" s="11">
        <f t="shared" si="51"/>
        <v>0</v>
      </c>
      <c r="AE376" s="23">
        <f t="shared" si="52"/>
        <v>0</v>
      </c>
      <c r="AF376" s="23">
        <f t="shared" si="53"/>
        <v>0</v>
      </c>
    </row>
    <row r="377" spans="1:32" x14ac:dyDescent="0.2">
      <c r="A377" s="366"/>
      <c r="B377" s="366"/>
      <c r="C377" s="164"/>
      <c r="D377" s="164"/>
      <c r="E377" s="201"/>
      <c r="F377" s="164"/>
      <c r="G377" s="194"/>
      <c r="H377" s="164"/>
      <c r="I377" s="204"/>
      <c r="J377" s="164"/>
      <c r="K377" s="164"/>
      <c r="L377" s="164"/>
      <c r="M377" s="76"/>
      <c r="N377" s="76"/>
      <c r="O377" s="81"/>
      <c r="P377" s="195">
        <f>VLOOKUP(O377,'Supporting Documentation'!$A$4:$J$569,10,FALSE)</f>
        <v>0</v>
      </c>
      <c r="Q377" s="51"/>
      <c r="R377" s="50"/>
      <c r="S377" s="156">
        <f>IF(Q377="",0,(Q377/'PPF Application'!$T$7))</f>
        <v>0</v>
      </c>
      <c r="T377" s="52">
        <f>IF(O377="", 0, (P377/'PPF Application'!$T$7)*Q377)</f>
        <v>0</v>
      </c>
      <c r="U377" s="134"/>
      <c r="W377" s="158">
        <f t="shared" si="54"/>
        <v>0</v>
      </c>
      <c r="X377" s="158">
        <f t="shared" si="46"/>
        <v>0</v>
      </c>
      <c r="Y377" s="158">
        <f t="shared" si="47"/>
        <v>0</v>
      </c>
      <c r="Z377" s="200">
        <f t="shared" si="48"/>
        <v>0</v>
      </c>
      <c r="AA377" s="200">
        <f t="shared" si="49"/>
        <v>0</v>
      </c>
      <c r="AB377" s="158">
        <f t="shared" si="50"/>
        <v>0</v>
      </c>
      <c r="AC377" s="11">
        <f t="shared" si="51"/>
        <v>0</v>
      </c>
      <c r="AE377" s="23">
        <f t="shared" si="52"/>
        <v>0</v>
      </c>
      <c r="AF377" s="23">
        <f t="shared" si="53"/>
        <v>0</v>
      </c>
    </row>
    <row r="378" spans="1:32" x14ac:dyDescent="0.2">
      <c r="A378" s="366"/>
      <c r="B378" s="366"/>
      <c r="C378" s="164"/>
      <c r="D378" s="164"/>
      <c r="E378" s="201"/>
      <c r="F378" s="164"/>
      <c r="G378" s="194"/>
      <c r="H378" s="164"/>
      <c r="I378" s="204"/>
      <c r="J378" s="164"/>
      <c r="K378" s="164"/>
      <c r="L378" s="164"/>
      <c r="M378" s="76"/>
      <c r="N378" s="76"/>
      <c r="O378" s="81"/>
      <c r="P378" s="195">
        <f>VLOOKUP(O378,'Supporting Documentation'!$A$4:$J$569,10,FALSE)</f>
        <v>0</v>
      </c>
      <c r="Q378" s="51"/>
      <c r="R378" s="50"/>
      <c r="S378" s="156">
        <f>IF(Q378="",0,(Q378/'PPF Application'!$T$7))</f>
        <v>0</v>
      </c>
      <c r="T378" s="52">
        <f>IF(O378="", 0, (P378/'PPF Application'!$T$7)*Q378)</f>
        <v>0</v>
      </c>
      <c r="U378" s="134"/>
      <c r="W378" s="158">
        <f t="shared" si="54"/>
        <v>0</v>
      </c>
      <c r="X378" s="158">
        <f t="shared" si="46"/>
        <v>0</v>
      </c>
      <c r="Y378" s="158">
        <f t="shared" si="47"/>
        <v>0</v>
      </c>
      <c r="Z378" s="200">
        <f t="shared" si="48"/>
        <v>0</v>
      </c>
      <c r="AA378" s="200">
        <f t="shared" si="49"/>
        <v>0</v>
      </c>
      <c r="AB378" s="158">
        <f t="shared" si="50"/>
        <v>0</v>
      </c>
      <c r="AC378" s="11">
        <f t="shared" si="51"/>
        <v>0</v>
      </c>
      <c r="AE378" s="23">
        <f t="shared" si="52"/>
        <v>0</v>
      </c>
      <c r="AF378" s="23">
        <f t="shared" si="53"/>
        <v>0</v>
      </c>
    </row>
    <row r="379" spans="1:32" x14ac:dyDescent="0.2">
      <c r="A379" s="366"/>
      <c r="B379" s="366"/>
      <c r="C379" s="164"/>
      <c r="D379" s="164"/>
      <c r="E379" s="201"/>
      <c r="F379" s="164"/>
      <c r="G379" s="194"/>
      <c r="H379" s="164"/>
      <c r="I379" s="204"/>
      <c r="J379" s="164"/>
      <c r="K379" s="164"/>
      <c r="L379" s="164"/>
      <c r="M379" s="76"/>
      <c r="N379" s="76"/>
      <c r="O379" s="81"/>
      <c r="P379" s="195">
        <f>VLOOKUP(O379,'Supporting Documentation'!$A$4:$J$569,10,FALSE)</f>
        <v>0</v>
      </c>
      <c r="Q379" s="51"/>
      <c r="R379" s="50"/>
      <c r="S379" s="156">
        <f>IF(Q379="",0,(Q379/'PPF Application'!$T$7))</f>
        <v>0</v>
      </c>
      <c r="T379" s="52">
        <f>IF(O379="", 0, (P379/'PPF Application'!$T$7)*Q379)</f>
        <v>0</v>
      </c>
      <c r="U379" s="134"/>
      <c r="W379" s="158">
        <f t="shared" si="54"/>
        <v>0</v>
      </c>
      <c r="X379" s="158">
        <f t="shared" si="46"/>
        <v>0</v>
      </c>
      <c r="Y379" s="158">
        <f t="shared" si="47"/>
        <v>0</v>
      </c>
      <c r="Z379" s="200">
        <f t="shared" si="48"/>
        <v>0</v>
      </c>
      <c r="AA379" s="200">
        <f t="shared" si="49"/>
        <v>0</v>
      </c>
      <c r="AB379" s="158">
        <f t="shared" si="50"/>
        <v>0</v>
      </c>
      <c r="AC379" s="11">
        <f t="shared" si="51"/>
        <v>0</v>
      </c>
      <c r="AE379" s="23">
        <f t="shared" si="52"/>
        <v>0</v>
      </c>
      <c r="AF379" s="23">
        <f t="shared" si="53"/>
        <v>0</v>
      </c>
    </row>
    <row r="380" spans="1:32" x14ac:dyDescent="0.2">
      <c r="A380" s="366"/>
      <c r="B380" s="366"/>
      <c r="C380" s="164"/>
      <c r="D380" s="164"/>
      <c r="E380" s="201"/>
      <c r="F380" s="164"/>
      <c r="G380" s="194"/>
      <c r="H380" s="164"/>
      <c r="I380" s="204"/>
      <c r="J380" s="164"/>
      <c r="K380" s="164"/>
      <c r="L380" s="164"/>
      <c r="M380" s="76"/>
      <c r="N380" s="76"/>
      <c r="O380" s="81"/>
      <c r="P380" s="195">
        <f>VLOOKUP(O380,'Supporting Documentation'!$A$4:$J$569,10,FALSE)</f>
        <v>0</v>
      </c>
      <c r="Q380" s="51"/>
      <c r="R380" s="50"/>
      <c r="S380" s="156">
        <f>IF(Q380="",0,(Q380/'PPF Application'!$T$7))</f>
        <v>0</v>
      </c>
      <c r="T380" s="52">
        <f>IF(O380="", 0, (P380/'PPF Application'!$T$7)*Q380)</f>
        <v>0</v>
      </c>
      <c r="U380" s="134"/>
      <c r="W380" s="158">
        <f t="shared" si="54"/>
        <v>0</v>
      </c>
      <c r="X380" s="158">
        <f t="shared" si="46"/>
        <v>0</v>
      </c>
      <c r="Y380" s="158">
        <f t="shared" si="47"/>
        <v>0</v>
      </c>
      <c r="Z380" s="200">
        <f t="shared" si="48"/>
        <v>0</v>
      </c>
      <c r="AA380" s="200">
        <f t="shared" si="49"/>
        <v>0</v>
      </c>
      <c r="AB380" s="158">
        <f t="shared" si="50"/>
        <v>0</v>
      </c>
      <c r="AC380" s="11">
        <f t="shared" si="51"/>
        <v>0</v>
      </c>
      <c r="AE380" s="23">
        <f t="shared" si="52"/>
        <v>0</v>
      </c>
      <c r="AF380" s="23">
        <f t="shared" si="53"/>
        <v>0</v>
      </c>
    </row>
    <row r="381" spans="1:32" x14ac:dyDescent="0.2">
      <c r="A381" s="366"/>
      <c r="B381" s="366"/>
      <c r="C381" s="164"/>
      <c r="D381" s="164"/>
      <c r="E381" s="201"/>
      <c r="F381" s="164"/>
      <c r="G381" s="194"/>
      <c r="H381" s="164"/>
      <c r="I381" s="204"/>
      <c r="J381" s="164"/>
      <c r="K381" s="164"/>
      <c r="L381" s="164"/>
      <c r="M381" s="76"/>
      <c r="N381" s="76"/>
      <c r="O381" s="81"/>
      <c r="P381" s="195">
        <f>VLOOKUP(O381,'Supporting Documentation'!$A$4:$J$569,10,FALSE)</f>
        <v>0</v>
      </c>
      <c r="Q381" s="51"/>
      <c r="R381" s="50"/>
      <c r="S381" s="156">
        <f>IF(Q381="",0,(Q381/'PPF Application'!$T$7))</f>
        <v>0</v>
      </c>
      <c r="T381" s="52">
        <f>IF(O381="", 0, (P381/'PPF Application'!$T$7)*Q381)</f>
        <v>0</v>
      </c>
      <c r="U381" s="134"/>
      <c r="W381" s="158">
        <f t="shared" si="54"/>
        <v>0</v>
      </c>
      <c r="X381" s="158">
        <f t="shared" si="46"/>
        <v>0</v>
      </c>
      <c r="Y381" s="158">
        <f t="shared" si="47"/>
        <v>0</v>
      </c>
      <c r="Z381" s="200">
        <f t="shared" si="48"/>
        <v>0</v>
      </c>
      <c r="AA381" s="200">
        <f t="shared" si="49"/>
        <v>0</v>
      </c>
      <c r="AB381" s="158">
        <f t="shared" si="50"/>
        <v>0</v>
      </c>
      <c r="AC381" s="11">
        <f t="shared" si="51"/>
        <v>0</v>
      </c>
      <c r="AE381" s="23">
        <f t="shared" si="52"/>
        <v>0</v>
      </c>
      <c r="AF381" s="23">
        <f t="shared" si="53"/>
        <v>0</v>
      </c>
    </row>
    <row r="382" spans="1:32" x14ac:dyDescent="0.2">
      <c r="A382" s="366"/>
      <c r="B382" s="366"/>
      <c r="C382" s="164"/>
      <c r="D382" s="164"/>
      <c r="E382" s="201"/>
      <c r="F382" s="164"/>
      <c r="G382" s="194"/>
      <c r="H382" s="164"/>
      <c r="I382" s="204"/>
      <c r="J382" s="164"/>
      <c r="K382" s="164"/>
      <c r="L382" s="164"/>
      <c r="M382" s="76"/>
      <c r="N382" s="76"/>
      <c r="O382" s="81"/>
      <c r="P382" s="195">
        <f>VLOOKUP(O382,'Supporting Documentation'!$A$4:$J$569,10,FALSE)</f>
        <v>0</v>
      </c>
      <c r="Q382" s="51"/>
      <c r="R382" s="50"/>
      <c r="S382" s="156">
        <f>IF(Q382="",0,(Q382/'PPF Application'!$T$7))</f>
        <v>0</v>
      </c>
      <c r="T382" s="52">
        <f>IF(O382="", 0, (P382/'PPF Application'!$T$7)*Q382)</f>
        <v>0</v>
      </c>
      <c r="U382" s="134"/>
      <c r="W382" s="158">
        <f t="shared" si="54"/>
        <v>0</v>
      </c>
      <c r="X382" s="158">
        <f t="shared" si="46"/>
        <v>0</v>
      </c>
      <c r="Y382" s="158">
        <f t="shared" si="47"/>
        <v>0</v>
      </c>
      <c r="Z382" s="200">
        <f t="shared" si="48"/>
        <v>0</v>
      </c>
      <c r="AA382" s="200">
        <f t="shared" si="49"/>
        <v>0</v>
      </c>
      <c r="AB382" s="158">
        <f t="shared" si="50"/>
        <v>0</v>
      </c>
      <c r="AC382" s="11">
        <f t="shared" si="51"/>
        <v>0</v>
      </c>
      <c r="AE382" s="23">
        <f t="shared" si="52"/>
        <v>0</v>
      </c>
      <c r="AF382" s="23">
        <f t="shared" si="53"/>
        <v>0</v>
      </c>
    </row>
    <row r="383" spans="1:32" x14ac:dyDescent="0.2">
      <c r="A383" s="366"/>
      <c r="B383" s="366"/>
      <c r="C383" s="164"/>
      <c r="D383" s="164"/>
      <c r="E383" s="201"/>
      <c r="F383" s="164"/>
      <c r="G383" s="194"/>
      <c r="H383" s="164"/>
      <c r="I383" s="204"/>
      <c r="J383" s="164"/>
      <c r="K383" s="164"/>
      <c r="L383" s="164"/>
      <c r="M383" s="76"/>
      <c r="N383" s="76"/>
      <c r="O383" s="81"/>
      <c r="P383" s="195">
        <f>VLOOKUP(O383,'Supporting Documentation'!$A$4:$J$569,10,FALSE)</f>
        <v>0</v>
      </c>
      <c r="Q383" s="51"/>
      <c r="R383" s="50"/>
      <c r="S383" s="156">
        <f>IF(Q383="",0,(Q383/'PPF Application'!$T$7))</f>
        <v>0</v>
      </c>
      <c r="T383" s="52">
        <f>IF(O383="", 0, (P383/'PPF Application'!$T$7)*Q383)</f>
        <v>0</v>
      </c>
      <c r="U383" s="134"/>
      <c r="W383" s="158">
        <f t="shared" si="54"/>
        <v>0</v>
      </c>
      <c r="X383" s="158">
        <f t="shared" si="46"/>
        <v>0</v>
      </c>
      <c r="Y383" s="158">
        <f t="shared" si="47"/>
        <v>0</v>
      </c>
      <c r="Z383" s="200">
        <f t="shared" si="48"/>
        <v>0</v>
      </c>
      <c r="AA383" s="200">
        <f t="shared" si="49"/>
        <v>0</v>
      </c>
      <c r="AB383" s="158">
        <f t="shared" si="50"/>
        <v>0</v>
      </c>
      <c r="AC383" s="11">
        <f t="shared" si="51"/>
        <v>0</v>
      </c>
      <c r="AE383" s="23">
        <f t="shared" si="52"/>
        <v>0</v>
      </c>
      <c r="AF383" s="23">
        <f t="shared" si="53"/>
        <v>0</v>
      </c>
    </row>
    <row r="384" spans="1:32" x14ac:dyDescent="0.2">
      <c r="A384" s="366"/>
      <c r="B384" s="366"/>
      <c r="C384" s="164"/>
      <c r="D384" s="164"/>
      <c r="E384" s="201"/>
      <c r="F384" s="164"/>
      <c r="G384" s="194"/>
      <c r="H384" s="164"/>
      <c r="I384" s="204"/>
      <c r="J384" s="164"/>
      <c r="K384" s="164"/>
      <c r="L384" s="164"/>
      <c r="M384" s="76"/>
      <c r="N384" s="76"/>
      <c r="O384" s="81"/>
      <c r="P384" s="195">
        <f>VLOOKUP(O384,'Supporting Documentation'!$A$4:$J$569,10,FALSE)</f>
        <v>0</v>
      </c>
      <c r="Q384" s="51"/>
      <c r="R384" s="50"/>
      <c r="S384" s="156">
        <f>IF(Q384="",0,(Q384/'PPF Application'!$T$7))</f>
        <v>0</v>
      </c>
      <c r="T384" s="52">
        <f>IF(O384="", 0, (P384/'PPF Application'!$T$7)*Q384)</f>
        <v>0</v>
      </c>
      <c r="U384" s="134"/>
      <c r="W384" s="158">
        <f t="shared" si="54"/>
        <v>0</v>
      </c>
      <c r="X384" s="158">
        <f t="shared" si="46"/>
        <v>0</v>
      </c>
      <c r="Y384" s="158">
        <f t="shared" si="47"/>
        <v>0</v>
      </c>
      <c r="Z384" s="200">
        <f t="shared" si="48"/>
        <v>0</v>
      </c>
      <c r="AA384" s="200">
        <f t="shared" si="49"/>
        <v>0</v>
      </c>
      <c r="AB384" s="158">
        <f t="shared" si="50"/>
        <v>0</v>
      </c>
      <c r="AC384" s="11">
        <f t="shared" si="51"/>
        <v>0</v>
      </c>
      <c r="AE384" s="23">
        <f t="shared" si="52"/>
        <v>0</v>
      </c>
      <c r="AF384" s="23">
        <f t="shared" si="53"/>
        <v>0</v>
      </c>
    </row>
    <row r="385" spans="1:32" x14ac:dyDescent="0.2">
      <c r="A385" s="366"/>
      <c r="B385" s="366"/>
      <c r="C385" s="164"/>
      <c r="D385" s="164"/>
      <c r="E385" s="201"/>
      <c r="F385" s="164"/>
      <c r="G385" s="194"/>
      <c r="H385" s="164"/>
      <c r="I385" s="204"/>
      <c r="J385" s="164"/>
      <c r="K385" s="164"/>
      <c r="L385" s="164"/>
      <c r="M385" s="76"/>
      <c r="N385" s="76"/>
      <c r="O385" s="81"/>
      <c r="P385" s="195">
        <f>VLOOKUP(O385,'Supporting Documentation'!$A$4:$J$569,10,FALSE)</f>
        <v>0</v>
      </c>
      <c r="Q385" s="51"/>
      <c r="R385" s="50"/>
      <c r="S385" s="156">
        <f>IF(Q385="",0,(Q385/'PPF Application'!$T$7))</f>
        <v>0</v>
      </c>
      <c r="T385" s="52">
        <f>IF(O385="", 0, (P385/'PPF Application'!$T$7)*Q385)</f>
        <v>0</v>
      </c>
      <c r="U385" s="134"/>
      <c r="W385" s="158">
        <f t="shared" si="54"/>
        <v>0</v>
      </c>
      <c r="X385" s="158">
        <f t="shared" si="46"/>
        <v>0</v>
      </c>
      <c r="Y385" s="158">
        <f t="shared" si="47"/>
        <v>0</v>
      </c>
      <c r="Z385" s="200">
        <f t="shared" si="48"/>
        <v>0</v>
      </c>
      <c r="AA385" s="200">
        <f t="shared" si="49"/>
        <v>0</v>
      </c>
      <c r="AB385" s="158">
        <f t="shared" si="50"/>
        <v>0</v>
      </c>
      <c r="AC385" s="11">
        <f t="shared" si="51"/>
        <v>0</v>
      </c>
      <c r="AE385" s="23">
        <f t="shared" si="52"/>
        <v>0</v>
      </c>
      <c r="AF385" s="23">
        <f t="shared" si="53"/>
        <v>0</v>
      </c>
    </row>
    <row r="386" spans="1:32" x14ac:dyDescent="0.2">
      <c r="A386" s="366"/>
      <c r="B386" s="366"/>
      <c r="C386" s="164"/>
      <c r="D386" s="164"/>
      <c r="E386" s="201"/>
      <c r="F386" s="164"/>
      <c r="G386" s="194"/>
      <c r="H386" s="164"/>
      <c r="I386" s="204"/>
      <c r="J386" s="164"/>
      <c r="K386" s="164"/>
      <c r="L386" s="164"/>
      <c r="M386" s="76"/>
      <c r="N386" s="76"/>
      <c r="O386" s="81"/>
      <c r="P386" s="195">
        <f>VLOOKUP(O386,'Supporting Documentation'!$A$4:$J$569,10,FALSE)</f>
        <v>0</v>
      </c>
      <c r="Q386" s="51"/>
      <c r="R386" s="50"/>
      <c r="S386" s="156">
        <f>IF(Q386="",0,(Q386/'PPF Application'!$T$7))</f>
        <v>0</v>
      </c>
      <c r="T386" s="52">
        <f>IF(O386="", 0, (P386/'PPF Application'!$T$7)*Q386)</f>
        <v>0</v>
      </c>
      <c r="U386" s="134"/>
      <c r="W386" s="158">
        <f t="shared" si="54"/>
        <v>0</v>
      </c>
      <c r="X386" s="158">
        <f t="shared" si="46"/>
        <v>0</v>
      </c>
      <c r="Y386" s="158">
        <f t="shared" si="47"/>
        <v>0</v>
      </c>
      <c r="Z386" s="200">
        <f t="shared" si="48"/>
        <v>0</v>
      </c>
      <c r="AA386" s="200">
        <f t="shared" si="49"/>
        <v>0</v>
      </c>
      <c r="AB386" s="158">
        <f t="shared" si="50"/>
        <v>0</v>
      </c>
      <c r="AC386" s="11">
        <f t="shared" si="51"/>
        <v>0</v>
      </c>
      <c r="AE386" s="23">
        <f t="shared" si="52"/>
        <v>0</v>
      </c>
      <c r="AF386" s="23">
        <f t="shared" si="53"/>
        <v>0</v>
      </c>
    </row>
    <row r="387" spans="1:32" x14ac:dyDescent="0.2">
      <c r="A387" s="366"/>
      <c r="B387" s="366"/>
      <c r="C387" s="164"/>
      <c r="D387" s="164"/>
      <c r="E387" s="201"/>
      <c r="F387" s="164"/>
      <c r="G387" s="194"/>
      <c r="H387" s="164"/>
      <c r="I387" s="204"/>
      <c r="J387" s="164"/>
      <c r="K387" s="164"/>
      <c r="L387" s="164"/>
      <c r="M387" s="76"/>
      <c r="N387" s="76"/>
      <c r="O387" s="81"/>
      <c r="P387" s="195">
        <f>VLOOKUP(O387,'Supporting Documentation'!$A$4:$J$569,10,FALSE)</f>
        <v>0</v>
      </c>
      <c r="Q387" s="51"/>
      <c r="R387" s="50"/>
      <c r="S387" s="156">
        <f>IF(Q387="",0,(Q387/'PPF Application'!$T$7))</f>
        <v>0</v>
      </c>
      <c r="T387" s="52">
        <f>IF(O387="", 0, (P387/'PPF Application'!$T$7)*Q387)</f>
        <v>0</v>
      </c>
      <c r="U387" s="134"/>
      <c r="W387" s="158">
        <f t="shared" si="54"/>
        <v>0</v>
      </c>
      <c r="X387" s="158">
        <f t="shared" si="46"/>
        <v>0</v>
      </c>
      <c r="Y387" s="158">
        <f t="shared" si="47"/>
        <v>0</v>
      </c>
      <c r="Z387" s="200">
        <f t="shared" si="48"/>
        <v>0</v>
      </c>
      <c r="AA387" s="200">
        <f t="shared" si="49"/>
        <v>0</v>
      </c>
      <c r="AB387" s="158">
        <f t="shared" si="50"/>
        <v>0</v>
      </c>
      <c r="AC387" s="11">
        <f t="shared" si="51"/>
        <v>0</v>
      </c>
      <c r="AE387" s="23">
        <f t="shared" si="52"/>
        <v>0</v>
      </c>
      <c r="AF387" s="23">
        <f t="shared" si="53"/>
        <v>0</v>
      </c>
    </row>
    <row r="388" spans="1:32" x14ac:dyDescent="0.2">
      <c r="A388" s="366"/>
      <c r="B388" s="366"/>
      <c r="C388" s="164"/>
      <c r="D388" s="164"/>
      <c r="E388" s="201"/>
      <c r="F388" s="164"/>
      <c r="G388" s="194"/>
      <c r="H388" s="164"/>
      <c r="I388" s="204"/>
      <c r="J388" s="164"/>
      <c r="K388" s="164"/>
      <c r="L388" s="164"/>
      <c r="M388" s="76"/>
      <c r="N388" s="76"/>
      <c r="O388" s="81"/>
      <c r="P388" s="195">
        <f>VLOOKUP(O388,'Supporting Documentation'!$A$4:$J$569,10,FALSE)</f>
        <v>0</v>
      </c>
      <c r="Q388" s="51"/>
      <c r="R388" s="50"/>
      <c r="S388" s="156">
        <f>IF(Q388="",0,(Q388/'PPF Application'!$T$7))</f>
        <v>0</v>
      </c>
      <c r="T388" s="52">
        <f>IF(O388="", 0, (P388/'PPF Application'!$T$7)*Q388)</f>
        <v>0</v>
      </c>
      <c r="U388" s="134"/>
      <c r="W388" s="158">
        <f t="shared" si="54"/>
        <v>0</v>
      </c>
      <c r="X388" s="158">
        <f t="shared" si="46"/>
        <v>0</v>
      </c>
      <c r="Y388" s="158">
        <f t="shared" si="47"/>
        <v>0</v>
      </c>
      <c r="Z388" s="200">
        <f t="shared" si="48"/>
        <v>0</v>
      </c>
      <c r="AA388" s="200">
        <f t="shared" si="49"/>
        <v>0</v>
      </c>
      <c r="AB388" s="158">
        <f t="shared" si="50"/>
        <v>0</v>
      </c>
      <c r="AC388" s="11">
        <f t="shared" si="51"/>
        <v>0</v>
      </c>
      <c r="AE388" s="23">
        <f t="shared" si="52"/>
        <v>0</v>
      </c>
      <c r="AF388" s="23">
        <f t="shared" si="53"/>
        <v>0</v>
      </c>
    </row>
    <row r="389" spans="1:32" x14ac:dyDescent="0.2">
      <c r="A389" s="366"/>
      <c r="B389" s="366"/>
      <c r="C389" s="164"/>
      <c r="D389" s="164"/>
      <c r="E389" s="201"/>
      <c r="F389" s="164"/>
      <c r="G389" s="194"/>
      <c r="H389" s="164"/>
      <c r="I389" s="204"/>
      <c r="J389" s="164"/>
      <c r="K389" s="164"/>
      <c r="L389" s="164"/>
      <c r="M389" s="76"/>
      <c r="N389" s="76"/>
      <c r="O389" s="81"/>
      <c r="P389" s="195">
        <f>VLOOKUP(O389,'Supporting Documentation'!$A$4:$J$569,10,FALSE)</f>
        <v>0</v>
      </c>
      <c r="Q389" s="51"/>
      <c r="R389" s="50"/>
      <c r="S389" s="156">
        <f>IF(Q389="",0,(Q389/'PPF Application'!$T$7))</f>
        <v>0</v>
      </c>
      <c r="T389" s="52">
        <f>IF(O389="", 0, (P389/'PPF Application'!$T$7)*Q389)</f>
        <v>0</v>
      </c>
      <c r="U389" s="134"/>
      <c r="W389" s="158">
        <f t="shared" si="54"/>
        <v>0</v>
      </c>
      <c r="X389" s="158">
        <f t="shared" si="46"/>
        <v>0</v>
      </c>
      <c r="Y389" s="158">
        <f t="shared" si="47"/>
        <v>0</v>
      </c>
      <c r="Z389" s="200">
        <f t="shared" si="48"/>
        <v>0</v>
      </c>
      <c r="AA389" s="200">
        <f t="shared" si="49"/>
        <v>0</v>
      </c>
      <c r="AB389" s="158">
        <f t="shared" si="50"/>
        <v>0</v>
      </c>
      <c r="AC389" s="11">
        <f t="shared" si="51"/>
        <v>0</v>
      </c>
      <c r="AE389" s="23">
        <f t="shared" si="52"/>
        <v>0</v>
      </c>
      <c r="AF389" s="23">
        <f t="shared" si="53"/>
        <v>0</v>
      </c>
    </row>
    <row r="390" spans="1:32" x14ac:dyDescent="0.2">
      <c r="A390" s="366"/>
      <c r="B390" s="366"/>
      <c r="C390" s="164"/>
      <c r="D390" s="164"/>
      <c r="E390" s="201"/>
      <c r="F390" s="164"/>
      <c r="G390" s="194"/>
      <c r="H390" s="164"/>
      <c r="I390" s="204"/>
      <c r="J390" s="164"/>
      <c r="K390" s="164"/>
      <c r="L390" s="164"/>
      <c r="M390" s="76"/>
      <c r="N390" s="76"/>
      <c r="O390" s="81"/>
      <c r="P390" s="195">
        <f>VLOOKUP(O390,'Supporting Documentation'!$A$4:$J$569,10,FALSE)</f>
        <v>0</v>
      </c>
      <c r="Q390" s="51"/>
      <c r="R390" s="50"/>
      <c r="S390" s="156">
        <f>IF(Q390="",0,(Q390/'PPF Application'!$T$7))</f>
        <v>0</v>
      </c>
      <c r="T390" s="52">
        <f>IF(O390="", 0, (P390/'PPF Application'!$T$7)*Q390)</f>
        <v>0</v>
      </c>
      <c r="U390" s="134"/>
      <c r="W390" s="158">
        <f t="shared" si="54"/>
        <v>0</v>
      </c>
      <c r="X390" s="158">
        <f t="shared" ref="X390:X453" si="55">IF(AND(C390="x",H390="x"),1,0)</f>
        <v>0</v>
      </c>
      <c r="Y390" s="158">
        <f t="shared" ref="Y390:Y453" si="56">IF(AND(D390="x",H390="x"),1,0)</f>
        <v>0</v>
      </c>
      <c r="Z390" s="200">
        <f t="shared" ref="Z390:Z453" si="57">IF(AND(E390="x",H390="x"),1,0)</f>
        <v>0</v>
      </c>
      <c r="AA390" s="200">
        <f t="shared" ref="AA390:AA453" si="58">IF(AND(F390="x",H390="x"),1,0)</f>
        <v>0</v>
      </c>
      <c r="AB390" s="158">
        <f t="shared" ref="AB390:AB453" si="59">IF(OR(O390="UNK",O390="TPR",O390="ORP",O390="INC",O390="OTS"),1,0)</f>
        <v>0</v>
      </c>
      <c r="AC390" s="11">
        <f t="shared" ref="AC390:AC453" si="60">IF((AND(AND(AND(M390&lt;=$AD$5,N390&gt;=$AD$5,M390&lt;&gt;"",H390&lt;&gt;"")))),1,0)</f>
        <v>0</v>
      </c>
      <c r="AE390" s="23">
        <f t="shared" ref="AE390:AE453" si="61">IF(J390="x",S390,0)</f>
        <v>0</v>
      </c>
      <c r="AF390" s="23">
        <f t="shared" ref="AF390:AF453" si="62">IF(R390="x", S390, 0)</f>
        <v>0</v>
      </c>
    </row>
    <row r="391" spans="1:32" x14ac:dyDescent="0.2">
      <c r="A391" s="366"/>
      <c r="B391" s="366"/>
      <c r="C391" s="164"/>
      <c r="D391" s="164"/>
      <c r="E391" s="201"/>
      <c r="F391" s="164"/>
      <c r="G391" s="194"/>
      <c r="H391" s="164"/>
      <c r="I391" s="204"/>
      <c r="J391" s="164"/>
      <c r="K391" s="164"/>
      <c r="L391" s="164"/>
      <c r="M391" s="76"/>
      <c r="N391" s="76"/>
      <c r="O391" s="81"/>
      <c r="P391" s="195">
        <f>VLOOKUP(O391,'Supporting Documentation'!$A$4:$J$569,10,FALSE)</f>
        <v>0</v>
      </c>
      <c r="Q391" s="51"/>
      <c r="R391" s="50"/>
      <c r="S391" s="156">
        <f>IF(Q391="",0,(Q391/'PPF Application'!$T$7))</f>
        <v>0</v>
      </c>
      <c r="T391" s="52">
        <f>IF(O391="", 0, (P391/'PPF Application'!$T$7)*Q391)</f>
        <v>0</v>
      </c>
      <c r="U391" s="134"/>
      <c r="W391" s="158">
        <f t="shared" ref="W391:W454" si="63">IF(AND(A391="x",H391="x"),1,0)</f>
        <v>0</v>
      </c>
      <c r="X391" s="158">
        <f t="shared" si="55"/>
        <v>0</v>
      </c>
      <c r="Y391" s="158">
        <f t="shared" si="56"/>
        <v>0</v>
      </c>
      <c r="Z391" s="200">
        <f t="shared" si="57"/>
        <v>0</v>
      </c>
      <c r="AA391" s="200">
        <f t="shared" si="58"/>
        <v>0</v>
      </c>
      <c r="AB391" s="158">
        <f t="shared" si="59"/>
        <v>0</v>
      </c>
      <c r="AC391" s="11">
        <f t="shared" si="60"/>
        <v>0</v>
      </c>
      <c r="AE391" s="23">
        <f t="shared" si="61"/>
        <v>0</v>
      </c>
      <c r="AF391" s="23">
        <f t="shared" si="62"/>
        <v>0</v>
      </c>
    </row>
    <row r="392" spans="1:32" x14ac:dyDescent="0.2">
      <c r="A392" s="366"/>
      <c r="B392" s="366"/>
      <c r="C392" s="164"/>
      <c r="D392" s="164"/>
      <c r="E392" s="201"/>
      <c r="F392" s="164"/>
      <c r="G392" s="194"/>
      <c r="H392" s="164"/>
      <c r="I392" s="204"/>
      <c r="J392" s="164"/>
      <c r="K392" s="164"/>
      <c r="L392" s="164"/>
      <c r="M392" s="76"/>
      <c r="N392" s="76"/>
      <c r="O392" s="81"/>
      <c r="P392" s="195">
        <f>VLOOKUP(O392,'Supporting Documentation'!$A$4:$J$569,10,FALSE)</f>
        <v>0</v>
      </c>
      <c r="Q392" s="51"/>
      <c r="R392" s="50"/>
      <c r="S392" s="156">
        <f>IF(Q392="",0,(Q392/'PPF Application'!$T$7))</f>
        <v>0</v>
      </c>
      <c r="T392" s="52">
        <f>IF(O392="", 0, (P392/'PPF Application'!$T$7)*Q392)</f>
        <v>0</v>
      </c>
      <c r="U392" s="134"/>
      <c r="W392" s="158">
        <f t="shared" si="63"/>
        <v>0</v>
      </c>
      <c r="X392" s="158">
        <f t="shared" si="55"/>
        <v>0</v>
      </c>
      <c r="Y392" s="158">
        <f t="shared" si="56"/>
        <v>0</v>
      </c>
      <c r="Z392" s="200">
        <f t="shared" si="57"/>
        <v>0</v>
      </c>
      <c r="AA392" s="200">
        <f t="shared" si="58"/>
        <v>0</v>
      </c>
      <c r="AB392" s="158">
        <f t="shared" si="59"/>
        <v>0</v>
      </c>
      <c r="AC392" s="11">
        <f t="shared" si="60"/>
        <v>0</v>
      </c>
      <c r="AE392" s="23">
        <f t="shared" si="61"/>
        <v>0</v>
      </c>
      <c r="AF392" s="23">
        <f t="shared" si="62"/>
        <v>0</v>
      </c>
    </row>
    <row r="393" spans="1:32" x14ac:dyDescent="0.2">
      <c r="A393" s="366"/>
      <c r="B393" s="366"/>
      <c r="C393" s="164"/>
      <c r="D393" s="164"/>
      <c r="E393" s="201"/>
      <c r="F393" s="164"/>
      <c r="G393" s="194"/>
      <c r="H393" s="164"/>
      <c r="I393" s="204"/>
      <c r="J393" s="164"/>
      <c r="K393" s="164"/>
      <c r="L393" s="164"/>
      <c r="M393" s="76"/>
      <c r="N393" s="76"/>
      <c r="O393" s="81"/>
      <c r="P393" s="195">
        <f>VLOOKUP(O393,'Supporting Documentation'!$A$4:$J$569,10,FALSE)</f>
        <v>0</v>
      </c>
      <c r="Q393" s="51"/>
      <c r="R393" s="50"/>
      <c r="S393" s="156">
        <f>IF(Q393="",0,(Q393/'PPF Application'!$T$7))</f>
        <v>0</v>
      </c>
      <c r="T393" s="52">
        <f>IF(O393="", 0, (P393/'PPF Application'!$T$7)*Q393)</f>
        <v>0</v>
      </c>
      <c r="U393" s="134"/>
      <c r="W393" s="158">
        <f t="shared" si="63"/>
        <v>0</v>
      </c>
      <c r="X393" s="158">
        <f t="shared" si="55"/>
        <v>0</v>
      </c>
      <c r="Y393" s="158">
        <f t="shared" si="56"/>
        <v>0</v>
      </c>
      <c r="Z393" s="200">
        <f t="shared" si="57"/>
        <v>0</v>
      </c>
      <c r="AA393" s="200">
        <f t="shared" si="58"/>
        <v>0</v>
      </c>
      <c r="AB393" s="158">
        <f t="shared" si="59"/>
        <v>0</v>
      </c>
      <c r="AC393" s="11">
        <f t="shared" si="60"/>
        <v>0</v>
      </c>
      <c r="AE393" s="23">
        <f t="shared" si="61"/>
        <v>0</v>
      </c>
      <c r="AF393" s="23">
        <f t="shared" si="62"/>
        <v>0</v>
      </c>
    </row>
    <row r="394" spans="1:32" x14ac:dyDescent="0.2">
      <c r="A394" s="366"/>
      <c r="B394" s="366"/>
      <c r="C394" s="164"/>
      <c r="D394" s="164"/>
      <c r="E394" s="201"/>
      <c r="F394" s="164"/>
      <c r="G394" s="194"/>
      <c r="H394" s="164"/>
      <c r="I394" s="204"/>
      <c r="J394" s="164"/>
      <c r="K394" s="164"/>
      <c r="L394" s="164"/>
      <c r="M394" s="76"/>
      <c r="N394" s="76"/>
      <c r="O394" s="81"/>
      <c r="P394" s="195">
        <f>VLOOKUP(O394,'Supporting Documentation'!$A$4:$J$569,10,FALSE)</f>
        <v>0</v>
      </c>
      <c r="Q394" s="51"/>
      <c r="R394" s="50"/>
      <c r="S394" s="156">
        <f>IF(Q394="",0,(Q394/'PPF Application'!$T$7))</f>
        <v>0</v>
      </c>
      <c r="T394" s="52">
        <f>IF(O394="", 0, (P394/'PPF Application'!$T$7)*Q394)</f>
        <v>0</v>
      </c>
      <c r="U394" s="134"/>
      <c r="W394" s="158">
        <f t="shared" si="63"/>
        <v>0</v>
      </c>
      <c r="X394" s="158">
        <f t="shared" si="55"/>
        <v>0</v>
      </c>
      <c r="Y394" s="158">
        <f t="shared" si="56"/>
        <v>0</v>
      </c>
      <c r="Z394" s="200">
        <f t="shared" si="57"/>
        <v>0</v>
      </c>
      <c r="AA394" s="200">
        <f t="shared" si="58"/>
        <v>0</v>
      </c>
      <c r="AB394" s="158">
        <f t="shared" si="59"/>
        <v>0</v>
      </c>
      <c r="AC394" s="11">
        <f t="shared" si="60"/>
        <v>0</v>
      </c>
      <c r="AE394" s="23">
        <f t="shared" si="61"/>
        <v>0</v>
      </c>
      <c r="AF394" s="23">
        <f t="shared" si="62"/>
        <v>0</v>
      </c>
    </row>
    <row r="395" spans="1:32" x14ac:dyDescent="0.2">
      <c r="A395" s="366"/>
      <c r="B395" s="366"/>
      <c r="C395" s="164"/>
      <c r="D395" s="164"/>
      <c r="E395" s="201"/>
      <c r="F395" s="164"/>
      <c r="G395" s="194"/>
      <c r="H395" s="164"/>
      <c r="I395" s="204"/>
      <c r="J395" s="164"/>
      <c r="K395" s="164"/>
      <c r="L395" s="164"/>
      <c r="M395" s="76"/>
      <c r="N395" s="76"/>
      <c r="O395" s="81"/>
      <c r="P395" s="195">
        <f>VLOOKUP(O395,'Supporting Documentation'!$A$4:$J$569,10,FALSE)</f>
        <v>0</v>
      </c>
      <c r="Q395" s="51"/>
      <c r="R395" s="50"/>
      <c r="S395" s="156">
        <f>IF(Q395="",0,(Q395/'PPF Application'!$T$7))</f>
        <v>0</v>
      </c>
      <c r="T395" s="52">
        <f>IF(O395="", 0, (P395/'PPF Application'!$T$7)*Q395)</f>
        <v>0</v>
      </c>
      <c r="U395" s="134"/>
      <c r="W395" s="158">
        <f t="shared" si="63"/>
        <v>0</v>
      </c>
      <c r="X395" s="158">
        <f t="shared" si="55"/>
        <v>0</v>
      </c>
      <c r="Y395" s="158">
        <f t="shared" si="56"/>
        <v>0</v>
      </c>
      <c r="Z395" s="200">
        <f t="shared" si="57"/>
        <v>0</v>
      </c>
      <c r="AA395" s="200">
        <f t="shared" si="58"/>
        <v>0</v>
      </c>
      <c r="AB395" s="158">
        <f t="shared" si="59"/>
        <v>0</v>
      </c>
      <c r="AC395" s="11">
        <f t="shared" si="60"/>
        <v>0</v>
      </c>
      <c r="AE395" s="23">
        <f t="shared" si="61"/>
        <v>0</v>
      </c>
      <c r="AF395" s="23">
        <f t="shared" si="62"/>
        <v>0</v>
      </c>
    </row>
    <row r="396" spans="1:32" x14ac:dyDescent="0.2">
      <c r="A396" s="366"/>
      <c r="B396" s="366"/>
      <c r="C396" s="164"/>
      <c r="D396" s="164"/>
      <c r="E396" s="201"/>
      <c r="F396" s="164"/>
      <c r="G396" s="194"/>
      <c r="H396" s="164"/>
      <c r="I396" s="204"/>
      <c r="J396" s="164"/>
      <c r="K396" s="164"/>
      <c r="L396" s="164"/>
      <c r="M396" s="76"/>
      <c r="N396" s="76"/>
      <c r="O396" s="81"/>
      <c r="P396" s="195">
        <f>VLOOKUP(O396,'Supporting Documentation'!$A$4:$J$569,10,FALSE)</f>
        <v>0</v>
      </c>
      <c r="Q396" s="51"/>
      <c r="R396" s="50"/>
      <c r="S396" s="156">
        <f>IF(Q396="",0,(Q396/'PPF Application'!$T$7))</f>
        <v>0</v>
      </c>
      <c r="T396" s="52">
        <f>IF(O396="", 0, (P396/'PPF Application'!$T$7)*Q396)</f>
        <v>0</v>
      </c>
      <c r="U396" s="134"/>
      <c r="W396" s="158">
        <f t="shared" si="63"/>
        <v>0</v>
      </c>
      <c r="X396" s="158">
        <f t="shared" si="55"/>
        <v>0</v>
      </c>
      <c r="Y396" s="158">
        <f t="shared" si="56"/>
        <v>0</v>
      </c>
      <c r="Z396" s="200">
        <f t="shared" si="57"/>
        <v>0</v>
      </c>
      <c r="AA396" s="200">
        <f t="shared" si="58"/>
        <v>0</v>
      </c>
      <c r="AB396" s="158">
        <f t="shared" si="59"/>
        <v>0</v>
      </c>
      <c r="AC396" s="11">
        <f t="shared" si="60"/>
        <v>0</v>
      </c>
      <c r="AE396" s="23">
        <f t="shared" si="61"/>
        <v>0</v>
      </c>
      <c r="AF396" s="23">
        <f t="shared" si="62"/>
        <v>0</v>
      </c>
    </row>
    <row r="397" spans="1:32" x14ac:dyDescent="0.2">
      <c r="A397" s="366"/>
      <c r="B397" s="366"/>
      <c r="C397" s="164"/>
      <c r="D397" s="164"/>
      <c r="E397" s="201"/>
      <c r="F397" s="164"/>
      <c r="G397" s="194"/>
      <c r="H397" s="164"/>
      <c r="I397" s="204"/>
      <c r="J397" s="164"/>
      <c r="K397" s="164"/>
      <c r="L397" s="164"/>
      <c r="M397" s="76"/>
      <c r="N397" s="76"/>
      <c r="O397" s="81"/>
      <c r="P397" s="195">
        <f>VLOOKUP(O397,'Supporting Documentation'!$A$4:$J$569,10,FALSE)</f>
        <v>0</v>
      </c>
      <c r="Q397" s="51"/>
      <c r="R397" s="50"/>
      <c r="S397" s="156">
        <f>IF(Q397="",0,(Q397/'PPF Application'!$T$7))</f>
        <v>0</v>
      </c>
      <c r="T397" s="52">
        <f>IF(O397="", 0, (P397/'PPF Application'!$T$7)*Q397)</f>
        <v>0</v>
      </c>
      <c r="U397" s="134"/>
      <c r="W397" s="158">
        <f t="shared" si="63"/>
        <v>0</v>
      </c>
      <c r="X397" s="158">
        <f t="shared" si="55"/>
        <v>0</v>
      </c>
      <c r="Y397" s="158">
        <f t="shared" si="56"/>
        <v>0</v>
      </c>
      <c r="Z397" s="200">
        <f t="shared" si="57"/>
        <v>0</v>
      </c>
      <c r="AA397" s="200">
        <f t="shared" si="58"/>
        <v>0</v>
      </c>
      <c r="AB397" s="158">
        <f t="shared" si="59"/>
        <v>0</v>
      </c>
      <c r="AC397" s="11">
        <f t="shared" si="60"/>
        <v>0</v>
      </c>
      <c r="AE397" s="23">
        <f t="shared" si="61"/>
        <v>0</v>
      </c>
      <c r="AF397" s="23">
        <f t="shared" si="62"/>
        <v>0</v>
      </c>
    </row>
    <row r="398" spans="1:32" x14ac:dyDescent="0.2">
      <c r="A398" s="366"/>
      <c r="B398" s="366"/>
      <c r="C398" s="164"/>
      <c r="D398" s="164"/>
      <c r="E398" s="201"/>
      <c r="F398" s="164"/>
      <c r="G398" s="194"/>
      <c r="H398" s="164"/>
      <c r="I398" s="204"/>
      <c r="J398" s="164"/>
      <c r="K398" s="164"/>
      <c r="L398" s="164"/>
      <c r="M398" s="76"/>
      <c r="N398" s="76"/>
      <c r="O398" s="81"/>
      <c r="P398" s="195">
        <f>VLOOKUP(O398,'Supporting Documentation'!$A$4:$J$569,10,FALSE)</f>
        <v>0</v>
      </c>
      <c r="Q398" s="51"/>
      <c r="R398" s="50"/>
      <c r="S398" s="156">
        <f>IF(Q398="",0,(Q398/'PPF Application'!$T$7))</f>
        <v>0</v>
      </c>
      <c r="T398" s="52">
        <f>IF(O398="", 0, (P398/'PPF Application'!$T$7)*Q398)</f>
        <v>0</v>
      </c>
      <c r="U398" s="134"/>
      <c r="W398" s="158">
        <f t="shared" si="63"/>
        <v>0</v>
      </c>
      <c r="X398" s="158">
        <f t="shared" si="55"/>
        <v>0</v>
      </c>
      <c r="Y398" s="158">
        <f t="shared" si="56"/>
        <v>0</v>
      </c>
      <c r="Z398" s="200">
        <f t="shared" si="57"/>
        <v>0</v>
      </c>
      <c r="AA398" s="200">
        <f t="shared" si="58"/>
        <v>0</v>
      </c>
      <c r="AB398" s="158">
        <f t="shared" si="59"/>
        <v>0</v>
      </c>
      <c r="AC398" s="11">
        <f t="shared" si="60"/>
        <v>0</v>
      </c>
      <c r="AE398" s="23">
        <f t="shared" si="61"/>
        <v>0</v>
      </c>
      <c r="AF398" s="23">
        <f t="shared" si="62"/>
        <v>0</v>
      </c>
    </row>
    <row r="399" spans="1:32" x14ac:dyDescent="0.2">
      <c r="A399" s="366"/>
      <c r="B399" s="366"/>
      <c r="C399" s="164"/>
      <c r="D399" s="164"/>
      <c r="E399" s="201"/>
      <c r="F399" s="164"/>
      <c r="G399" s="194"/>
      <c r="H399" s="164"/>
      <c r="I399" s="204"/>
      <c r="J399" s="164"/>
      <c r="K399" s="164"/>
      <c r="L399" s="164"/>
      <c r="M399" s="76"/>
      <c r="N399" s="76"/>
      <c r="O399" s="81"/>
      <c r="P399" s="195">
        <f>VLOOKUP(O399,'Supporting Documentation'!$A$4:$J$569,10,FALSE)</f>
        <v>0</v>
      </c>
      <c r="Q399" s="51"/>
      <c r="R399" s="50"/>
      <c r="S399" s="156">
        <f>IF(Q399="",0,(Q399/'PPF Application'!$T$7))</f>
        <v>0</v>
      </c>
      <c r="T399" s="52">
        <f>IF(O399="", 0, (P399/'PPF Application'!$T$7)*Q399)</f>
        <v>0</v>
      </c>
      <c r="U399" s="134"/>
      <c r="W399" s="158">
        <f t="shared" si="63"/>
        <v>0</v>
      </c>
      <c r="X399" s="158">
        <f t="shared" si="55"/>
        <v>0</v>
      </c>
      <c r="Y399" s="158">
        <f t="shared" si="56"/>
        <v>0</v>
      </c>
      <c r="Z399" s="200">
        <f t="shared" si="57"/>
        <v>0</v>
      </c>
      <c r="AA399" s="200">
        <f t="shared" si="58"/>
        <v>0</v>
      </c>
      <c r="AB399" s="158">
        <f t="shared" si="59"/>
        <v>0</v>
      </c>
      <c r="AC399" s="11">
        <f t="shared" si="60"/>
        <v>0</v>
      </c>
      <c r="AE399" s="23">
        <f t="shared" si="61"/>
        <v>0</v>
      </c>
      <c r="AF399" s="23">
        <f t="shared" si="62"/>
        <v>0</v>
      </c>
    </row>
    <row r="400" spans="1:32" x14ac:dyDescent="0.2">
      <c r="A400" s="366"/>
      <c r="B400" s="366"/>
      <c r="C400" s="164"/>
      <c r="D400" s="164"/>
      <c r="E400" s="201"/>
      <c r="F400" s="164"/>
      <c r="G400" s="194"/>
      <c r="H400" s="164"/>
      <c r="I400" s="204"/>
      <c r="J400" s="164"/>
      <c r="K400" s="164"/>
      <c r="L400" s="164"/>
      <c r="M400" s="76"/>
      <c r="N400" s="76"/>
      <c r="O400" s="81"/>
      <c r="P400" s="195">
        <f>VLOOKUP(O400,'Supporting Documentation'!$A$4:$J$569,10,FALSE)</f>
        <v>0</v>
      </c>
      <c r="Q400" s="51"/>
      <c r="R400" s="50"/>
      <c r="S400" s="156">
        <f>IF(Q400="",0,(Q400/'PPF Application'!$T$7))</f>
        <v>0</v>
      </c>
      <c r="T400" s="52">
        <f>IF(O400="", 0, (P400/'PPF Application'!$T$7)*Q400)</f>
        <v>0</v>
      </c>
      <c r="U400" s="134"/>
      <c r="W400" s="158">
        <f t="shared" si="63"/>
        <v>0</v>
      </c>
      <c r="X400" s="158">
        <f t="shared" si="55"/>
        <v>0</v>
      </c>
      <c r="Y400" s="158">
        <f t="shared" si="56"/>
        <v>0</v>
      </c>
      <c r="Z400" s="200">
        <f t="shared" si="57"/>
        <v>0</v>
      </c>
      <c r="AA400" s="200">
        <f t="shared" si="58"/>
        <v>0</v>
      </c>
      <c r="AB400" s="158">
        <f t="shared" si="59"/>
        <v>0</v>
      </c>
      <c r="AC400" s="11">
        <f t="shared" si="60"/>
        <v>0</v>
      </c>
      <c r="AE400" s="23">
        <f t="shared" si="61"/>
        <v>0</v>
      </c>
      <c r="AF400" s="23">
        <f t="shared" si="62"/>
        <v>0</v>
      </c>
    </row>
    <row r="401" spans="1:32" x14ac:dyDescent="0.2">
      <c r="A401" s="366"/>
      <c r="B401" s="366"/>
      <c r="C401" s="164"/>
      <c r="D401" s="164"/>
      <c r="E401" s="201"/>
      <c r="F401" s="164"/>
      <c r="G401" s="194"/>
      <c r="H401" s="164"/>
      <c r="I401" s="204"/>
      <c r="J401" s="164"/>
      <c r="K401" s="164"/>
      <c r="L401" s="164"/>
      <c r="M401" s="76"/>
      <c r="N401" s="76"/>
      <c r="O401" s="81"/>
      <c r="P401" s="195">
        <f>VLOOKUP(O401,'Supporting Documentation'!$A$4:$J$569,10,FALSE)</f>
        <v>0</v>
      </c>
      <c r="Q401" s="51"/>
      <c r="R401" s="50"/>
      <c r="S401" s="156">
        <f>IF(Q401="",0,(Q401/'PPF Application'!$T$7))</f>
        <v>0</v>
      </c>
      <c r="T401" s="52">
        <f>IF(O401="", 0, (P401/'PPF Application'!$T$7)*Q401)</f>
        <v>0</v>
      </c>
      <c r="U401" s="134"/>
      <c r="W401" s="158">
        <f t="shared" si="63"/>
        <v>0</v>
      </c>
      <c r="X401" s="158">
        <f t="shared" si="55"/>
        <v>0</v>
      </c>
      <c r="Y401" s="158">
        <f t="shared" si="56"/>
        <v>0</v>
      </c>
      <c r="Z401" s="200">
        <f t="shared" si="57"/>
        <v>0</v>
      </c>
      <c r="AA401" s="200">
        <f t="shared" si="58"/>
        <v>0</v>
      </c>
      <c r="AB401" s="158">
        <f t="shared" si="59"/>
        <v>0</v>
      </c>
      <c r="AC401" s="11">
        <f t="shared" si="60"/>
        <v>0</v>
      </c>
      <c r="AE401" s="23">
        <f t="shared" si="61"/>
        <v>0</v>
      </c>
      <c r="AF401" s="23">
        <f t="shared" si="62"/>
        <v>0</v>
      </c>
    </row>
    <row r="402" spans="1:32" x14ac:dyDescent="0.2">
      <c r="A402" s="366"/>
      <c r="B402" s="366"/>
      <c r="C402" s="164"/>
      <c r="D402" s="164"/>
      <c r="E402" s="201"/>
      <c r="F402" s="164"/>
      <c r="G402" s="194"/>
      <c r="H402" s="164"/>
      <c r="I402" s="204"/>
      <c r="J402" s="164"/>
      <c r="K402" s="164"/>
      <c r="L402" s="164"/>
      <c r="M402" s="76"/>
      <c r="N402" s="76"/>
      <c r="O402" s="81"/>
      <c r="P402" s="195">
        <f>VLOOKUP(O402,'Supporting Documentation'!$A$4:$J$569,10,FALSE)</f>
        <v>0</v>
      </c>
      <c r="Q402" s="51"/>
      <c r="R402" s="50"/>
      <c r="S402" s="156">
        <f>IF(Q402="",0,(Q402/'PPF Application'!$T$7))</f>
        <v>0</v>
      </c>
      <c r="T402" s="52">
        <f>IF(O402="", 0, (P402/'PPF Application'!$T$7)*Q402)</f>
        <v>0</v>
      </c>
      <c r="U402" s="134"/>
      <c r="W402" s="158">
        <f t="shared" si="63"/>
        <v>0</v>
      </c>
      <c r="X402" s="158">
        <f t="shared" si="55"/>
        <v>0</v>
      </c>
      <c r="Y402" s="158">
        <f t="shared" si="56"/>
        <v>0</v>
      </c>
      <c r="Z402" s="200">
        <f t="shared" si="57"/>
        <v>0</v>
      </c>
      <c r="AA402" s="200">
        <f t="shared" si="58"/>
        <v>0</v>
      </c>
      <c r="AB402" s="158">
        <f t="shared" si="59"/>
        <v>0</v>
      </c>
      <c r="AC402" s="11">
        <f t="shared" si="60"/>
        <v>0</v>
      </c>
      <c r="AE402" s="23">
        <f t="shared" si="61"/>
        <v>0</v>
      </c>
      <c r="AF402" s="23">
        <f t="shared" si="62"/>
        <v>0</v>
      </c>
    </row>
    <row r="403" spans="1:32" x14ac:dyDescent="0.2">
      <c r="A403" s="366"/>
      <c r="B403" s="366"/>
      <c r="C403" s="164"/>
      <c r="D403" s="164"/>
      <c r="E403" s="201"/>
      <c r="F403" s="164"/>
      <c r="G403" s="194"/>
      <c r="H403" s="164"/>
      <c r="I403" s="204"/>
      <c r="J403" s="164"/>
      <c r="K403" s="164"/>
      <c r="L403" s="164"/>
      <c r="M403" s="76"/>
      <c r="N403" s="76"/>
      <c r="O403" s="81"/>
      <c r="P403" s="195">
        <f>VLOOKUP(O403,'Supporting Documentation'!$A$4:$J$569,10,FALSE)</f>
        <v>0</v>
      </c>
      <c r="Q403" s="51"/>
      <c r="R403" s="50"/>
      <c r="S403" s="156">
        <f>IF(Q403="",0,(Q403/'PPF Application'!$T$7))</f>
        <v>0</v>
      </c>
      <c r="T403" s="52">
        <f>IF(O403="", 0, (P403/'PPF Application'!$T$7)*Q403)</f>
        <v>0</v>
      </c>
      <c r="U403" s="134"/>
      <c r="W403" s="158">
        <f t="shared" si="63"/>
        <v>0</v>
      </c>
      <c r="X403" s="158">
        <f t="shared" si="55"/>
        <v>0</v>
      </c>
      <c r="Y403" s="158">
        <f t="shared" si="56"/>
        <v>0</v>
      </c>
      <c r="Z403" s="200">
        <f t="shared" si="57"/>
        <v>0</v>
      </c>
      <c r="AA403" s="200">
        <f t="shared" si="58"/>
        <v>0</v>
      </c>
      <c r="AB403" s="158">
        <f t="shared" si="59"/>
        <v>0</v>
      </c>
      <c r="AC403" s="11">
        <f t="shared" si="60"/>
        <v>0</v>
      </c>
      <c r="AE403" s="23">
        <f t="shared" si="61"/>
        <v>0</v>
      </c>
      <c r="AF403" s="23">
        <f t="shared" si="62"/>
        <v>0</v>
      </c>
    </row>
    <row r="404" spans="1:32" x14ac:dyDescent="0.2">
      <c r="A404" s="366"/>
      <c r="B404" s="366"/>
      <c r="C404" s="164"/>
      <c r="D404" s="164"/>
      <c r="E404" s="201"/>
      <c r="F404" s="164"/>
      <c r="G404" s="194"/>
      <c r="H404" s="164"/>
      <c r="I404" s="204"/>
      <c r="J404" s="164"/>
      <c r="K404" s="164"/>
      <c r="L404" s="164"/>
      <c r="M404" s="76"/>
      <c r="N404" s="76"/>
      <c r="O404" s="81"/>
      <c r="P404" s="195">
        <f>VLOOKUP(O404,'Supporting Documentation'!$A$4:$J$569,10,FALSE)</f>
        <v>0</v>
      </c>
      <c r="Q404" s="51"/>
      <c r="R404" s="50"/>
      <c r="S404" s="156">
        <f>IF(Q404="",0,(Q404/'PPF Application'!$T$7))</f>
        <v>0</v>
      </c>
      <c r="T404" s="52">
        <f>IF(O404="", 0, (P404/'PPF Application'!$T$7)*Q404)</f>
        <v>0</v>
      </c>
      <c r="U404" s="134"/>
      <c r="W404" s="158">
        <f t="shared" si="63"/>
        <v>0</v>
      </c>
      <c r="X404" s="158">
        <f t="shared" si="55"/>
        <v>0</v>
      </c>
      <c r="Y404" s="158">
        <f t="shared" si="56"/>
        <v>0</v>
      </c>
      <c r="Z404" s="200">
        <f t="shared" si="57"/>
        <v>0</v>
      </c>
      <c r="AA404" s="200">
        <f t="shared" si="58"/>
        <v>0</v>
      </c>
      <c r="AB404" s="158">
        <f t="shared" si="59"/>
        <v>0</v>
      </c>
      <c r="AC404" s="11">
        <f t="shared" si="60"/>
        <v>0</v>
      </c>
      <c r="AE404" s="23">
        <f t="shared" si="61"/>
        <v>0</v>
      </c>
      <c r="AF404" s="23">
        <f t="shared" si="62"/>
        <v>0</v>
      </c>
    </row>
    <row r="405" spans="1:32" x14ac:dyDescent="0.2">
      <c r="A405" s="366"/>
      <c r="B405" s="366"/>
      <c r="C405" s="164"/>
      <c r="D405" s="164"/>
      <c r="E405" s="201"/>
      <c r="F405" s="164"/>
      <c r="G405" s="194"/>
      <c r="H405" s="164"/>
      <c r="I405" s="204"/>
      <c r="J405" s="164"/>
      <c r="K405" s="164"/>
      <c r="L405" s="164"/>
      <c r="M405" s="76"/>
      <c r="N405" s="76"/>
      <c r="O405" s="81"/>
      <c r="P405" s="195">
        <f>VLOOKUP(O405,'Supporting Documentation'!$A$4:$J$569,10,FALSE)</f>
        <v>0</v>
      </c>
      <c r="Q405" s="51"/>
      <c r="R405" s="50"/>
      <c r="S405" s="156">
        <f>IF(Q405="",0,(Q405/'PPF Application'!$T$7))</f>
        <v>0</v>
      </c>
      <c r="T405" s="52">
        <f>IF(O405="", 0, (P405/'PPF Application'!$T$7)*Q405)</f>
        <v>0</v>
      </c>
      <c r="U405" s="134"/>
      <c r="W405" s="158">
        <f t="shared" si="63"/>
        <v>0</v>
      </c>
      <c r="X405" s="158">
        <f t="shared" si="55"/>
        <v>0</v>
      </c>
      <c r="Y405" s="158">
        <f t="shared" si="56"/>
        <v>0</v>
      </c>
      <c r="Z405" s="200">
        <f t="shared" si="57"/>
        <v>0</v>
      </c>
      <c r="AA405" s="200">
        <f t="shared" si="58"/>
        <v>0</v>
      </c>
      <c r="AB405" s="158">
        <f t="shared" si="59"/>
        <v>0</v>
      </c>
      <c r="AC405" s="11">
        <f t="shared" si="60"/>
        <v>0</v>
      </c>
      <c r="AE405" s="23">
        <f t="shared" si="61"/>
        <v>0</v>
      </c>
      <c r="AF405" s="23">
        <f t="shared" si="62"/>
        <v>0</v>
      </c>
    </row>
    <row r="406" spans="1:32" x14ac:dyDescent="0.2">
      <c r="A406" s="366"/>
      <c r="B406" s="366"/>
      <c r="C406" s="164"/>
      <c r="D406" s="164"/>
      <c r="E406" s="201"/>
      <c r="F406" s="164"/>
      <c r="G406" s="194"/>
      <c r="H406" s="164"/>
      <c r="I406" s="204"/>
      <c r="J406" s="164"/>
      <c r="K406" s="164"/>
      <c r="L406" s="164"/>
      <c r="M406" s="76"/>
      <c r="N406" s="76"/>
      <c r="O406" s="81"/>
      <c r="P406" s="195">
        <f>VLOOKUP(O406,'Supporting Documentation'!$A$4:$J$569,10,FALSE)</f>
        <v>0</v>
      </c>
      <c r="Q406" s="51"/>
      <c r="R406" s="50"/>
      <c r="S406" s="156">
        <f>IF(Q406="",0,(Q406/'PPF Application'!$T$7))</f>
        <v>0</v>
      </c>
      <c r="T406" s="52">
        <f>IF(O406="", 0, (P406/'PPF Application'!$T$7)*Q406)</f>
        <v>0</v>
      </c>
      <c r="U406" s="134"/>
      <c r="W406" s="158">
        <f t="shared" si="63"/>
        <v>0</v>
      </c>
      <c r="X406" s="158">
        <f t="shared" si="55"/>
        <v>0</v>
      </c>
      <c r="Y406" s="158">
        <f t="shared" si="56"/>
        <v>0</v>
      </c>
      <c r="Z406" s="200">
        <f t="shared" si="57"/>
        <v>0</v>
      </c>
      <c r="AA406" s="200">
        <f t="shared" si="58"/>
        <v>0</v>
      </c>
      <c r="AB406" s="158">
        <f t="shared" si="59"/>
        <v>0</v>
      </c>
      <c r="AC406" s="11">
        <f t="shared" si="60"/>
        <v>0</v>
      </c>
      <c r="AE406" s="23">
        <f t="shared" si="61"/>
        <v>0</v>
      </c>
      <c r="AF406" s="23">
        <f t="shared" si="62"/>
        <v>0</v>
      </c>
    </row>
    <row r="407" spans="1:32" x14ac:dyDescent="0.2">
      <c r="A407" s="366"/>
      <c r="B407" s="366"/>
      <c r="C407" s="164"/>
      <c r="D407" s="164"/>
      <c r="E407" s="201"/>
      <c r="F407" s="164"/>
      <c r="G407" s="194"/>
      <c r="H407" s="164"/>
      <c r="I407" s="204"/>
      <c r="J407" s="164"/>
      <c r="K407" s="164"/>
      <c r="L407" s="164"/>
      <c r="M407" s="76"/>
      <c r="N407" s="76"/>
      <c r="O407" s="81"/>
      <c r="P407" s="195">
        <f>VLOOKUP(O407,'Supporting Documentation'!$A$4:$J$569,10,FALSE)</f>
        <v>0</v>
      </c>
      <c r="Q407" s="51"/>
      <c r="R407" s="50"/>
      <c r="S407" s="156">
        <f>IF(Q407="",0,(Q407/'PPF Application'!$T$7))</f>
        <v>0</v>
      </c>
      <c r="T407" s="52">
        <f>IF(O407="", 0, (P407/'PPF Application'!$T$7)*Q407)</f>
        <v>0</v>
      </c>
      <c r="U407" s="134"/>
      <c r="W407" s="158">
        <f t="shared" si="63"/>
        <v>0</v>
      </c>
      <c r="X407" s="158">
        <f t="shared" si="55"/>
        <v>0</v>
      </c>
      <c r="Y407" s="158">
        <f t="shared" si="56"/>
        <v>0</v>
      </c>
      <c r="Z407" s="200">
        <f t="shared" si="57"/>
        <v>0</v>
      </c>
      <c r="AA407" s="200">
        <f t="shared" si="58"/>
        <v>0</v>
      </c>
      <c r="AB407" s="158">
        <f t="shared" si="59"/>
        <v>0</v>
      </c>
      <c r="AC407" s="11">
        <f t="shared" si="60"/>
        <v>0</v>
      </c>
      <c r="AE407" s="23">
        <f t="shared" si="61"/>
        <v>0</v>
      </c>
      <c r="AF407" s="23">
        <f t="shared" si="62"/>
        <v>0</v>
      </c>
    </row>
    <row r="408" spans="1:32" x14ac:dyDescent="0.2">
      <c r="A408" s="366"/>
      <c r="B408" s="366"/>
      <c r="C408" s="164"/>
      <c r="D408" s="164"/>
      <c r="E408" s="201"/>
      <c r="F408" s="164"/>
      <c r="G408" s="194"/>
      <c r="H408" s="164"/>
      <c r="I408" s="204"/>
      <c r="J408" s="164"/>
      <c r="K408" s="164"/>
      <c r="L408" s="164"/>
      <c r="M408" s="76"/>
      <c r="N408" s="76"/>
      <c r="O408" s="81"/>
      <c r="P408" s="195">
        <f>VLOOKUP(O408,'Supporting Documentation'!$A$4:$J$569,10,FALSE)</f>
        <v>0</v>
      </c>
      <c r="Q408" s="51"/>
      <c r="R408" s="50"/>
      <c r="S408" s="156">
        <f>IF(Q408="",0,(Q408/'PPF Application'!$T$7))</f>
        <v>0</v>
      </c>
      <c r="T408" s="52">
        <f>IF(O408="", 0, (P408/'PPF Application'!$T$7)*Q408)</f>
        <v>0</v>
      </c>
      <c r="U408" s="134"/>
      <c r="W408" s="158">
        <f t="shared" si="63"/>
        <v>0</v>
      </c>
      <c r="X408" s="158">
        <f t="shared" si="55"/>
        <v>0</v>
      </c>
      <c r="Y408" s="158">
        <f t="shared" si="56"/>
        <v>0</v>
      </c>
      <c r="Z408" s="200">
        <f t="shared" si="57"/>
        <v>0</v>
      </c>
      <c r="AA408" s="200">
        <f t="shared" si="58"/>
        <v>0</v>
      </c>
      <c r="AB408" s="158">
        <f t="shared" si="59"/>
        <v>0</v>
      </c>
      <c r="AC408" s="11">
        <f t="shared" si="60"/>
        <v>0</v>
      </c>
      <c r="AE408" s="23">
        <f t="shared" si="61"/>
        <v>0</v>
      </c>
      <c r="AF408" s="23">
        <f t="shared" si="62"/>
        <v>0</v>
      </c>
    </row>
    <row r="409" spans="1:32" x14ac:dyDescent="0.2">
      <c r="A409" s="366"/>
      <c r="B409" s="366"/>
      <c r="C409" s="164"/>
      <c r="D409" s="164"/>
      <c r="E409" s="201"/>
      <c r="F409" s="164"/>
      <c r="G409" s="194"/>
      <c r="H409" s="164"/>
      <c r="I409" s="204"/>
      <c r="J409" s="164"/>
      <c r="K409" s="164"/>
      <c r="L409" s="164"/>
      <c r="M409" s="76"/>
      <c r="N409" s="76"/>
      <c r="O409" s="81"/>
      <c r="P409" s="195">
        <f>VLOOKUP(O409,'Supporting Documentation'!$A$4:$J$569,10,FALSE)</f>
        <v>0</v>
      </c>
      <c r="Q409" s="51"/>
      <c r="R409" s="50"/>
      <c r="S409" s="156">
        <f>IF(Q409="",0,(Q409/'PPF Application'!$T$7))</f>
        <v>0</v>
      </c>
      <c r="T409" s="52">
        <f>IF(O409="", 0, (P409/'PPF Application'!$T$7)*Q409)</f>
        <v>0</v>
      </c>
      <c r="U409" s="134"/>
      <c r="W409" s="158">
        <f t="shared" si="63"/>
        <v>0</v>
      </c>
      <c r="X409" s="158">
        <f t="shared" si="55"/>
        <v>0</v>
      </c>
      <c r="Y409" s="158">
        <f t="shared" si="56"/>
        <v>0</v>
      </c>
      <c r="Z409" s="200">
        <f t="shared" si="57"/>
        <v>0</v>
      </c>
      <c r="AA409" s="200">
        <f t="shared" si="58"/>
        <v>0</v>
      </c>
      <c r="AB409" s="158">
        <f t="shared" si="59"/>
        <v>0</v>
      </c>
      <c r="AC409" s="11">
        <f t="shared" si="60"/>
        <v>0</v>
      </c>
      <c r="AE409" s="23">
        <f t="shared" si="61"/>
        <v>0</v>
      </c>
      <c r="AF409" s="23">
        <f t="shared" si="62"/>
        <v>0</v>
      </c>
    </row>
    <row r="410" spans="1:32" x14ac:dyDescent="0.2">
      <c r="A410" s="366"/>
      <c r="B410" s="366"/>
      <c r="C410" s="164"/>
      <c r="D410" s="164"/>
      <c r="E410" s="201"/>
      <c r="F410" s="164"/>
      <c r="G410" s="194"/>
      <c r="H410" s="164"/>
      <c r="I410" s="204"/>
      <c r="J410" s="164"/>
      <c r="K410" s="164"/>
      <c r="L410" s="164"/>
      <c r="M410" s="76"/>
      <c r="N410" s="76"/>
      <c r="O410" s="81"/>
      <c r="P410" s="195">
        <f>VLOOKUP(O410,'Supporting Documentation'!$A$4:$J$569,10,FALSE)</f>
        <v>0</v>
      </c>
      <c r="Q410" s="51"/>
      <c r="R410" s="50"/>
      <c r="S410" s="156">
        <f>IF(Q410="",0,(Q410/'PPF Application'!$T$7))</f>
        <v>0</v>
      </c>
      <c r="T410" s="52">
        <f>IF(O410="", 0, (P410/'PPF Application'!$T$7)*Q410)</f>
        <v>0</v>
      </c>
      <c r="U410" s="134"/>
      <c r="W410" s="158">
        <f t="shared" si="63"/>
        <v>0</v>
      </c>
      <c r="X410" s="158">
        <f t="shared" si="55"/>
        <v>0</v>
      </c>
      <c r="Y410" s="158">
        <f t="shared" si="56"/>
        <v>0</v>
      </c>
      <c r="Z410" s="200">
        <f t="shared" si="57"/>
        <v>0</v>
      </c>
      <c r="AA410" s="200">
        <f t="shared" si="58"/>
        <v>0</v>
      </c>
      <c r="AB410" s="158">
        <f t="shared" si="59"/>
        <v>0</v>
      </c>
      <c r="AC410" s="11">
        <f t="shared" si="60"/>
        <v>0</v>
      </c>
      <c r="AE410" s="23">
        <f t="shared" si="61"/>
        <v>0</v>
      </c>
      <c r="AF410" s="23">
        <f t="shared" si="62"/>
        <v>0</v>
      </c>
    </row>
    <row r="411" spans="1:32" x14ac:dyDescent="0.2">
      <c r="A411" s="366"/>
      <c r="B411" s="366"/>
      <c r="C411" s="164"/>
      <c r="D411" s="164"/>
      <c r="E411" s="201"/>
      <c r="F411" s="164"/>
      <c r="G411" s="194"/>
      <c r="H411" s="164"/>
      <c r="I411" s="204"/>
      <c r="J411" s="164"/>
      <c r="K411" s="164"/>
      <c r="L411" s="164"/>
      <c r="M411" s="76"/>
      <c r="N411" s="76"/>
      <c r="O411" s="81"/>
      <c r="P411" s="195">
        <f>VLOOKUP(O411,'Supporting Documentation'!$A$4:$J$569,10,FALSE)</f>
        <v>0</v>
      </c>
      <c r="Q411" s="51"/>
      <c r="R411" s="50"/>
      <c r="S411" s="156">
        <f>IF(Q411="",0,(Q411/'PPF Application'!$T$7))</f>
        <v>0</v>
      </c>
      <c r="T411" s="52">
        <f>IF(O411="", 0, (P411/'PPF Application'!$T$7)*Q411)</f>
        <v>0</v>
      </c>
      <c r="U411" s="134"/>
      <c r="W411" s="158">
        <f t="shared" si="63"/>
        <v>0</v>
      </c>
      <c r="X411" s="158">
        <f t="shared" si="55"/>
        <v>0</v>
      </c>
      <c r="Y411" s="158">
        <f t="shared" si="56"/>
        <v>0</v>
      </c>
      <c r="Z411" s="200">
        <f t="shared" si="57"/>
        <v>0</v>
      </c>
      <c r="AA411" s="200">
        <f t="shared" si="58"/>
        <v>0</v>
      </c>
      <c r="AB411" s="158">
        <f t="shared" si="59"/>
        <v>0</v>
      </c>
      <c r="AC411" s="11">
        <f t="shared" si="60"/>
        <v>0</v>
      </c>
      <c r="AE411" s="23">
        <f t="shared" si="61"/>
        <v>0</v>
      </c>
      <c r="AF411" s="23">
        <f t="shared" si="62"/>
        <v>0</v>
      </c>
    </row>
    <row r="412" spans="1:32" x14ac:dyDescent="0.2">
      <c r="A412" s="366"/>
      <c r="B412" s="366"/>
      <c r="C412" s="164"/>
      <c r="D412" s="164"/>
      <c r="E412" s="201"/>
      <c r="F412" s="164"/>
      <c r="G412" s="194"/>
      <c r="H412" s="164"/>
      <c r="I412" s="204"/>
      <c r="J412" s="164"/>
      <c r="K412" s="164"/>
      <c r="L412" s="164"/>
      <c r="M412" s="76"/>
      <c r="N412" s="76"/>
      <c r="O412" s="81"/>
      <c r="P412" s="195">
        <f>VLOOKUP(O412,'Supporting Documentation'!$A$4:$J$569,10,FALSE)</f>
        <v>0</v>
      </c>
      <c r="Q412" s="51"/>
      <c r="R412" s="50"/>
      <c r="S412" s="156">
        <f>IF(Q412="",0,(Q412/'PPF Application'!$T$7))</f>
        <v>0</v>
      </c>
      <c r="T412" s="52">
        <f>IF(O412="", 0, (P412/'PPF Application'!$T$7)*Q412)</f>
        <v>0</v>
      </c>
      <c r="U412" s="134"/>
      <c r="W412" s="158">
        <f t="shared" si="63"/>
        <v>0</v>
      </c>
      <c r="X412" s="158">
        <f t="shared" si="55"/>
        <v>0</v>
      </c>
      <c r="Y412" s="158">
        <f t="shared" si="56"/>
        <v>0</v>
      </c>
      <c r="Z412" s="200">
        <f t="shared" si="57"/>
        <v>0</v>
      </c>
      <c r="AA412" s="200">
        <f t="shared" si="58"/>
        <v>0</v>
      </c>
      <c r="AB412" s="158">
        <f t="shared" si="59"/>
        <v>0</v>
      </c>
      <c r="AC412" s="11">
        <f t="shared" si="60"/>
        <v>0</v>
      </c>
      <c r="AE412" s="23">
        <f t="shared" si="61"/>
        <v>0</v>
      </c>
      <c r="AF412" s="23">
        <f t="shared" si="62"/>
        <v>0</v>
      </c>
    </row>
    <row r="413" spans="1:32" x14ac:dyDescent="0.2">
      <c r="A413" s="366"/>
      <c r="B413" s="366"/>
      <c r="C413" s="164"/>
      <c r="D413" s="164"/>
      <c r="E413" s="201"/>
      <c r="F413" s="164"/>
      <c r="G413" s="194"/>
      <c r="H413" s="164"/>
      <c r="I413" s="204"/>
      <c r="J413" s="164"/>
      <c r="K413" s="164"/>
      <c r="L413" s="164"/>
      <c r="M413" s="76"/>
      <c r="N413" s="76"/>
      <c r="O413" s="81"/>
      <c r="P413" s="195">
        <f>VLOOKUP(O413,'Supporting Documentation'!$A$4:$J$569,10,FALSE)</f>
        <v>0</v>
      </c>
      <c r="Q413" s="51"/>
      <c r="R413" s="50"/>
      <c r="S413" s="156">
        <f>IF(Q413="",0,(Q413/'PPF Application'!$T$7))</f>
        <v>0</v>
      </c>
      <c r="T413" s="52">
        <f>IF(O413="", 0, (P413/'PPF Application'!$T$7)*Q413)</f>
        <v>0</v>
      </c>
      <c r="U413" s="134"/>
      <c r="W413" s="158">
        <f t="shared" si="63"/>
        <v>0</v>
      </c>
      <c r="X413" s="158">
        <f t="shared" si="55"/>
        <v>0</v>
      </c>
      <c r="Y413" s="158">
        <f t="shared" si="56"/>
        <v>0</v>
      </c>
      <c r="Z413" s="200">
        <f t="shared" si="57"/>
        <v>0</v>
      </c>
      <c r="AA413" s="200">
        <f t="shared" si="58"/>
        <v>0</v>
      </c>
      <c r="AB413" s="158">
        <f t="shared" si="59"/>
        <v>0</v>
      </c>
      <c r="AC413" s="11">
        <f t="shared" si="60"/>
        <v>0</v>
      </c>
      <c r="AE413" s="23">
        <f t="shared" si="61"/>
        <v>0</v>
      </c>
      <c r="AF413" s="23">
        <f t="shared" si="62"/>
        <v>0</v>
      </c>
    </row>
    <row r="414" spans="1:32" x14ac:dyDescent="0.2">
      <c r="A414" s="366"/>
      <c r="B414" s="366"/>
      <c r="C414" s="164"/>
      <c r="D414" s="164"/>
      <c r="E414" s="201"/>
      <c r="F414" s="164"/>
      <c r="G414" s="194"/>
      <c r="H414" s="164"/>
      <c r="I414" s="204"/>
      <c r="J414" s="164"/>
      <c r="K414" s="164"/>
      <c r="L414" s="164"/>
      <c r="M414" s="76"/>
      <c r="N414" s="76"/>
      <c r="O414" s="81"/>
      <c r="P414" s="195">
        <f>VLOOKUP(O414,'Supporting Documentation'!$A$4:$J$569,10,FALSE)</f>
        <v>0</v>
      </c>
      <c r="Q414" s="51"/>
      <c r="R414" s="50"/>
      <c r="S414" s="156">
        <f>IF(Q414="",0,(Q414/'PPF Application'!$T$7))</f>
        <v>0</v>
      </c>
      <c r="T414" s="52">
        <f>IF(O414="", 0, (P414/'PPF Application'!$T$7)*Q414)</f>
        <v>0</v>
      </c>
      <c r="U414" s="134"/>
      <c r="W414" s="158">
        <f t="shared" si="63"/>
        <v>0</v>
      </c>
      <c r="X414" s="158">
        <f t="shared" si="55"/>
        <v>0</v>
      </c>
      <c r="Y414" s="158">
        <f t="shared" si="56"/>
        <v>0</v>
      </c>
      <c r="Z414" s="200">
        <f t="shared" si="57"/>
        <v>0</v>
      </c>
      <c r="AA414" s="200">
        <f t="shared" si="58"/>
        <v>0</v>
      </c>
      <c r="AB414" s="158">
        <f t="shared" si="59"/>
        <v>0</v>
      </c>
      <c r="AC414" s="11">
        <f t="shared" si="60"/>
        <v>0</v>
      </c>
      <c r="AE414" s="23">
        <f t="shared" si="61"/>
        <v>0</v>
      </c>
      <c r="AF414" s="23">
        <f t="shared" si="62"/>
        <v>0</v>
      </c>
    </row>
    <row r="415" spans="1:32" x14ac:dyDescent="0.2">
      <c r="A415" s="366"/>
      <c r="B415" s="366"/>
      <c r="C415" s="164"/>
      <c r="D415" s="164"/>
      <c r="E415" s="201"/>
      <c r="F415" s="164"/>
      <c r="G415" s="194"/>
      <c r="H415" s="164"/>
      <c r="I415" s="204"/>
      <c r="J415" s="164"/>
      <c r="K415" s="164"/>
      <c r="L415" s="164"/>
      <c r="M415" s="76"/>
      <c r="N415" s="76"/>
      <c r="O415" s="81"/>
      <c r="P415" s="195">
        <f>VLOOKUP(O415,'Supporting Documentation'!$A$4:$J$569,10,FALSE)</f>
        <v>0</v>
      </c>
      <c r="Q415" s="51"/>
      <c r="R415" s="50"/>
      <c r="S415" s="156">
        <f>IF(Q415="",0,(Q415/'PPF Application'!$T$7))</f>
        <v>0</v>
      </c>
      <c r="T415" s="52">
        <f>IF(O415="", 0, (P415/'PPF Application'!$T$7)*Q415)</f>
        <v>0</v>
      </c>
      <c r="U415" s="134"/>
      <c r="W415" s="158">
        <f t="shared" si="63"/>
        <v>0</v>
      </c>
      <c r="X415" s="158">
        <f t="shared" si="55"/>
        <v>0</v>
      </c>
      <c r="Y415" s="158">
        <f t="shared" si="56"/>
        <v>0</v>
      </c>
      <c r="Z415" s="200">
        <f t="shared" si="57"/>
        <v>0</v>
      </c>
      <c r="AA415" s="200">
        <f t="shared" si="58"/>
        <v>0</v>
      </c>
      <c r="AB415" s="158">
        <f t="shared" si="59"/>
        <v>0</v>
      </c>
      <c r="AC415" s="11">
        <f t="shared" si="60"/>
        <v>0</v>
      </c>
      <c r="AE415" s="23">
        <f t="shared" si="61"/>
        <v>0</v>
      </c>
      <c r="AF415" s="23">
        <f t="shared" si="62"/>
        <v>0</v>
      </c>
    </row>
    <row r="416" spans="1:32" x14ac:dyDescent="0.2">
      <c r="A416" s="366"/>
      <c r="B416" s="366"/>
      <c r="C416" s="164"/>
      <c r="D416" s="164"/>
      <c r="E416" s="201"/>
      <c r="F416" s="164"/>
      <c r="G416" s="194"/>
      <c r="H416" s="164"/>
      <c r="I416" s="204"/>
      <c r="J416" s="164"/>
      <c r="K416" s="164"/>
      <c r="L416" s="164"/>
      <c r="M416" s="76"/>
      <c r="N416" s="76"/>
      <c r="O416" s="81"/>
      <c r="P416" s="195">
        <f>VLOOKUP(O416,'Supporting Documentation'!$A$4:$J$569,10,FALSE)</f>
        <v>0</v>
      </c>
      <c r="Q416" s="51"/>
      <c r="R416" s="50"/>
      <c r="S416" s="156">
        <f>IF(Q416="",0,(Q416/'PPF Application'!$T$7))</f>
        <v>0</v>
      </c>
      <c r="T416" s="52">
        <f>IF(O416="", 0, (P416/'PPF Application'!$T$7)*Q416)</f>
        <v>0</v>
      </c>
      <c r="U416" s="134"/>
      <c r="W416" s="158">
        <f t="shared" si="63"/>
        <v>0</v>
      </c>
      <c r="X416" s="158">
        <f t="shared" si="55"/>
        <v>0</v>
      </c>
      <c r="Y416" s="158">
        <f t="shared" si="56"/>
        <v>0</v>
      </c>
      <c r="Z416" s="200">
        <f t="shared" si="57"/>
        <v>0</v>
      </c>
      <c r="AA416" s="200">
        <f t="shared" si="58"/>
        <v>0</v>
      </c>
      <c r="AB416" s="158">
        <f t="shared" si="59"/>
        <v>0</v>
      </c>
      <c r="AC416" s="11">
        <f t="shared" si="60"/>
        <v>0</v>
      </c>
      <c r="AE416" s="23">
        <f t="shared" si="61"/>
        <v>0</v>
      </c>
      <c r="AF416" s="23">
        <f t="shared" si="62"/>
        <v>0</v>
      </c>
    </row>
    <row r="417" spans="1:32" x14ac:dyDescent="0.2">
      <c r="A417" s="366"/>
      <c r="B417" s="366"/>
      <c r="C417" s="164"/>
      <c r="D417" s="164"/>
      <c r="E417" s="201"/>
      <c r="F417" s="164"/>
      <c r="G417" s="194"/>
      <c r="H417" s="164"/>
      <c r="I417" s="204"/>
      <c r="J417" s="164"/>
      <c r="K417" s="164"/>
      <c r="L417" s="164"/>
      <c r="M417" s="76"/>
      <c r="N417" s="76"/>
      <c r="O417" s="81"/>
      <c r="P417" s="195">
        <f>VLOOKUP(O417,'Supporting Documentation'!$A$4:$J$569,10,FALSE)</f>
        <v>0</v>
      </c>
      <c r="Q417" s="51"/>
      <c r="R417" s="50"/>
      <c r="S417" s="156">
        <f>IF(Q417="",0,(Q417/'PPF Application'!$T$7))</f>
        <v>0</v>
      </c>
      <c r="T417" s="52">
        <f>IF(O417="", 0, (P417/'PPF Application'!$T$7)*Q417)</f>
        <v>0</v>
      </c>
      <c r="U417" s="134"/>
      <c r="W417" s="158">
        <f t="shared" si="63"/>
        <v>0</v>
      </c>
      <c r="X417" s="158">
        <f t="shared" si="55"/>
        <v>0</v>
      </c>
      <c r="Y417" s="158">
        <f t="shared" si="56"/>
        <v>0</v>
      </c>
      <c r="Z417" s="200">
        <f t="shared" si="57"/>
        <v>0</v>
      </c>
      <c r="AA417" s="200">
        <f t="shared" si="58"/>
        <v>0</v>
      </c>
      <c r="AB417" s="158">
        <f t="shared" si="59"/>
        <v>0</v>
      </c>
      <c r="AC417" s="11">
        <f t="shared" si="60"/>
        <v>0</v>
      </c>
      <c r="AE417" s="23">
        <f t="shared" si="61"/>
        <v>0</v>
      </c>
      <c r="AF417" s="23">
        <f t="shared" si="62"/>
        <v>0</v>
      </c>
    </row>
    <row r="418" spans="1:32" x14ac:dyDescent="0.2">
      <c r="A418" s="366"/>
      <c r="B418" s="366"/>
      <c r="C418" s="164"/>
      <c r="D418" s="164"/>
      <c r="E418" s="201"/>
      <c r="F418" s="164"/>
      <c r="G418" s="194"/>
      <c r="H418" s="164"/>
      <c r="I418" s="204"/>
      <c r="J418" s="164"/>
      <c r="K418" s="164"/>
      <c r="L418" s="164"/>
      <c r="M418" s="76"/>
      <c r="N418" s="76"/>
      <c r="O418" s="81"/>
      <c r="P418" s="195">
        <f>VLOOKUP(O418,'Supporting Documentation'!$A$4:$J$569,10,FALSE)</f>
        <v>0</v>
      </c>
      <c r="Q418" s="51"/>
      <c r="R418" s="50"/>
      <c r="S418" s="156">
        <f>IF(Q418="",0,(Q418/'PPF Application'!$T$7))</f>
        <v>0</v>
      </c>
      <c r="T418" s="52">
        <f>IF(O418="", 0, (P418/'PPF Application'!$T$7)*Q418)</f>
        <v>0</v>
      </c>
      <c r="U418" s="134"/>
      <c r="W418" s="158">
        <f t="shared" si="63"/>
        <v>0</v>
      </c>
      <c r="X418" s="158">
        <f t="shared" si="55"/>
        <v>0</v>
      </c>
      <c r="Y418" s="158">
        <f t="shared" si="56"/>
        <v>0</v>
      </c>
      <c r="Z418" s="200">
        <f t="shared" si="57"/>
        <v>0</v>
      </c>
      <c r="AA418" s="200">
        <f t="shared" si="58"/>
        <v>0</v>
      </c>
      <c r="AB418" s="158">
        <f t="shared" si="59"/>
        <v>0</v>
      </c>
      <c r="AC418" s="11">
        <f t="shared" si="60"/>
        <v>0</v>
      </c>
      <c r="AE418" s="23">
        <f t="shared" si="61"/>
        <v>0</v>
      </c>
      <c r="AF418" s="23">
        <f t="shared" si="62"/>
        <v>0</v>
      </c>
    </row>
    <row r="419" spans="1:32" x14ac:dyDescent="0.2">
      <c r="A419" s="366"/>
      <c r="B419" s="366"/>
      <c r="C419" s="164"/>
      <c r="D419" s="164"/>
      <c r="E419" s="201"/>
      <c r="F419" s="164"/>
      <c r="G419" s="194"/>
      <c r="H419" s="164"/>
      <c r="I419" s="204"/>
      <c r="J419" s="164"/>
      <c r="K419" s="164"/>
      <c r="L419" s="164"/>
      <c r="M419" s="76"/>
      <c r="N419" s="76"/>
      <c r="O419" s="81"/>
      <c r="P419" s="195">
        <f>VLOOKUP(O419,'Supporting Documentation'!$A$4:$J$569,10,FALSE)</f>
        <v>0</v>
      </c>
      <c r="Q419" s="51"/>
      <c r="R419" s="50"/>
      <c r="S419" s="156">
        <f>IF(Q419="",0,(Q419/'PPF Application'!$T$7))</f>
        <v>0</v>
      </c>
      <c r="T419" s="52">
        <f>IF(O419="", 0, (P419/'PPF Application'!$T$7)*Q419)</f>
        <v>0</v>
      </c>
      <c r="U419" s="134"/>
      <c r="W419" s="158">
        <f t="shared" si="63"/>
        <v>0</v>
      </c>
      <c r="X419" s="158">
        <f t="shared" si="55"/>
        <v>0</v>
      </c>
      <c r="Y419" s="158">
        <f t="shared" si="56"/>
        <v>0</v>
      </c>
      <c r="Z419" s="200">
        <f t="shared" si="57"/>
        <v>0</v>
      </c>
      <c r="AA419" s="200">
        <f t="shared" si="58"/>
        <v>0</v>
      </c>
      <c r="AB419" s="158">
        <f t="shared" si="59"/>
        <v>0</v>
      </c>
      <c r="AC419" s="11">
        <f t="shared" si="60"/>
        <v>0</v>
      </c>
      <c r="AE419" s="23">
        <f t="shared" si="61"/>
        <v>0</v>
      </c>
      <c r="AF419" s="23">
        <f t="shared" si="62"/>
        <v>0</v>
      </c>
    </row>
    <row r="420" spans="1:32" x14ac:dyDescent="0.2">
      <c r="A420" s="366"/>
      <c r="B420" s="366"/>
      <c r="C420" s="164"/>
      <c r="D420" s="164"/>
      <c r="E420" s="201"/>
      <c r="F420" s="164"/>
      <c r="G420" s="194"/>
      <c r="H420" s="164"/>
      <c r="I420" s="204"/>
      <c r="J420" s="164"/>
      <c r="K420" s="164"/>
      <c r="L420" s="164"/>
      <c r="M420" s="76"/>
      <c r="N420" s="76"/>
      <c r="O420" s="81"/>
      <c r="P420" s="195">
        <f>VLOOKUP(O420,'Supporting Documentation'!$A$4:$J$569,10,FALSE)</f>
        <v>0</v>
      </c>
      <c r="Q420" s="51"/>
      <c r="R420" s="50"/>
      <c r="S420" s="156">
        <f>IF(Q420="",0,(Q420/'PPF Application'!$T$7))</f>
        <v>0</v>
      </c>
      <c r="T420" s="52">
        <f>IF(O420="", 0, (P420/'PPF Application'!$T$7)*Q420)</f>
        <v>0</v>
      </c>
      <c r="U420" s="134"/>
      <c r="W420" s="158">
        <f t="shared" si="63"/>
        <v>0</v>
      </c>
      <c r="X420" s="158">
        <f t="shared" si="55"/>
        <v>0</v>
      </c>
      <c r="Y420" s="158">
        <f t="shared" si="56"/>
        <v>0</v>
      </c>
      <c r="Z420" s="200">
        <f t="shared" si="57"/>
        <v>0</v>
      </c>
      <c r="AA420" s="200">
        <f t="shared" si="58"/>
        <v>0</v>
      </c>
      <c r="AB420" s="158">
        <f t="shared" si="59"/>
        <v>0</v>
      </c>
      <c r="AC420" s="11">
        <f t="shared" si="60"/>
        <v>0</v>
      </c>
      <c r="AE420" s="23">
        <f t="shared" si="61"/>
        <v>0</v>
      </c>
      <c r="AF420" s="23">
        <f t="shared" si="62"/>
        <v>0</v>
      </c>
    </row>
    <row r="421" spans="1:32" x14ac:dyDescent="0.2">
      <c r="A421" s="366"/>
      <c r="B421" s="366"/>
      <c r="C421" s="164"/>
      <c r="D421" s="164"/>
      <c r="E421" s="201"/>
      <c r="F421" s="164"/>
      <c r="G421" s="194"/>
      <c r="H421" s="164"/>
      <c r="I421" s="204"/>
      <c r="J421" s="164"/>
      <c r="K421" s="164"/>
      <c r="L421" s="164"/>
      <c r="M421" s="76"/>
      <c r="N421" s="76"/>
      <c r="O421" s="81"/>
      <c r="P421" s="195">
        <f>VLOOKUP(O421,'Supporting Documentation'!$A$4:$J$569,10,FALSE)</f>
        <v>0</v>
      </c>
      <c r="Q421" s="51"/>
      <c r="R421" s="50"/>
      <c r="S421" s="156">
        <f>IF(Q421="",0,(Q421/'PPF Application'!$T$7))</f>
        <v>0</v>
      </c>
      <c r="T421" s="52">
        <f>IF(O421="", 0, (P421/'PPF Application'!$T$7)*Q421)</f>
        <v>0</v>
      </c>
      <c r="U421" s="134"/>
      <c r="W421" s="158">
        <f t="shared" si="63"/>
        <v>0</v>
      </c>
      <c r="X421" s="158">
        <f t="shared" si="55"/>
        <v>0</v>
      </c>
      <c r="Y421" s="158">
        <f t="shared" si="56"/>
        <v>0</v>
      </c>
      <c r="Z421" s="200">
        <f t="shared" si="57"/>
        <v>0</v>
      </c>
      <c r="AA421" s="200">
        <f t="shared" si="58"/>
        <v>0</v>
      </c>
      <c r="AB421" s="158">
        <f t="shared" si="59"/>
        <v>0</v>
      </c>
      <c r="AC421" s="11">
        <f t="shared" si="60"/>
        <v>0</v>
      </c>
      <c r="AE421" s="23">
        <f t="shared" si="61"/>
        <v>0</v>
      </c>
      <c r="AF421" s="23">
        <f t="shared" si="62"/>
        <v>0</v>
      </c>
    </row>
    <row r="422" spans="1:32" x14ac:dyDescent="0.2">
      <c r="A422" s="366"/>
      <c r="B422" s="366"/>
      <c r="C422" s="164"/>
      <c r="D422" s="164"/>
      <c r="E422" s="201"/>
      <c r="F422" s="164"/>
      <c r="G422" s="194"/>
      <c r="H422" s="164"/>
      <c r="I422" s="204"/>
      <c r="J422" s="164"/>
      <c r="K422" s="164"/>
      <c r="L422" s="164"/>
      <c r="M422" s="76"/>
      <c r="N422" s="76"/>
      <c r="O422" s="81"/>
      <c r="P422" s="195">
        <f>VLOOKUP(O422,'Supporting Documentation'!$A$4:$J$569,10,FALSE)</f>
        <v>0</v>
      </c>
      <c r="Q422" s="51"/>
      <c r="R422" s="50"/>
      <c r="S422" s="156">
        <f>IF(Q422="",0,(Q422/'PPF Application'!$T$7))</f>
        <v>0</v>
      </c>
      <c r="T422" s="52">
        <f>IF(O422="", 0, (P422/'PPF Application'!$T$7)*Q422)</f>
        <v>0</v>
      </c>
      <c r="U422" s="134"/>
      <c r="W422" s="158">
        <f t="shared" si="63"/>
        <v>0</v>
      </c>
      <c r="X422" s="158">
        <f t="shared" si="55"/>
        <v>0</v>
      </c>
      <c r="Y422" s="158">
        <f t="shared" si="56"/>
        <v>0</v>
      </c>
      <c r="Z422" s="200">
        <f t="shared" si="57"/>
        <v>0</v>
      </c>
      <c r="AA422" s="200">
        <f t="shared" si="58"/>
        <v>0</v>
      </c>
      <c r="AB422" s="158">
        <f t="shared" si="59"/>
        <v>0</v>
      </c>
      <c r="AC422" s="11">
        <f t="shared" si="60"/>
        <v>0</v>
      </c>
      <c r="AE422" s="23">
        <f t="shared" si="61"/>
        <v>0</v>
      </c>
      <c r="AF422" s="23">
        <f t="shared" si="62"/>
        <v>0</v>
      </c>
    </row>
    <row r="423" spans="1:32" x14ac:dyDescent="0.2">
      <c r="A423" s="366"/>
      <c r="B423" s="366"/>
      <c r="C423" s="164"/>
      <c r="D423" s="164"/>
      <c r="E423" s="201"/>
      <c r="F423" s="164"/>
      <c r="G423" s="194"/>
      <c r="H423" s="164"/>
      <c r="I423" s="204"/>
      <c r="J423" s="164"/>
      <c r="K423" s="164"/>
      <c r="L423" s="164"/>
      <c r="M423" s="76"/>
      <c r="N423" s="76"/>
      <c r="O423" s="81"/>
      <c r="P423" s="195">
        <f>VLOOKUP(O423,'Supporting Documentation'!$A$4:$J$569,10,FALSE)</f>
        <v>0</v>
      </c>
      <c r="Q423" s="51"/>
      <c r="R423" s="50"/>
      <c r="S423" s="156">
        <f>IF(Q423="",0,(Q423/'PPF Application'!$T$7))</f>
        <v>0</v>
      </c>
      <c r="T423" s="52">
        <f>IF(O423="", 0, (P423/'PPF Application'!$T$7)*Q423)</f>
        <v>0</v>
      </c>
      <c r="U423" s="134"/>
      <c r="W423" s="158">
        <f t="shared" si="63"/>
        <v>0</v>
      </c>
      <c r="X423" s="158">
        <f t="shared" si="55"/>
        <v>0</v>
      </c>
      <c r="Y423" s="158">
        <f t="shared" si="56"/>
        <v>0</v>
      </c>
      <c r="Z423" s="200">
        <f t="shared" si="57"/>
        <v>0</v>
      </c>
      <c r="AA423" s="200">
        <f t="shared" si="58"/>
        <v>0</v>
      </c>
      <c r="AB423" s="158">
        <f t="shared" si="59"/>
        <v>0</v>
      </c>
      <c r="AC423" s="11">
        <f t="shared" si="60"/>
        <v>0</v>
      </c>
      <c r="AE423" s="23">
        <f t="shared" si="61"/>
        <v>0</v>
      </c>
      <c r="AF423" s="23">
        <f t="shared" si="62"/>
        <v>0</v>
      </c>
    </row>
    <row r="424" spans="1:32" x14ac:dyDescent="0.2">
      <c r="A424" s="366"/>
      <c r="B424" s="366"/>
      <c r="C424" s="164"/>
      <c r="D424" s="164"/>
      <c r="E424" s="201"/>
      <c r="F424" s="164"/>
      <c r="G424" s="194"/>
      <c r="H424" s="164"/>
      <c r="I424" s="204"/>
      <c r="J424" s="164"/>
      <c r="K424" s="164"/>
      <c r="L424" s="164"/>
      <c r="M424" s="76"/>
      <c r="N424" s="76"/>
      <c r="O424" s="81"/>
      <c r="P424" s="195">
        <f>VLOOKUP(O424,'Supporting Documentation'!$A$4:$J$569,10,FALSE)</f>
        <v>0</v>
      </c>
      <c r="Q424" s="51"/>
      <c r="R424" s="50"/>
      <c r="S424" s="156">
        <f>IF(Q424="",0,(Q424/'PPF Application'!$T$7))</f>
        <v>0</v>
      </c>
      <c r="T424" s="52">
        <f>IF(O424="", 0, (P424/'PPF Application'!$T$7)*Q424)</f>
        <v>0</v>
      </c>
      <c r="U424" s="134"/>
      <c r="W424" s="158">
        <f t="shared" si="63"/>
        <v>0</v>
      </c>
      <c r="X424" s="158">
        <f t="shared" si="55"/>
        <v>0</v>
      </c>
      <c r="Y424" s="158">
        <f t="shared" si="56"/>
        <v>0</v>
      </c>
      <c r="Z424" s="200">
        <f t="shared" si="57"/>
        <v>0</v>
      </c>
      <c r="AA424" s="200">
        <f t="shared" si="58"/>
        <v>0</v>
      </c>
      <c r="AB424" s="158">
        <f t="shared" si="59"/>
        <v>0</v>
      </c>
      <c r="AC424" s="11">
        <f t="shared" si="60"/>
        <v>0</v>
      </c>
      <c r="AE424" s="23">
        <f t="shared" si="61"/>
        <v>0</v>
      </c>
      <c r="AF424" s="23">
        <f t="shared" si="62"/>
        <v>0</v>
      </c>
    </row>
    <row r="425" spans="1:32" x14ac:dyDescent="0.2">
      <c r="A425" s="366"/>
      <c r="B425" s="366"/>
      <c r="C425" s="164"/>
      <c r="D425" s="164"/>
      <c r="E425" s="201"/>
      <c r="F425" s="164"/>
      <c r="G425" s="194"/>
      <c r="H425" s="164"/>
      <c r="I425" s="204"/>
      <c r="J425" s="164"/>
      <c r="K425" s="164"/>
      <c r="L425" s="164"/>
      <c r="M425" s="76"/>
      <c r="N425" s="76"/>
      <c r="O425" s="81"/>
      <c r="P425" s="195">
        <f>VLOOKUP(O425,'Supporting Documentation'!$A$4:$J$569,10,FALSE)</f>
        <v>0</v>
      </c>
      <c r="Q425" s="51"/>
      <c r="R425" s="50"/>
      <c r="S425" s="156">
        <f>IF(Q425="",0,(Q425/'PPF Application'!$T$7))</f>
        <v>0</v>
      </c>
      <c r="T425" s="52">
        <f>IF(O425="", 0, (P425/'PPF Application'!$T$7)*Q425)</f>
        <v>0</v>
      </c>
      <c r="U425" s="134"/>
      <c r="W425" s="158">
        <f t="shared" si="63"/>
        <v>0</v>
      </c>
      <c r="X425" s="158">
        <f t="shared" si="55"/>
        <v>0</v>
      </c>
      <c r="Y425" s="158">
        <f t="shared" si="56"/>
        <v>0</v>
      </c>
      <c r="Z425" s="200">
        <f t="shared" si="57"/>
        <v>0</v>
      </c>
      <c r="AA425" s="200">
        <f t="shared" si="58"/>
        <v>0</v>
      </c>
      <c r="AB425" s="158">
        <f t="shared" si="59"/>
        <v>0</v>
      </c>
      <c r="AC425" s="11">
        <f t="shared" si="60"/>
        <v>0</v>
      </c>
      <c r="AE425" s="23">
        <f t="shared" si="61"/>
        <v>0</v>
      </c>
      <c r="AF425" s="23">
        <f t="shared" si="62"/>
        <v>0</v>
      </c>
    </row>
    <row r="426" spans="1:32" x14ac:dyDescent="0.2">
      <c r="A426" s="366"/>
      <c r="B426" s="366"/>
      <c r="C426" s="164"/>
      <c r="D426" s="164"/>
      <c r="E426" s="201"/>
      <c r="F426" s="164"/>
      <c r="G426" s="194"/>
      <c r="H426" s="164"/>
      <c r="I426" s="204"/>
      <c r="J426" s="164"/>
      <c r="K426" s="164"/>
      <c r="L426" s="164"/>
      <c r="M426" s="76"/>
      <c r="N426" s="76"/>
      <c r="O426" s="81"/>
      <c r="P426" s="195">
        <f>VLOOKUP(O426,'Supporting Documentation'!$A$4:$J$569,10,FALSE)</f>
        <v>0</v>
      </c>
      <c r="Q426" s="51"/>
      <c r="R426" s="50"/>
      <c r="S426" s="156">
        <f>IF(Q426="",0,(Q426/'PPF Application'!$T$7))</f>
        <v>0</v>
      </c>
      <c r="T426" s="52">
        <f>IF(O426="", 0, (P426/'PPF Application'!$T$7)*Q426)</f>
        <v>0</v>
      </c>
      <c r="U426" s="134"/>
      <c r="W426" s="158">
        <f t="shared" si="63"/>
        <v>0</v>
      </c>
      <c r="X426" s="158">
        <f t="shared" si="55"/>
        <v>0</v>
      </c>
      <c r="Y426" s="158">
        <f t="shared" si="56"/>
        <v>0</v>
      </c>
      <c r="Z426" s="200">
        <f t="shared" si="57"/>
        <v>0</v>
      </c>
      <c r="AA426" s="200">
        <f t="shared" si="58"/>
        <v>0</v>
      </c>
      <c r="AB426" s="158">
        <f t="shared" si="59"/>
        <v>0</v>
      </c>
      <c r="AC426" s="11">
        <f t="shared" si="60"/>
        <v>0</v>
      </c>
      <c r="AE426" s="23">
        <f t="shared" si="61"/>
        <v>0</v>
      </c>
      <c r="AF426" s="23">
        <f t="shared" si="62"/>
        <v>0</v>
      </c>
    </row>
    <row r="427" spans="1:32" x14ac:dyDescent="0.2">
      <c r="A427" s="366"/>
      <c r="B427" s="366"/>
      <c r="C427" s="164"/>
      <c r="D427" s="164"/>
      <c r="E427" s="201"/>
      <c r="F427" s="164"/>
      <c r="G427" s="194"/>
      <c r="H427" s="164"/>
      <c r="I427" s="204"/>
      <c r="J427" s="164"/>
      <c r="K427" s="164"/>
      <c r="L427" s="164"/>
      <c r="M427" s="76"/>
      <c r="N427" s="76"/>
      <c r="O427" s="81"/>
      <c r="P427" s="195">
        <f>VLOOKUP(O427,'Supporting Documentation'!$A$4:$J$569,10,FALSE)</f>
        <v>0</v>
      </c>
      <c r="Q427" s="51"/>
      <c r="R427" s="50"/>
      <c r="S427" s="156">
        <f>IF(Q427="",0,(Q427/'PPF Application'!$T$7))</f>
        <v>0</v>
      </c>
      <c r="T427" s="52">
        <f>IF(O427="", 0, (P427/'PPF Application'!$T$7)*Q427)</f>
        <v>0</v>
      </c>
      <c r="U427" s="134"/>
      <c r="W427" s="158">
        <f t="shared" si="63"/>
        <v>0</v>
      </c>
      <c r="X427" s="158">
        <f t="shared" si="55"/>
        <v>0</v>
      </c>
      <c r="Y427" s="158">
        <f t="shared" si="56"/>
        <v>0</v>
      </c>
      <c r="Z427" s="200">
        <f t="shared" si="57"/>
        <v>0</v>
      </c>
      <c r="AA427" s="200">
        <f t="shared" si="58"/>
        <v>0</v>
      </c>
      <c r="AB427" s="158">
        <f t="shared" si="59"/>
        <v>0</v>
      </c>
      <c r="AC427" s="11">
        <f t="shared" si="60"/>
        <v>0</v>
      </c>
      <c r="AE427" s="23">
        <f t="shared" si="61"/>
        <v>0</v>
      </c>
      <c r="AF427" s="23">
        <f t="shared" si="62"/>
        <v>0</v>
      </c>
    </row>
    <row r="428" spans="1:32" x14ac:dyDescent="0.2">
      <c r="A428" s="366"/>
      <c r="B428" s="366"/>
      <c r="C428" s="164"/>
      <c r="D428" s="164"/>
      <c r="E428" s="201"/>
      <c r="F428" s="164"/>
      <c r="G428" s="194"/>
      <c r="H428" s="164"/>
      <c r="I428" s="204"/>
      <c r="J428" s="164"/>
      <c r="K428" s="164"/>
      <c r="L428" s="164"/>
      <c r="M428" s="76"/>
      <c r="N428" s="76"/>
      <c r="O428" s="81"/>
      <c r="P428" s="195">
        <f>VLOOKUP(O428,'Supporting Documentation'!$A$4:$J$569,10,FALSE)</f>
        <v>0</v>
      </c>
      <c r="Q428" s="51"/>
      <c r="R428" s="50"/>
      <c r="S428" s="156">
        <f>IF(Q428="",0,(Q428/'PPF Application'!$T$7))</f>
        <v>0</v>
      </c>
      <c r="T428" s="52">
        <f>IF(O428="", 0, (P428/'PPF Application'!$T$7)*Q428)</f>
        <v>0</v>
      </c>
      <c r="U428" s="134"/>
      <c r="W428" s="158">
        <f t="shared" si="63"/>
        <v>0</v>
      </c>
      <c r="X428" s="158">
        <f t="shared" si="55"/>
        <v>0</v>
      </c>
      <c r="Y428" s="158">
        <f t="shared" si="56"/>
        <v>0</v>
      </c>
      <c r="Z428" s="200">
        <f t="shared" si="57"/>
        <v>0</v>
      </c>
      <c r="AA428" s="200">
        <f t="shared" si="58"/>
        <v>0</v>
      </c>
      <c r="AB428" s="158">
        <f t="shared" si="59"/>
        <v>0</v>
      </c>
      <c r="AC428" s="11">
        <f t="shared" si="60"/>
        <v>0</v>
      </c>
      <c r="AE428" s="23">
        <f t="shared" si="61"/>
        <v>0</v>
      </c>
      <c r="AF428" s="23">
        <f t="shared" si="62"/>
        <v>0</v>
      </c>
    </row>
    <row r="429" spans="1:32" x14ac:dyDescent="0.2">
      <c r="A429" s="366"/>
      <c r="B429" s="366"/>
      <c r="C429" s="164"/>
      <c r="D429" s="164"/>
      <c r="E429" s="201"/>
      <c r="F429" s="164"/>
      <c r="G429" s="194"/>
      <c r="H429" s="164"/>
      <c r="I429" s="204"/>
      <c r="J429" s="164"/>
      <c r="K429" s="164"/>
      <c r="L429" s="164"/>
      <c r="M429" s="76"/>
      <c r="N429" s="76"/>
      <c r="O429" s="81"/>
      <c r="P429" s="195">
        <f>VLOOKUP(O429,'Supporting Documentation'!$A$4:$J$569,10,FALSE)</f>
        <v>0</v>
      </c>
      <c r="Q429" s="51"/>
      <c r="R429" s="50"/>
      <c r="S429" s="156">
        <f>IF(Q429="",0,(Q429/'PPF Application'!$T$7))</f>
        <v>0</v>
      </c>
      <c r="T429" s="52">
        <f>IF(O429="", 0, (P429/'PPF Application'!$T$7)*Q429)</f>
        <v>0</v>
      </c>
      <c r="U429" s="134"/>
      <c r="W429" s="158">
        <f t="shared" si="63"/>
        <v>0</v>
      </c>
      <c r="X429" s="158">
        <f t="shared" si="55"/>
        <v>0</v>
      </c>
      <c r="Y429" s="158">
        <f t="shared" si="56"/>
        <v>0</v>
      </c>
      <c r="Z429" s="200">
        <f t="shared" si="57"/>
        <v>0</v>
      </c>
      <c r="AA429" s="200">
        <f t="shared" si="58"/>
        <v>0</v>
      </c>
      <c r="AB429" s="158">
        <f t="shared" si="59"/>
        <v>0</v>
      </c>
      <c r="AC429" s="11">
        <f t="shared" si="60"/>
        <v>0</v>
      </c>
      <c r="AE429" s="23">
        <f t="shared" si="61"/>
        <v>0</v>
      </c>
      <c r="AF429" s="23">
        <f t="shared" si="62"/>
        <v>0</v>
      </c>
    </row>
    <row r="430" spans="1:32" x14ac:dyDescent="0.2">
      <c r="A430" s="366"/>
      <c r="B430" s="366"/>
      <c r="C430" s="164"/>
      <c r="D430" s="164"/>
      <c r="E430" s="201"/>
      <c r="F430" s="164"/>
      <c r="G430" s="194"/>
      <c r="H430" s="164"/>
      <c r="I430" s="204"/>
      <c r="J430" s="164"/>
      <c r="K430" s="164"/>
      <c r="L430" s="164"/>
      <c r="M430" s="76"/>
      <c r="N430" s="76"/>
      <c r="O430" s="81"/>
      <c r="P430" s="195">
        <f>VLOOKUP(O430,'Supporting Documentation'!$A$4:$J$569,10,FALSE)</f>
        <v>0</v>
      </c>
      <c r="Q430" s="51"/>
      <c r="R430" s="50"/>
      <c r="S430" s="156">
        <f>IF(Q430="",0,(Q430/'PPF Application'!$T$7))</f>
        <v>0</v>
      </c>
      <c r="T430" s="52">
        <f>IF(O430="", 0, (P430/'PPF Application'!$T$7)*Q430)</f>
        <v>0</v>
      </c>
      <c r="U430" s="134"/>
      <c r="W430" s="158">
        <f t="shared" si="63"/>
        <v>0</v>
      </c>
      <c r="X430" s="158">
        <f t="shared" si="55"/>
        <v>0</v>
      </c>
      <c r="Y430" s="158">
        <f t="shared" si="56"/>
        <v>0</v>
      </c>
      <c r="Z430" s="200">
        <f t="shared" si="57"/>
        <v>0</v>
      </c>
      <c r="AA430" s="200">
        <f t="shared" si="58"/>
        <v>0</v>
      </c>
      <c r="AB430" s="158">
        <f t="shared" si="59"/>
        <v>0</v>
      </c>
      <c r="AC430" s="11">
        <f t="shared" si="60"/>
        <v>0</v>
      </c>
      <c r="AE430" s="23">
        <f t="shared" si="61"/>
        <v>0</v>
      </c>
      <c r="AF430" s="23">
        <f t="shared" si="62"/>
        <v>0</v>
      </c>
    </row>
    <row r="431" spans="1:32" x14ac:dyDescent="0.2">
      <c r="A431" s="366"/>
      <c r="B431" s="366"/>
      <c r="C431" s="164"/>
      <c r="D431" s="164"/>
      <c r="E431" s="201"/>
      <c r="F431" s="164"/>
      <c r="G431" s="194"/>
      <c r="H431" s="164"/>
      <c r="I431" s="204"/>
      <c r="J431" s="164"/>
      <c r="K431" s="164"/>
      <c r="L431" s="164"/>
      <c r="M431" s="76"/>
      <c r="N431" s="76"/>
      <c r="O431" s="81"/>
      <c r="P431" s="195">
        <f>VLOOKUP(O431,'Supporting Documentation'!$A$4:$J$569,10,FALSE)</f>
        <v>0</v>
      </c>
      <c r="Q431" s="51"/>
      <c r="R431" s="50"/>
      <c r="S431" s="156">
        <f>IF(Q431="",0,(Q431/'PPF Application'!$T$7))</f>
        <v>0</v>
      </c>
      <c r="T431" s="52">
        <f>IF(O431="", 0, (P431/'PPF Application'!$T$7)*Q431)</f>
        <v>0</v>
      </c>
      <c r="U431" s="134"/>
      <c r="W431" s="158">
        <f t="shared" si="63"/>
        <v>0</v>
      </c>
      <c r="X431" s="158">
        <f t="shared" si="55"/>
        <v>0</v>
      </c>
      <c r="Y431" s="158">
        <f t="shared" si="56"/>
        <v>0</v>
      </c>
      <c r="Z431" s="200">
        <f t="shared" si="57"/>
        <v>0</v>
      </c>
      <c r="AA431" s="200">
        <f t="shared" si="58"/>
        <v>0</v>
      </c>
      <c r="AB431" s="158">
        <f t="shared" si="59"/>
        <v>0</v>
      </c>
      <c r="AC431" s="11">
        <f t="shared" si="60"/>
        <v>0</v>
      </c>
      <c r="AE431" s="23">
        <f t="shared" si="61"/>
        <v>0</v>
      </c>
      <c r="AF431" s="23">
        <f t="shared" si="62"/>
        <v>0</v>
      </c>
    </row>
    <row r="432" spans="1:32" x14ac:dyDescent="0.2">
      <c r="A432" s="366"/>
      <c r="B432" s="366"/>
      <c r="C432" s="164"/>
      <c r="D432" s="164"/>
      <c r="E432" s="201"/>
      <c r="F432" s="164"/>
      <c r="G432" s="194"/>
      <c r="H432" s="164"/>
      <c r="I432" s="204"/>
      <c r="J432" s="164"/>
      <c r="K432" s="164"/>
      <c r="L432" s="164"/>
      <c r="M432" s="76"/>
      <c r="N432" s="76"/>
      <c r="O432" s="81"/>
      <c r="P432" s="195">
        <f>VLOOKUP(O432,'Supporting Documentation'!$A$4:$J$569,10,FALSE)</f>
        <v>0</v>
      </c>
      <c r="Q432" s="51"/>
      <c r="R432" s="50"/>
      <c r="S432" s="156">
        <f>IF(Q432="",0,(Q432/'PPF Application'!$T$7))</f>
        <v>0</v>
      </c>
      <c r="T432" s="52">
        <f>IF(O432="", 0, (P432/'PPF Application'!$T$7)*Q432)</f>
        <v>0</v>
      </c>
      <c r="U432" s="134"/>
      <c r="W432" s="158">
        <f t="shared" si="63"/>
        <v>0</v>
      </c>
      <c r="X432" s="158">
        <f t="shared" si="55"/>
        <v>0</v>
      </c>
      <c r="Y432" s="158">
        <f t="shared" si="56"/>
        <v>0</v>
      </c>
      <c r="Z432" s="200">
        <f t="shared" si="57"/>
        <v>0</v>
      </c>
      <c r="AA432" s="200">
        <f t="shared" si="58"/>
        <v>0</v>
      </c>
      <c r="AB432" s="158">
        <f t="shared" si="59"/>
        <v>0</v>
      </c>
      <c r="AC432" s="11">
        <f t="shared" si="60"/>
        <v>0</v>
      </c>
      <c r="AE432" s="23">
        <f t="shared" si="61"/>
        <v>0</v>
      </c>
      <c r="AF432" s="23">
        <f t="shared" si="62"/>
        <v>0</v>
      </c>
    </row>
    <row r="433" spans="1:32" x14ac:dyDescent="0.2">
      <c r="A433" s="366"/>
      <c r="B433" s="366"/>
      <c r="C433" s="164"/>
      <c r="D433" s="164"/>
      <c r="E433" s="201"/>
      <c r="F433" s="164"/>
      <c r="G433" s="194"/>
      <c r="H433" s="164"/>
      <c r="I433" s="204"/>
      <c r="J433" s="164"/>
      <c r="K433" s="164"/>
      <c r="L433" s="164"/>
      <c r="M433" s="76"/>
      <c r="N433" s="76"/>
      <c r="O433" s="81"/>
      <c r="P433" s="195">
        <f>VLOOKUP(O433,'Supporting Documentation'!$A$4:$J$569,10,FALSE)</f>
        <v>0</v>
      </c>
      <c r="Q433" s="51"/>
      <c r="R433" s="50"/>
      <c r="S433" s="156">
        <f>IF(Q433="",0,(Q433/'PPF Application'!$T$7))</f>
        <v>0</v>
      </c>
      <c r="T433" s="52">
        <f>IF(O433="", 0, (P433/'PPF Application'!$T$7)*Q433)</f>
        <v>0</v>
      </c>
      <c r="U433" s="134"/>
      <c r="W433" s="158">
        <f t="shared" si="63"/>
        <v>0</v>
      </c>
      <c r="X433" s="158">
        <f t="shared" si="55"/>
        <v>0</v>
      </c>
      <c r="Y433" s="158">
        <f t="shared" si="56"/>
        <v>0</v>
      </c>
      <c r="Z433" s="200">
        <f t="shared" si="57"/>
        <v>0</v>
      </c>
      <c r="AA433" s="200">
        <f t="shared" si="58"/>
        <v>0</v>
      </c>
      <c r="AB433" s="158">
        <f t="shared" si="59"/>
        <v>0</v>
      </c>
      <c r="AC433" s="11">
        <f t="shared" si="60"/>
        <v>0</v>
      </c>
      <c r="AE433" s="23">
        <f t="shared" si="61"/>
        <v>0</v>
      </c>
      <c r="AF433" s="23">
        <f t="shared" si="62"/>
        <v>0</v>
      </c>
    </row>
    <row r="434" spans="1:32" x14ac:dyDescent="0.2">
      <c r="A434" s="366"/>
      <c r="B434" s="366"/>
      <c r="C434" s="164"/>
      <c r="D434" s="164"/>
      <c r="E434" s="201"/>
      <c r="F434" s="164"/>
      <c r="G434" s="194"/>
      <c r="H434" s="164"/>
      <c r="I434" s="204"/>
      <c r="J434" s="164"/>
      <c r="K434" s="164"/>
      <c r="L434" s="164"/>
      <c r="M434" s="76"/>
      <c r="N434" s="76"/>
      <c r="O434" s="81"/>
      <c r="P434" s="195">
        <f>VLOOKUP(O434,'Supporting Documentation'!$A$4:$J$569,10,FALSE)</f>
        <v>0</v>
      </c>
      <c r="Q434" s="51"/>
      <c r="R434" s="50"/>
      <c r="S434" s="156">
        <f>IF(Q434="",0,(Q434/'PPF Application'!$T$7))</f>
        <v>0</v>
      </c>
      <c r="T434" s="52">
        <f>IF(O434="", 0, (P434/'PPF Application'!$T$7)*Q434)</f>
        <v>0</v>
      </c>
      <c r="U434" s="134"/>
      <c r="W434" s="158">
        <f t="shared" si="63"/>
        <v>0</v>
      </c>
      <c r="X434" s="158">
        <f t="shared" si="55"/>
        <v>0</v>
      </c>
      <c r="Y434" s="158">
        <f t="shared" si="56"/>
        <v>0</v>
      </c>
      <c r="Z434" s="200">
        <f t="shared" si="57"/>
        <v>0</v>
      </c>
      <c r="AA434" s="200">
        <f t="shared" si="58"/>
        <v>0</v>
      </c>
      <c r="AB434" s="158">
        <f t="shared" si="59"/>
        <v>0</v>
      </c>
      <c r="AC434" s="11">
        <f t="shared" si="60"/>
        <v>0</v>
      </c>
      <c r="AE434" s="23">
        <f t="shared" si="61"/>
        <v>0</v>
      </c>
      <c r="AF434" s="23">
        <f t="shared" si="62"/>
        <v>0</v>
      </c>
    </row>
    <row r="435" spans="1:32" x14ac:dyDescent="0.2">
      <c r="A435" s="366"/>
      <c r="B435" s="366"/>
      <c r="C435" s="164"/>
      <c r="D435" s="164"/>
      <c r="E435" s="201"/>
      <c r="F435" s="164"/>
      <c r="G435" s="194"/>
      <c r="H435" s="164"/>
      <c r="I435" s="204"/>
      <c r="J435" s="164"/>
      <c r="K435" s="164"/>
      <c r="L435" s="164"/>
      <c r="M435" s="76"/>
      <c r="N435" s="76"/>
      <c r="O435" s="81"/>
      <c r="P435" s="195">
        <f>VLOOKUP(O435,'Supporting Documentation'!$A$4:$J$569,10,FALSE)</f>
        <v>0</v>
      </c>
      <c r="Q435" s="51"/>
      <c r="R435" s="50"/>
      <c r="S435" s="156">
        <f>IF(Q435="",0,(Q435/'PPF Application'!$T$7))</f>
        <v>0</v>
      </c>
      <c r="T435" s="52">
        <f>IF(O435="", 0, (P435/'PPF Application'!$T$7)*Q435)</f>
        <v>0</v>
      </c>
      <c r="U435" s="134"/>
      <c r="W435" s="158">
        <f t="shared" si="63"/>
        <v>0</v>
      </c>
      <c r="X435" s="158">
        <f t="shared" si="55"/>
        <v>0</v>
      </c>
      <c r="Y435" s="158">
        <f t="shared" si="56"/>
        <v>0</v>
      </c>
      <c r="Z435" s="200">
        <f t="shared" si="57"/>
        <v>0</v>
      </c>
      <c r="AA435" s="200">
        <f t="shared" si="58"/>
        <v>0</v>
      </c>
      <c r="AB435" s="158">
        <f t="shared" si="59"/>
        <v>0</v>
      </c>
      <c r="AC435" s="11">
        <f t="shared" si="60"/>
        <v>0</v>
      </c>
      <c r="AE435" s="23">
        <f t="shared" si="61"/>
        <v>0</v>
      </c>
      <c r="AF435" s="23">
        <f t="shared" si="62"/>
        <v>0</v>
      </c>
    </row>
    <row r="436" spans="1:32" x14ac:dyDescent="0.2">
      <c r="A436" s="366"/>
      <c r="B436" s="366"/>
      <c r="C436" s="164"/>
      <c r="D436" s="164"/>
      <c r="E436" s="201"/>
      <c r="F436" s="164"/>
      <c r="G436" s="194"/>
      <c r="H436" s="164"/>
      <c r="I436" s="204"/>
      <c r="J436" s="164"/>
      <c r="K436" s="164"/>
      <c r="L436" s="164"/>
      <c r="M436" s="76"/>
      <c r="N436" s="76"/>
      <c r="O436" s="81"/>
      <c r="P436" s="195">
        <f>VLOOKUP(O436,'Supporting Documentation'!$A$4:$J$569,10,FALSE)</f>
        <v>0</v>
      </c>
      <c r="Q436" s="51"/>
      <c r="R436" s="50"/>
      <c r="S436" s="156">
        <f>IF(Q436="",0,(Q436/'PPF Application'!$T$7))</f>
        <v>0</v>
      </c>
      <c r="T436" s="52">
        <f>IF(O436="", 0, (P436/'PPF Application'!$T$7)*Q436)</f>
        <v>0</v>
      </c>
      <c r="U436" s="134"/>
      <c r="W436" s="158">
        <f t="shared" si="63"/>
        <v>0</v>
      </c>
      <c r="X436" s="158">
        <f t="shared" si="55"/>
        <v>0</v>
      </c>
      <c r="Y436" s="158">
        <f t="shared" si="56"/>
        <v>0</v>
      </c>
      <c r="Z436" s="200">
        <f t="shared" si="57"/>
        <v>0</v>
      </c>
      <c r="AA436" s="200">
        <f t="shared" si="58"/>
        <v>0</v>
      </c>
      <c r="AB436" s="158">
        <f t="shared" si="59"/>
        <v>0</v>
      </c>
      <c r="AC436" s="11">
        <f t="shared" si="60"/>
        <v>0</v>
      </c>
      <c r="AE436" s="23">
        <f t="shared" si="61"/>
        <v>0</v>
      </c>
      <c r="AF436" s="23">
        <f t="shared" si="62"/>
        <v>0</v>
      </c>
    </row>
    <row r="437" spans="1:32" x14ac:dyDescent="0.2">
      <c r="A437" s="366"/>
      <c r="B437" s="366"/>
      <c r="C437" s="164"/>
      <c r="D437" s="164"/>
      <c r="E437" s="201"/>
      <c r="F437" s="164"/>
      <c r="G437" s="194"/>
      <c r="H437" s="164"/>
      <c r="I437" s="204"/>
      <c r="J437" s="164"/>
      <c r="K437" s="164"/>
      <c r="L437" s="164"/>
      <c r="M437" s="76"/>
      <c r="N437" s="76"/>
      <c r="O437" s="81"/>
      <c r="P437" s="195">
        <f>VLOOKUP(O437,'Supporting Documentation'!$A$4:$J$569,10,FALSE)</f>
        <v>0</v>
      </c>
      <c r="Q437" s="51"/>
      <c r="R437" s="50"/>
      <c r="S437" s="156">
        <f>IF(Q437="",0,(Q437/'PPF Application'!$T$7))</f>
        <v>0</v>
      </c>
      <c r="T437" s="52">
        <f>IF(O437="", 0, (P437/'PPF Application'!$T$7)*Q437)</f>
        <v>0</v>
      </c>
      <c r="U437" s="134"/>
      <c r="W437" s="158">
        <f t="shared" si="63"/>
        <v>0</v>
      </c>
      <c r="X437" s="158">
        <f t="shared" si="55"/>
        <v>0</v>
      </c>
      <c r="Y437" s="158">
        <f t="shared" si="56"/>
        <v>0</v>
      </c>
      <c r="Z437" s="200">
        <f t="shared" si="57"/>
        <v>0</v>
      </c>
      <c r="AA437" s="200">
        <f t="shared" si="58"/>
        <v>0</v>
      </c>
      <c r="AB437" s="158">
        <f t="shared" si="59"/>
        <v>0</v>
      </c>
      <c r="AC437" s="11">
        <f t="shared" si="60"/>
        <v>0</v>
      </c>
      <c r="AE437" s="23">
        <f t="shared" si="61"/>
        <v>0</v>
      </c>
      <c r="AF437" s="23">
        <f t="shared" si="62"/>
        <v>0</v>
      </c>
    </row>
    <row r="438" spans="1:32" x14ac:dyDescent="0.2">
      <c r="A438" s="366"/>
      <c r="B438" s="366"/>
      <c r="C438" s="164"/>
      <c r="D438" s="164"/>
      <c r="E438" s="201"/>
      <c r="F438" s="164"/>
      <c r="G438" s="194"/>
      <c r="H438" s="164"/>
      <c r="I438" s="204"/>
      <c r="J438" s="164"/>
      <c r="K438" s="164"/>
      <c r="L438" s="164"/>
      <c r="M438" s="76"/>
      <c r="N438" s="76"/>
      <c r="O438" s="81"/>
      <c r="P438" s="195">
        <f>VLOOKUP(O438,'Supporting Documentation'!$A$4:$J$569,10,FALSE)</f>
        <v>0</v>
      </c>
      <c r="Q438" s="51"/>
      <c r="R438" s="50"/>
      <c r="S438" s="156">
        <f>IF(Q438="",0,(Q438/'PPF Application'!$T$7))</f>
        <v>0</v>
      </c>
      <c r="T438" s="52">
        <f>IF(O438="", 0, (P438/'PPF Application'!$T$7)*Q438)</f>
        <v>0</v>
      </c>
      <c r="U438" s="134"/>
      <c r="W438" s="158">
        <f t="shared" si="63"/>
        <v>0</v>
      </c>
      <c r="X438" s="158">
        <f t="shared" si="55"/>
        <v>0</v>
      </c>
      <c r="Y438" s="158">
        <f t="shared" si="56"/>
        <v>0</v>
      </c>
      <c r="Z438" s="200">
        <f t="shared" si="57"/>
        <v>0</v>
      </c>
      <c r="AA438" s="200">
        <f t="shared" si="58"/>
        <v>0</v>
      </c>
      <c r="AB438" s="158">
        <f t="shared" si="59"/>
        <v>0</v>
      </c>
      <c r="AC438" s="11">
        <f t="shared" si="60"/>
        <v>0</v>
      </c>
      <c r="AE438" s="23">
        <f t="shared" si="61"/>
        <v>0</v>
      </c>
      <c r="AF438" s="23">
        <f t="shared" si="62"/>
        <v>0</v>
      </c>
    </row>
    <row r="439" spans="1:32" x14ac:dyDescent="0.2">
      <c r="A439" s="366"/>
      <c r="B439" s="366"/>
      <c r="C439" s="164"/>
      <c r="D439" s="164"/>
      <c r="E439" s="201"/>
      <c r="F439" s="164"/>
      <c r="G439" s="194"/>
      <c r="H439" s="164"/>
      <c r="I439" s="204"/>
      <c r="J439" s="164"/>
      <c r="K439" s="164"/>
      <c r="L439" s="164"/>
      <c r="M439" s="76"/>
      <c r="N439" s="76"/>
      <c r="O439" s="81"/>
      <c r="P439" s="195">
        <f>VLOOKUP(O439,'Supporting Documentation'!$A$4:$J$569,10,FALSE)</f>
        <v>0</v>
      </c>
      <c r="Q439" s="51"/>
      <c r="R439" s="50"/>
      <c r="S439" s="156">
        <f>IF(Q439="",0,(Q439/'PPF Application'!$T$7))</f>
        <v>0</v>
      </c>
      <c r="T439" s="52">
        <f>IF(O439="", 0, (P439/'PPF Application'!$T$7)*Q439)</f>
        <v>0</v>
      </c>
      <c r="U439" s="134"/>
      <c r="W439" s="158">
        <f t="shared" si="63"/>
        <v>0</v>
      </c>
      <c r="X439" s="158">
        <f t="shared" si="55"/>
        <v>0</v>
      </c>
      <c r="Y439" s="158">
        <f t="shared" si="56"/>
        <v>0</v>
      </c>
      <c r="Z439" s="200">
        <f t="shared" si="57"/>
        <v>0</v>
      </c>
      <c r="AA439" s="200">
        <f t="shared" si="58"/>
        <v>0</v>
      </c>
      <c r="AB439" s="158">
        <f t="shared" si="59"/>
        <v>0</v>
      </c>
      <c r="AC439" s="11">
        <f t="shared" si="60"/>
        <v>0</v>
      </c>
      <c r="AE439" s="23">
        <f t="shared" si="61"/>
        <v>0</v>
      </c>
      <c r="AF439" s="23">
        <f t="shared" si="62"/>
        <v>0</v>
      </c>
    </row>
    <row r="440" spans="1:32" x14ac:dyDescent="0.2">
      <c r="A440" s="366"/>
      <c r="B440" s="366"/>
      <c r="C440" s="164"/>
      <c r="D440" s="164"/>
      <c r="E440" s="201"/>
      <c r="F440" s="164"/>
      <c r="G440" s="194"/>
      <c r="H440" s="164"/>
      <c r="I440" s="204"/>
      <c r="J440" s="164"/>
      <c r="K440" s="164"/>
      <c r="L440" s="164"/>
      <c r="M440" s="76"/>
      <c r="N440" s="76"/>
      <c r="O440" s="81"/>
      <c r="P440" s="195">
        <f>VLOOKUP(O440,'Supporting Documentation'!$A$4:$J$569,10,FALSE)</f>
        <v>0</v>
      </c>
      <c r="Q440" s="51"/>
      <c r="R440" s="50"/>
      <c r="S440" s="156">
        <f>IF(Q440="",0,(Q440/'PPF Application'!$T$7))</f>
        <v>0</v>
      </c>
      <c r="T440" s="52">
        <f>IF(O440="", 0, (P440/'PPF Application'!$T$7)*Q440)</f>
        <v>0</v>
      </c>
      <c r="U440" s="134"/>
      <c r="W440" s="158">
        <f t="shared" si="63"/>
        <v>0</v>
      </c>
      <c r="X440" s="158">
        <f t="shared" si="55"/>
        <v>0</v>
      </c>
      <c r="Y440" s="158">
        <f t="shared" si="56"/>
        <v>0</v>
      </c>
      <c r="Z440" s="200">
        <f t="shared" si="57"/>
        <v>0</v>
      </c>
      <c r="AA440" s="200">
        <f t="shared" si="58"/>
        <v>0</v>
      </c>
      <c r="AB440" s="158">
        <f t="shared" si="59"/>
        <v>0</v>
      </c>
      <c r="AC440" s="11">
        <f t="shared" si="60"/>
        <v>0</v>
      </c>
      <c r="AE440" s="23">
        <f t="shared" si="61"/>
        <v>0</v>
      </c>
      <c r="AF440" s="23">
        <f t="shared" si="62"/>
        <v>0</v>
      </c>
    </row>
    <row r="441" spans="1:32" x14ac:dyDescent="0.2">
      <c r="A441" s="366"/>
      <c r="B441" s="366"/>
      <c r="C441" s="164"/>
      <c r="D441" s="164"/>
      <c r="E441" s="201"/>
      <c r="F441" s="164"/>
      <c r="G441" s="194"/>
      <c r="H441" s="164"/>
      <c r="I441" s="204"/>
      <c r="J441" s="164"/>
      <c r="K441" s="164"/>
      <c r="L441" s="164"/>
      <c r="M441" s="76"/>
      <c r="N441" s="76"/>
      <c r="O441" s="81"/>
      <c r="P441" s="195">
        <f>VLOOKUP(O441,'Supporting Documentation'!$A$4:$J$569,10,FALSE)</f>
        <v>0</v>
      </c>
      <c r="Q441" s="51"/>
      <c r="R441" s="50"/>
      <c r="S441" s="156">
        <f>IF(Q441="",0,(Q441/'PPF Application'!$T$7))</f>
        <v>0</v>
      </c>
      <c r="T441" s="52">
        <f>IF(O441="", 0, (P441/'PPF Application'!$T$7)*Q441)</f>
        <v>0</v>
      </c>
      <c r="U441" s="134"/>
      <c r="W441" s="158">
        <f t="shared" si="63"/>
        <v>0</v>
      </c>
      <c r="X441" s="158">
        <f t="shared" si="55"/>
        <v>0</v>
      </c>
      <c r="Y441" s="158">
        <f t="shared" si="56"/>
        <v>0</v>
      </c>
      <c r="Z441" s="200">
        <f t="shared" si="57"/>
        <v>0</v>
      </c>
      <c r="AA441" s="200">
        <f t="shared" si="58"/>
        <v>0</v>
      </c>
      <c r="AB441" s="158">
        <f t="shared" si="59"/>
        <v>0</v>
      </c>
      <c r="AC441" s="11">
        <f t="shared" si="60"/>
        <v>0</v>
      </c>
      <c r="AE441" s="23">
        <f t="shared" si="61"/>
        <v>0</v>
      </c>
      <c r="AF441" s="23">
        <f t="shared" si="62"/>
        <v>0</v>
      </c>
    </row>
    <row r="442" spans="1:32" x14ac:dyDescent="0.2">
      <c r="A442" s="366"/>
      <c r="B442" s="366"/>
      <c r="C442" s="164"/>
      <c r="D442" s="164"/>
      <c r="E442" s="201"/>
      <c r="F442" s="164"/>
      <c r="G442" s="194"/>
      <c r="H442" s="164"/>
      <c r="I442" s="204"/>
      <c r="J442" s="164"/>
      <c r="K442" s="164"/>
      <c r="L442" s="164"/>
      <c r="M442" s="76"/>
      <c r="N442" s="76"/>
      <c r="O442" s="81"/>
      <c r="P442" s="195">
        <f>VLOOKUP(O442,'Supporting Documentation'!$A$4:$J$569,10,FALSE)</f>
        <v>0</v>
      </c>
      <c r="Q442" s="51"/>
      <c r="R442" s="50"/>
      <c r="S442" s="156">
        <f>IF(Q442="",0,(Q442/'PPF Application'!$T$7))</f>
        <v>0</v>
      </c>
      <c r="T442" s="52">
        <f>IF(O442="", 0, (P442/'PPF Application'!$T$7)*Q442)</f>
        <v>0</v>
      </c>
      <c r="U442" s="134"/>
      <c r="W442" s="158">
        <f t="shared" si="63"/>
        <v>0</v>
      </c>
      <c r="X442" s="158">
        <f t="shared" si="55"/>
        <v>0</v>
      </c>
      <c r="Y442" s="158">
        <f t="shared" si="56"/>
        <v>0</v>
      </c>
      <c r="Z442" s="200">
        <f t="shared" si="57"/>
        <v>0</v>
      </c>
      <c r="AA442" s="200">
        <f t="shared" si="58"/>
        <v>0</v>
      </c>
      <c r="AB442" s="158">
        <f t="shared" si="59"/>
        <v>0</v>
      </c>
      <c r="AC442" s="11">
        <f t="shared" si="60"/>
        <v>0</v>
      </c>
      <c r="AE442" s="23">
        <f t="shared" si="61"/>
        <v>0</v>
      </c>
      <c r="AF442" s="23">
        <f t="shared" si="62"/>
        <v>0</v>
      </c>
    </row>
    <row r="443" spans="1:32" x14ac:dyDescent="0.2">
      <c r="A443" s="366"/>
      <c r="B443" s="366"/>
      <c r="C443" s="164"/>
      <c r="D443" s="164"/>
      <c r="E443" s="201"/>
      <c r="F443" s="164"/>
      <c r="G443" s="194"/>
      <c r="H443" s="164"/>
      <c r="I443" s="204"/>
      <c r="J443" s="164"/>
      <c r="K443" s="164"/>
      <c r="L443" s="164"/>
      <c r="M443" s="76"/>
      <c r="N443" s="76"/>
      <c r="O443" s="81"/>
      <c r="P443" s="195">
        <f>VLOOKUP(O443,'Supporting Documentation'!$A$4:$J$569,10,FALSE)</f>
        <v>0</v>
      </c>
      <c r="Q443" s="51"/>
      <c r="R443" s="50"/>
      <c r="S443" s="156">
        <f>IF(Q443="",0,(Q443/'PPF Application'!$T$7))</f>
        <v>0</v>
      </c>
      <c r="T443" s="52">
        <f>IF(O443="", 0, (P443/'PPF Application'!$T$7)*Q443)</f>
        <v>0</v>
      </c>
      <c r="U443" s="134"/>
      <c r="W443" s="158">
        <f t="shared" si="63"/>
        <v>0</v>
      </c>
      <c r="X443" s="158">
        <f t="shared" si="55"/>
        <v>0</v>
      </c>
      <c r="Y443" s="158">
        <f t="shared" si="56"/>
        <v>0</v>
      </c>
      <c r="Z443" s="200">
        <f t="shared" si="57"/>
        <v>0</v>
      </c>
      <c r="AA443" s="200">
        <f t="shared" si="58"/>
        <v>0</v>
      </c>
      <c r="AB443" s="158">
        <f t="shared" si="59"/>
        <v>0</v>
      </c>
      <c r="AC443" s="11">
        <f t="shared" si="60"/>
        <v>0</v>
      </c>
      <c r="AE443" s="23">
        <f t="shared" si="61"/>
        <v>0</v>
      </c>
      <c r="AF443" s="23">
        <f t="shared" si="62"/>
        <v>0</v>
      </c>
    </row>
    <row r="444" spans="1:32" x14ac:dyDescent="0.2">
      <c r="A444" s="366"/>
      <c r="B444" s="366"/>
      <c r="C444" s="164"/>
      <c r="D444" s="164"/>
      <c r="E444" s="201"/>
      <c r="F444" s="164"/>
      <c r="G444" s="194"/>
      <c r="H444" s="164"/>
      <c r="I444" s="204"/>
      <c r="J444" s="164"/>
      <c r="K444" s="164"/>
      <c r="L444" s="164"/>
      <c r="M444" s="76"/>
      <c r="N444" s="76"/>
      <c r="O444" s="81"/>
      <c r="P444" s="195">
        <f>VLOOKUP(O444,'Supporting Documentation'!$A$4:$J$569,10,FALSE)</f>
        <v>0</v>
      </c>
      <c r="Q444" s="51"/>
      <c r="R444" s="50"/>
      <c r="S444" s="156">
        <f>IF(Q444="",0,(Q444/'PPF Application'!$T$7))</f>
        <v>0</v>
      </c>
      <c r="T444" s="52">
        <f>IF(O444="", 0, (P444/'PPF Application'!$T$7)*Q444)</f>
        <v>0</v>
      </c>
      <c r="U444" s="134"/>
      <c r="W444" s="158">
        <f t="shared" si="63"/>
        <v>0</v>
      </c>
      <c r="X444" s="158">
        <f t="shared" si="55"/>
        <v>0</v>
      </c>
      <c r="Y444" s="158">
        <f t="shared" si="56"/>
        <v>0</v>
      </c>
      <c r="Z444" s="200">
        <f t="shared" si="57"/>
        <v>0</v>
      </c>
      <c r="AA444" s="200">
        <f t="shared" si="58"/>
        <v>0</v>
      </c>
      <c r="AB444" s="158">
        <f t="shared" si="59"/>
        <v>0</v>
      </c>
      <c r="AC444" s="11">
        <f t="shared" si="60"/>
        <v>0</v>
      </c>
      <c r="AE444" s="23">
        <f t="shared" si="61"/>
        <v>0</v>
      </c>
      <c r="AF444" s="23">
        <f t="shared" si="62"/>
        <v>0</v>
      </c>
    </row>
    <row r="445" spans="1:32" x14ac:dyDescent="0.2">
      <c r="A445" s="366"/>
      <c r="B445" s="366"/>
      <c r="C445" s="164"/>
      <c r="D445" s="164"/>
      <c r="E445" s="201"/>
      <c r="F445" s="164"/>
      <c r="G445" s="194"/>
      <c r="H445" s="164"/>
      <c r="I445" s="204"/>
      <c r="J445" s="164"/>
      <c r="K445" s="164"/>
      <c r="L445" s="164"/>
      <c r="M445" s="76"/>
      <c r="N445" s="76"/>
      <c r="O445" s="81"/>
      <c r="P445" s="195">
        <f>VLOOKUP(O445,'Supporting Documentation'!$A$4:$J$569,10,FALSE)</f>
        <v>0</v>
      </c>
      <c r="Q445" s="51"/>
      <c r="R445" s="50"/>
      <c r="S445" s="156">
        <f>IF(Q445="",0,(Q445/'PPF Application'!$T$7))</f>
        <v>0</v>
      </c>
      <c r="T445" s="52">
        <f>IF(O445="", 0, (P445/'PPF Application'!$T$7)*Q445)</f>
        <v>0</v>
      </c>
      <c r="U445" s="134"/>
      <c r="W445" s="158">
        <f t="shared" si="63"/>
        <v>0</v>
      </c>
      <c r="X445" s="158">
        <f t="shared" si="55"/>
        <v>0</v>
      </c>
      <c r="Y445" s="158">
        <f t="shared" si="56"/>
        <v>0</v>
      </c>
      <c r="Z445" s="200">
        <f t="shared" si="57"/>
        <v>0</v>
      </c>
      <c r="AA445" s="200">
        <f t="shared" si="58"/>
        <v>0</v>
      </c>
      <c r="AB445" s="158">
        <f t="shared" si="59"/>
        <v>0</v>
      </c>
      <c r="AC445" s="11">
        <f t="shared" si="60"/>
        <v>0</v>
      </c>
      <c r="AE445" s="23">
        <f t="shared" si="61"/>
        <v>0</v>
      </c>
      <c r="AF445" s="23">
        <f t="shared" si="62"/>
        <v>0</v>
      </c>
    </row>
    <row r="446" spans="1:32" x14ac:dyDescent="0.2">
      <c r="A446" s="366"/>
      <c r="B446" s="366"/>
      <c r="C446" s="164"/>
      <c r="D446" s="164"/>
      <c r="E446" s="201"/>
      <c r="F446" s="164"/>
      <c r="G446" s="194"/>
      <c r="H446" s="164"/>
      <c r="I446" s="204"/>
      <c r="J446" s="164"/>
      <c r="K446" s="164"/>
      <c r="L446" s="164"/>
      <c r="M446" s="76"/>
      <c r="N446" s="76"/>
      <c r="O446" s="81"/>
      <c r="P446" s="195">
        <f>VLOOKUP(O446,'Supporting Documentation'!$A$4:$J$569,10,FALSE)</f>
        <v>0</v>
      </c>
      <c r="Q446" s="51"/>
      <c r="R446" s="50"/>
      <c r="S446" s="156">
        <f>IF(Q446="",0,(Q446/'PPF Application'!$T$7))</f>
        <v>0</v>
      </c>
      <c r="T446" s="52">
        <f>IF(O446="", 0, (P446/'PPF Application'!$T$7)*Q446)</f>
        <v>0</v>
      </c>
      <c r="U446" s="134"/>
      <c r="W446" s="158">
        <f t="shared" si="63"/>
        <v>0</v>
      </c>
      <c r="X446" s="158">
        <f t="shared" si="55"/>
        <v>0</v>
      </c>
      <c r="Y446" s="158">
        <f t="shared" si="56"/>
        <v>0</v>
      </c>
      <c r="Z446" s="200">
        <f t="shared" si="57"/>
        <v>0</v>
      </c>
      <c r="AA446" s="200">
        <f t="shared" si="58"/>
        <v>0</v>
      </c>
      <c r="AB446" s="158">
        <f t="shared" si="59"/>
        <v>0</v>
      </c>
      <c r="AC446" s="11">
        <f t="shared" si="60"/>
        <v>0</v>
      </c>
      <c r="AE446" s="23">
        <f t="shared" si="61"/>
        <v>0</v>
      </c>
      <c r="AF446" s="23">
        <f t="shared" si="62"/>
        <v>0</v>
      </c>
    </row>
    <row r="447" spans="1:32" x14ac:dyDescent="0.2">
      <c r="A447" s="366"/>
      <c r="B447" s="366"/>
      <c r="C447" s="164"/>
      <c r="D447" s="164"/>
      <c r="E447" s="201"/>
      <c r="F447" s="164"/>
      <c r="G447" s="194"/>
      <c r="H447" s="164"/>
      <c r="I447" s="204"/>
      <c r="J447" s="164"/>
      <c r="K447" s="164"/>
      <c r="L447" s="164"/>
      <c r="M447" s="76"/>
      <c r="N447" s="76"/>
      <c r="O447" s="81"/>
      <c r="P447" s="195">
        <f>VLOOKUP(O447,'Supporting Documentation'!$A$4:$J$569,10,FALSE)</f>
        <v>0</v>
      </c>
      <c r="Q447" s="51"/>
      <c r="R447" s="50"/>
      <c r="S447" s="156">
        <f>IF(Q447="",0,(Q447/'PPF Application'!$T$7))</f>
        <v>0</v>
      </c>
      <c r="T447" s="52">
        <f>IF(O447="", 0, (P447/'PPF Application'!$T$7)*Q447)</f>
        <v>0</v>
      </c>
      <c r="U447" s="134"/>
      <c r="W447" s="158">
        <f t="shared" si="63"/>
        <v>0</v>
      </c>
      <c r="X447" s="158">
        <f t="shared" si="55"/>
        <v>0</v>
      </c>
      <c r="Y447" s="158">
        <f t="shared" si="56"/>
        <v>0</v>
      </c>
      <c r="Z447" s="200">
        <f t="shared" si="57"/>
        <v>0</v>
      </c>
      <c r="AA447" s="200">
        <f t="shared" si="58"/>
        <v>0</v>
      </c>
      <c r="AB447" s="158">
        <f t="shared" si="59"/>
        <v>0</v>
      </c>
      <c r="AC447" s="11">
        <f t="shared" si="60"/>
        <v>0</v>
      </c>
      <c r="AE447" s="23">
        <f t="shared" si="61"/>
        <v>0</v>
      </c>
      <c r="AF447" s="23">
        <f t="shared" si="62"/>
        <v>0</v>
      </c>
    </row>
    <row r="448" spans="1:32" x14ac:dyDescent="0.2">
      <c r="A448" s="366"/>
      <c r="B448" s="366"/>
      <c r="C448" s="164"/>
      <c r="D448" s="164"/>
      <c r="E448" s="201"/>
      <c r="F448" s="164"/>
      <c r="G448" s="194"/>
      <c r="H448" s="164"/>
      <c r="I448" s="204"/>
      <c r="J448" s="164"/>
      <c r="K448" s="164"/>
      <c r="L448" s="164"/>
      <c r="M448" s="76"/>
      <c r="N448" s="76"/>
      <c r="O448" s="81"/>
      <c r="P448" s="195">
        <f>VLOOKUP(O448,'Supporting Documentation'!$A$4:$J$569,10,FALSE)</f>
        <v>0</v>
      </c>
      <c r="Q448" s="51"/>
      <c r="R448" s="50"/>
      <c r="S448" s="156">
        <f>IF(Q448="",0,(Q448/'PPF Application'!$T$7))</f>
        <v>0</v>
      </c>
      <c r="T448" s="52">
        <f>IF(O448="", 0, (P448/'PPF Application'!$T$7)*Q448)</f>
        <v>0</v>
      </c>
      <c r="U448" s="134"/>
      <c r="W448" s="158">
        <f t="shared" si="63"/>
        <v>0</v>
      </c>
      <c r="X448" s="158">
        <f t="shared" si="55"/>
        <v>0</v>
      </c>
      <c r="Y448" s="158">
        <f t="shared" si="56"/>
        <v>0</v>
      </c>
      <c r="Z448" s="200">
        <f t="shared" si="57"/>
        <v>0</v>
      </c>
      <c r="AA448" s="200">
        <f t="shared" si="58"/>
        <v>0</v>
      </c>
      <c r="AB448" s="158">
        <f t="shared" si="59"/>
        <v>0</v>
      </c>
      <c r="AC448" s="11">
        <f t="shared" si="60"/>
        <v>0</v>
      </c>
      <c r="AE448" s="23">
        <f t="shared" si="61"/>
        <v>0</v>
      </c>
      <c r="AF448" s="23">
        <f t="shared" si="62"/>
        <v>0</v>
      </c>
    </row>
    <row r="449" spans="1:32" x14ac:dyDescent="0.2">
      <c r="A449" s="366"/>
      <c r="B449" s="366"/>
      <c r="C449" s="164"/>
      <c r="D449" s="164"/>
      <c r="E449" s="201"/>
      <c r="F449" s="164"/>
      <c r="G449" s="194"/>
      <c r="H449" s="164"/>
      <c r="I449" s="204"/>
      <c r="J449" s="164"/>
      <c r="K449" s="164"/>
      <c r="L449" s="164"/>
      <c r="M449" s="76"/>
      <c r="N449" s="76"/>
      <c r="O449" s="81"/>
      <c r="P449" s="195">
        <f>VLOOKUP(O449,'Supporting Documentation'!$A$4:$J$569,10,FALSE)</f>
        <v>0</v>
      </c>
      <c r="Q449" s="51"/>
      <c r="R449" s="50"/>
      <c r="S449" s="156">
        <f>IF(Q449="",0,(Q449/'PPF Application'!$T$7))</f>
        <v>0</v>
      </c>
      <c r="T449" s="52">
        <f>IF(O449="", 0, (P449/'PPF Application'!$T$7)*Q449)</f>
        <v>0</v>
      </c>
      <c r="U449" s="134"/>
      <c r="W449" s="158">
        <f t="shared" si="63"/>
        <v>0</v>
      </c>
      <c r="X449" s="158">
        <f t="shared" si="55"/>
        <v>0</v>
      </c>
      <c r="Y449" s="158">
        <f t="shared" si="56"/>
        <v>0</v>
      </c>
      <c r="Z449" s="200">
        <f t="shared" si="57"/>
        <v>0</v>
      </c>
      <c r="AA449" s="200">
        <f t="shared" si="58"/>
        <v>0</v>
      </c>
      <c r="AB449" s="158">
        <f t="shared" si="59"/>
        <v>0</v>
      </c>
      <c r="AC449" s="11">
        <f t="shared" si="60"/>
        <v>0</v>
      </c>
      <c r="AE449" s="23">
        <f t="shared" si="61"/>
        <v>0</v>
      </c>
      <c r="AF449" s="23">
        <f t="shared" si="62"/>
        <v>0</v>
      </c>
    </row>
    <row r="450" spans="1:32" x14ac:dyDescent="0.2">
      <c r="A450" s="366"/>
      <c r="B450" s="366"/>
      <c r="C450" s="164"/>
      <c r="D450" s="164"/>
      <c r="E450" s="201"/>
      <c r="F450" s="164"/>
      <c r="G450" s="194"/>
      <c r="H450" s="164"/>
      <c r="I450" s="204"/>
      <c r="J450" s="164"/>
      <c r="K450" s="164"/>
      <c r="L450" s="164"/>
      <c r="M450" s="76"/>
      <c r="N450" s="76"/>
      <c r="O450" s="81"/>
      <c r="P450" s="195">
        <f>VLOOKUP(O450,'Supporting Documentation'!$A$4:$J$569,10,FALSE)</f>
        <v>0</v>
      </c>
      <c r="Q450" s="51"/>
      <c r="R450" s="50"/>
      <c r="S450" s="156">
        <f>IF(Q450="",0,(Q450/'PPF Application'!$T$7))</f>
        <v>0</v>
      </c>
      <c r="T450" s="52">
        <f>IF(O450="", 0, (P450/'PPF Application'!$T$7)*Q450)</f>
        <v>0</v>
      </c>
      <c r="U450" s="134"/>
      <c r="W450" s="158">
        <f t="shared" si="63"/>
        <v>0</v>
      </c>
      <c r="X450" s="158">
        <f t="shared" si="55"/>
        <v>0</v>
      </c>
      <c r="Y450" s="158">
        <f t="shared" si="56"/>
        <v>0</v>
      </c>
      <c r="Z450" s="200">
        <f t="shared" si="57"/>
        <v>0</v>
      </c>
      <c r="AA450" s="200">
        <f t="shared" si="58"/>
        <v>0</v>
      </c>
      <c r="AB450" s="158">
        <f t="shared" si="59"/>
        <v>0</v>
      </c>
      <c r="AC450" s="11">
        <f t="shared" si="60"/>
        <v>0</v>
      </c>
      <c r="AE450" s="23">
        <f t="shared" si="61"/>
        <v>0</v>
      </c>
      <c r="AF450" s="23">
        <f t="shared" si="62"/>
        <v>0</v>
      </c>
    </row>
    <row r="451" spans="1:32" x14ac:dyDescent="0.2">
      <c r="A451" s="366"/>
      <c r="B451" s="366"/>
      <c r="C451" s="164"/>
      <c r="D451" s="164"/>
      <c r="E451" s="201"/>
      <c r="F451" s="164"/>
      <c r="G451" s="194"/>
      <c r="H451" s="164"/>
      <c r="I451" s="204"/>
      <c r="J451" s="164"/>
      <c r="K451" s="164"/>
      <c r="L451" s="164"/>
      <c r="M451" s="76"/>
      <c r="N451" s="76"/>
      <c r="O451" s="81"/>
      <c r="P451" s="195">
        <f>VLOOKUP(O451,'Supporting Documentation'!$A$4:$J$569,10,FALSE)</f>
        <v>0</v>
      </c>
      <c r="Q451" s="51"/>
      <c r="R451" s="50"/>
      <c r="S451" s="156">
        <f>IF(Q451="",0,(Q451/'PPF Application'!$T$7))</f>
        <v>0</v>
      </c>
      <c r="T451" s="52">
        <f>IF(O451="", 0, (P451/'PPF Application'!$T$7)*Q451)</f>
        <v>0</v>
      </c>
      <c r="U451" s="134"/>
      <c r="W451" s="158">
        <f t="shared" si="63"/>
        <v>0</v>
      </c>
      <c r="X451" s="158">
        <f t="shared" si="55"/>
        <v>0</v>
      </c>
      <c r="Y451" s="158">
        <f t="shared" si="56"/>
        <v>0</v>
      </c>
      <c r="Z451" s="200">
        <f t="shared" si="57"/>
        <v>0</v>
      </c>
      <c r="AA451" s="200">
        <f t="shared" si="58"/>
        <v>0</v>
      </c>
      <c r="AB451" s="158">
        <f t="shared" si="59"/>
        <v>0</v>
      </c>
      <c r="AC451" s="11">
        <f t="shared" si="60"/>
        <v>0</v>
      </c>
      <c r="AE451" s="23">
        <f t="shared" si="61"/>
        <v>0</v>
      </c>
      <c r="AF451" s="23">
        <f t="shared" si="62"/>
        <v>0</v>
      </c>
    </row>
    <row r="452" spans="1:32" x14ac:dyDescent="0.2">
      <c r="A452" s="366"/>
      <c r="B452" s="366"/>
      <c r="C452" s="164"/>
      <c r="D452" s="164"/>
      <c r="E452" s="201"/>
      <c r="F452" s="164"/>
      <c r="G452" s="194"/>
      <c r="H452" s="164"/>
      <c r="I452" s="204"/>
      <c r="J452" s="164"/>
      <c r="K452" s="164"/>
      <c r="L452" s="164"/>
      <c r="M452" s="76"/>
      <c r="N452" s="76"/>
      <c r="O452" s="81"/>
      <c r="P452" s="195">
        <f>VLOOKUP(O452,'Supporting Documentation'!$A$4:$J$569,10,FALSE)</f>
        <v>0</v>
      </c>
      <c r="Q452" s="51"/>
      <c r="R452" s="50"/>
      <c r="S452" s="156">
        <f>IF(Q452="",0,(Q452/'PPF Application'!$T$7))</f>
        <v>0</v>
      </c>
      <c r="T452" s="52">
        <f>IF(O452="", 0, (P452/'PPF Application'!$T$7)*Q452)</f>
        <v>0</v>
      </c>
      <c r="U452" s="134"/>
      <c r="W452" s="158">
        <f t="shared" si="63"/>
        <v>0</v>
      </c>
      <c r="X452" s="158">
        <f t="shared" si="55"/>
        <v>0</v>
      </c>
      <c r="Y452" s="158">
        <f t="shared" si="56"/>
        <v>0</v>
      </c>
      <c r="Z452" s="200">
        <f t="shared" si="57"/>
        <v>0</v>
      </c>
      <c r="AA452" s="200">
        <f t="shared" si="58"/>
        <v>0</v>
      </c>
      <c r="AB452" s="158">
        <f t="shared" si="59"/>
        <v>0</v>
      </c>
      <c r="AC452" s="11">
        <f t="shared" si="60"/>
        <v>0</v>
      </c>
      <c r="AE452" s="23">
        <f t="shared" si="61"/>
        <v>0</v>
      </c>
      <c r="AF452" s="23">
        <f t="shared" si="62"/>
        <v>0</v>
      </c>
    </row>
    <row r="453" spans="1:32" x14ac:dyDescent="0.2">
      <c r="A453" s="366"/>
      <c r="B453" s="366"/>
      <c r="C453" s="164"/>
      <c r="D453" s="164"/>
      <c r="E453" s="201"/>
      <c r="F453" s="164"/>
      <c r="G453" s="194"/>
      <c r="H453" s="164"/>
      <c r="I453" s="204"/>
      <c r="J453" s="164"/>
      <c r="K453" s="164"/>
      <c r="L453" s="164"/>
      <c r="M453" s="76"/>
      <c r="N453" s="76"/>
      <c r="O453" s="81"/>
      <c r="P453" s="195">
        <f>VLOOKUP(O453,'Supporting Documentation'!$A$4:$J$569,10,FALSE)</f>
        <v>0</v>
      </c>
      <c r="Q453" s="51"/>
      <c r="R453" s="50"/>
      <c r="S453" s="156">
        <f>IF(Q453="",0,(Q453/'PPF Application'!$T$7))</f>
        <v>0</v>
      </c>
      <c r="T453" s="52">
        <f>IF(O453="", 0, (P453/'PPF Application'!$T$7)*Q453)</f>
        <v>0</v>
      </c>
      <c r="U453" s="134"/>
      <c r="W453" s="158">
        <f t="shared" si="63"/>
        <v>0</v>
      </c>
      <c r="X453" s="158">
        <f t="shared" si="55"/>
        <v>0</v>
      </c>
      <c r="Y453" s="158">
        <f t="shared" si="56"/>
        <v>0</v>
      </c>
      <c r="Z453" s="200">
        <f t="shared" si="57"/>
        <v>0</v>
      </c>
      <c r="AA453" s="200">
        <f t="shared" si="58"/>
        <v>0</v>
      </c>
      <c r="AB453" s="158">
        <f t="shared" si="59"/>
        <v>0</v>
      </c>
      <c r="AC453" s="11">
        <f t="shared" si="60"/>
        <v>0</v>
      </c>
      <c r="AE453" s="23">
        <f t="shared" si="61"/>
        <v>0</v>
      </c>
      <c r="AF453" s="23">
        <f t="shared" si="62"/>
        <v>0</v>
      </c>
    </row>
    <row r="454" spans="1:32" x14ac:dyDescent="0.2">
      <c r="A454" s="366"/>
      <c r="B454" s="366"/>
      <c r="C454" s="164"/>
      <c r="D454" s="164"/>
      <c r="E454" s="201"/>
      <c r="F454" s="164"/>
      <c r="G454" s="194"/>
      <c r="H454" s="164"/>
      <c r="I454" s="204"/>
      <c r="J454" s="164"/>
      <c r="K454" s="164"/>
      <c r="L454" s="164"/>
      <c r="M454" s="76"/>
      <c r="N454" s="76"/>
      <c r="O454" s="81"/>
      <c r="P454" s="195">
        <f>VLOOKUP(O454,'Supporting Documentation'!$A$4:$J$569,10,FALSE)</f>
        <v>0</v>
      </c>
      <c r="Q454" s="51"/>
      <c r="R454" s="50"/>
      <c r="S454" s="156">
        <f>IF(Q454="",0,(Q454/'PPF Application'!$T$7))</f>
        <v>0</v>
      </c>
      <c r="T454" s="52">
        <f>IF(O454="", 0, (P454/'PPF Application'!$T$7)*Q454)</f>
        <v>0</v>
      </c>
      <c r="U454" s="134"/>
      <c r="W454" s="158">
        <f t="shared" si="63"/>
        <v>0</v>
      </c>
      <c r="X454" s="158">
        <f t="shared" ref="X454:X517" si="64">IF(AND(C454="x",H454="x"),1,0)</f>
        <v>0</v>
      </c>
      <c r="Y454" s="158">
        <f t="shared" ref="Y454:Y517" si="65">IF(AND(D454="x",H454="x"),1,0)</f>
        <v>0</v>
      </c>
      <c r="Z454" s="200">
        <f t="shared" ref="Z454:Z517" si="66">IF(AND(E454="x",H454="x"),1,0)</f>
        <v>0</v>
      </c>
      <c r="AA454" s="200">
        <f t="shared" ref="AA454:AA517" si="67">IF(AND(F454="x",H454="x"),1,0)</f>
        <v>0</v>
      </c>
      <c r="AB454" s="158">
        <f t="shared" ref="AB454:AB517" si="68">IF(OR(O454="UNK",O454="TPR",O454="ORP",O454="INC",O454="OTS"),1,0)</f>
        <v>0</v>
      </c>
      <c r="AC454" s="11">
        <f t="shared" ref="AC454:AC517" si="69">IF((AND(AND(AND(M454&lt;=$AD$5,N454&gt;=$AD$5,M454&lt;&gt;"",H454&lt;&gt;"")))),1,0)</f>
        <v>0</v>
      </c>
      <c r="AE454" s="23">
        <f t="shared" ref="AE454:AE517" si="70">IF(J454="x",S454,0)</f>
        <v>0</v>
      </c>
      <c r="AF454" s="23">
        <f t="shared" ref="AF454:AF517" si="71">IF(R454="x", S454, 0)</f>
        <v>0</v>
      </c>
    </row>
    <row r="455" spans="1:32" x14ac:dyDescent="0.2">
      <c r="A455" s="366"/>
      <c r="B455" s="366"/>
      <c r="C455" s="164"/>
      <c r="D455" s="164"/>
      <c r="E455" s="201"/>
      <c r="F455" s="164"/>
      <c r="G455" s="194"/>
      <c r="H455" s="164"/>
      <c r="I455" s="204"/>
      <c r="J455" s="164"/>
      <c r="K455" s="164"/>
      <c r="L455" s="164"/>
      <c r="M455" s="76"/>
      <c r="N455" s="76"/>
      <c r="O455" s="81"/>
      <c r="P455" s="195">
        <f>VLOOKUP(O455,'Supporting Documentation'!$A$4:$J$569,10,FALSE)</f>
        <v>0</v>
      </c>
      <c r="Q455" s="51"/>
      <c r="R455" s="50"/>
      <c r="S455" s="156">
        <f>IF(Q455="",0,(Q455/'PPF Application'!$T$7))</f>
        <v>0</v>
      </c>
      <c r="T455" s="52">
        <f>IF(O455="", 0, (P455/'PPF Application'!$T$7)*Q455)</f>
        <v>0</v>
      </c>
      <c r="U455" s="134"/>
      <c r="W455" s="158">
        <f t="shared" ref="W455:W518" si="72">IF(AND(A455="x",H455="x"),1,0)</f>
        <v>0</v>
      </c>
      <c r="X455" s="158">
        <f t="shared" si="64"/>
        <v>0</v>
      </c>
      <c r="Y455" s="158">
        <f t="shared" si="65"/>
        <v>0</v>
      </c>
      <c r="Z455" s="200">
        <f t="shared" si="66"/>
        <v>0</v>
      </c>
      <c r="AA455" s="200">
        <f t="shared" si="67"/>
        <v>0</v>
      </c>
      <c r="AB455" s="158">
        <f t="shared" si="68"/>
        <v>0</v>
      </c>
      <c r="AC455" s="11">
        <f t="shared" si="69"/>
        <v>0</v>
      </c>
      <c r="AE455" s="23">
        <f t="shared" si="70"/>
        <v>0</v>
      </c>
      <c r="AF455" s="23">
        <f t="shared" si="71"/>
        <v>0</v>
      </c>
    </row>
    <row r="456" spans="1:32" x14ac:dyDescent="0.2">
      <c r="A456" s="366"/>
      <c r="B456" s="366"/>
      <c r="C456" s="164"/>
      <c r="D456" s="164"/>
      <c r="E456" s="201"/>
      <c r="F456" s="164"/>
      <c r="G456" s="194"/>
      <c r="H456" s="164"/>
      <c r="I456" s="204"/>
      <c r="J456" s="164"/>
      <c r="K456" s="164"/>
      <c r="L456" s="164"/>
      <c r="M456" s="76"/>
      <c r="N456" s="76"/>
      <c r="O456" s="81"/>
      <c r="P456" s="195">
        <f>VLOOKUP(O456,'Supporting Documentation'!$A$4:$J$569,10,FALSE)</f>
        <v>0</v>
      </c>
      <c r="Q456" s="51"/>
      <c r="R456" s="50"/>
      <c r="S456" s="156">
        <f>IF(Q456="",0,(Q456/'PPF Application'!$T$7))</f>
        <v>0</v>
      </c>
      <c r="T456" s="52">
        <f>IF(O456="", 0, (P456/'PPF Application'!$T$7)*Q456)</f>
        <v>0</v>
      </c>
      <c r="U456" s="134"/>
      <c r="W456" s="158">
        <f t="shared" si="72"/>
        <v>0</v>
      </c>
      <c r="X456" s="158">
        <f t="shared" si="64"/>
        <v>0</v>
      </c>
      <c r="Y456" s="158">
        <f t="shared" si="65"/>
        <v>0</v>
      </c>
      <c r="Z456" s="200">
        <f t="shared" si="66"/>
        <v>0</v>
      </c>
      <c r="AA456" s="200">
        <f t="shared" si="67"/>
        <v>0</v>
      </c>
      <c r="AB456" s="158">
        <f t="shared" si="68"/>
        <v>0</v>
      </c>
      <c r="AC456" s="11">
        <f t="shared" si="69"/>
        <v>0</v>
      </c>
      <c r="AE456" s="23">
        <f t="shared" si="70"/>
        <v>0</v>
      </c>
      <c r="AF456" s="23">
        <f t="shared" si="71"/>
        <v>0</v>
      </c>
    </row>
    <row r="457" spans="1:32" x14ac:dyDescent="0.2">
      <c r="A457" s="366"/>
      <c r="B457" s="366"/>
      <c r="C457" s="164"/>
      <c r="D457" s="164"/>
      <c r="E457" s="201"/>
      <c r="F457" s="164"/>
      <c r="G457" s="194"/>
      <c r="H457" s="164"/>
      <c r="I457" s="204"/>
      <c r="J457" s="164"/>
      <c r="K457" s="164"/>
      <c r="L457" s="164"/>
      <c r="M457" s="76"/>
      <c r="N457" s="76"/>
      <c r="O457" s="81"/>
      <c r="P457" s="195">
        <f>VLOOKUP(O457,'Supporting Documentation'!$A$4:$J$569,10,FALSE)</f>
        <v>0</v>
      </c>
      <c r="Q457" s="51"/>
      <c r="R457" s="50"/>
      <c r="S457" s="156">
        <f>IF(Q457="",0,(Q457/'PPF Application'!$T$7))</f>
        <v>0</v>
      </c>
      <c r="T457" s="52">
        <f>IF(O457="", 0, (P457/'PPF Application'!$T$7)*Q457)</f>
        <v>0</v>
      </c>
      <c r="U457" s="134"/>
      <c r="W457" s="158">
        <f t="shared" si="72"/>
        <v>0</v>
      </c>
      <c r="X457" s="158">
        <f t="shared" si="64"/>
        <v>0</v>
      </c>
      <c r="Y457" s="158">
        <f t="shared" si="65"/>
        <v>0</v>
      </c>
      <c r="Z457" s="200">
        <f t="shared" si="66"/>
        <v>0</v>
      </c>
      <c r="AA457" s="200">
        <f t="shared" si="67"/>
        <v>0</v>
      </c>
      <c r="AB457" s="158">
        <f t="shared" si="68"/>
        <v>0</v>
      </c>
      <c r="AC457" s="11">
        <f t="shared" si="69"/>
        <v>0</v>
      </c>
      <c r="AE457" s="23">
        <f t="shared" si="70"/>
        <v>0</v>
      </c>
      <c r="AF457" s="23">
        <f t="shared" si="71"/>
        <v>0</v>
      </c>
    </row>
    <row r="458" spans="1:32" x14ac:dyDescent="0.2">
      <c r="A458" s="366"/>
      <c r="B458" s="366"/>
      <c r="C458" s="164"/>
      <c r="D458" s="164"/>
      <c r="E458" s="201"/>
      <c r="F458" s="164"/>
      <c r="G458" s="194"/>
      <c r="H458" s="164"/>
      <c r="I458" s="204"/>
      <c r="J458" s="164"/>
      <c r="K458" s="164"/>
      <c r="L458" s="164"/>
      <c r="M458" s="76"/>
      <c r="N458" s="76"/>
      <c r="O458" s="81"/>
      <c r="P458" s="195">
        <f>VLOOKUP(O458,'Supporting Documentation'!$A$4:$J$569,10,FALSE)</f>
        <v>0</v>
      </c>
      <c r="Q458" s="51"/>
      <c r="R458" s="50"/>
      <c r="S458" s="156">
        <f>IF(Q458="",0,(Q458/'PPF Application'!$T$7))</f>
        <v>0</v>
      </c>
      <c r="T458" s="52">
        <f>IF(O458="", 0, (P458/'PPF Application'!$T$7)*Q458)</f>
        <v>0</v>
      </c>
      <c r="U458" s="134"/>
      <c r="W458" s="158">
        <f t="shared" si="72"/>
        <v>0</v>
      </c>
      <c r="X458" s="158">
        <f t="shared" si="64"/>
        <v>0</v>
      </c>
      <c r="Y458" s="158">
        <f t="shared" si="65"/>
        <v>0</v>
      </c>
      <c r="Z458" s="200">
        <f t="shared" si="66"/>
        <v>0</v>
      </c>
      <c r="AA458" s="200">
        <f t="shared" si="67"/>
        <v>0</v>
      </c>
      <c r="AB458" s="158">
        <f t="shared" si="68"/>
        <v>0</v>
      </c>
      <c r="AC458" s="11">
        <f t="shared" si="69"/>
        <v>0</v>
      </c>
      <c r="AE458" s="23">
        <f t="shared" si="70"/>
        <v>0</v>
      </c>
      <c r="AF458" s="23">
        <f t="shared" si="71"/>
        <v>0</v>
      </c>
    </row>
    <row r="459" spans="1:32" x14ac:dyDescent="0.2">
      <c r="A459" s="366"/>
      <c r="B459" s="366"/>
      <c r="C459" s="164"/>
      <c r="D459" s="164"/>
      <c r="E459" s="201"/>
      <c r="F459" s="164"/>
      <c r="G459" s="194"/>
      <c r="H459" s="164"/>
      <c r="I459" s="204"/>
      <c r="J459" s="164"/>
      <c r="K459" s="164"/>
      <c r="L459" s="164"/>
      <c r="M459" s="76"/>
      <c r="N459" s="76"/>
      <c r="O459" s="81"/>
      <c r="P459" s="195">
        <f>VLOOKUP(O459,'Supporting Documentation'!$A$4:$J$569,10,FALSE)</f>
        <v>0</v>
      </c>
      <c r="Q459" s="51"/>
      <c r="R459" s="50"/>
      <c r="S459" s="156">
        <f>IF(Q459="",0,(Q459/'PPF Application'!$T$7))</f>
        <v>0</v>
      </c>
      <c r="T459" s="52">
        <f>IF(O459="", 0, (P459/'PPF Application'!$T$7)*Q459)</f>
        <v>0</v>
      </c>
      <c r="U459" s="134"/>
      <c r="W459" s="158">
        <f t="shared" si="72"/>
        <v>0</v>
      </c>
      <c r="X459" s="158">
        <f t="shared" si="64"/>
        <v>0</v>
      </c>
      <c r="Y459" s="158">
        <f t="shared" si="65"/>
        <v>0</v>
      </c>
      <c r="Z459" s="200">
        <f t="shared" si="66"/>
        <v>0</v>
      </c>
      <c r="AA459" s="200">
        <f t="shared" si="67"/>
        <v>0</v>
      </c>
      <c r="AB459" s="158">
        <f t="shared" si="68"/>
        <v>0</v>
      </c>
      <c r="AC459" s="11">
        <f t="shared" si="69"/>
        <v>0</v>
      </c>
      <c r="AE459" s="23">
        <f t="shared" si="70"/>
        <v>0</v>
      </c>
      <c r="AF459" s="23">
        <f t="shared" si="71"/>
        <v>0</v>
      </c>
    </row>
    <row r="460" spans="1:32" x14ac:dyDescent="0.2">
      <c r="A460" s="366"/>
      <c r="B460" s="366"/>
      <c r="C460" s="164"/>
      <c r="D460" s="164"/>
      <c r="E460" s="201"/>
      <c r="F460" s="164"/>
      <c r="G460" s="194"/>
      <c r="H460" s="164"/>
      <c r="I460" s="204"/>
      <c r="J460" s="164"/>
      <c r="K460" s="164"/>
      <c r="L460" s="164"/>
      <c r="M460" s="76"/>
      <c r="N460" s="76"/>
      <c r="O460" s="81"/>
      <c r="P460" s="195">
        <f>VLOOKUP(O460,'Supporting Documentation'!$A$4:$J$569,10,FALSE)</f>
        <v>0</v>
      </c>
      <c r="Q460" s="51"/>
      <c r="R460" s="50"/>
      <c r="S460" s="156">
        <f>IF(Q460="",0,(Q460/'PPF Application'!$T$7))</f>
        <v>0</v>
      </c>
      <c r="T460" s="52">
        <f>IF(O460="", 0, (P460/'PPF Application'!$T$7)*Q460)</f>
        <v>0</v>
      </c>
      <c r="U460" s="134"/>
      <c r="W460" s="158">
        <f t="shared" si="72"/>
        <v>0</v>
      </c>
      <c r="X460" s="158">
        <f t="shared" si="64"/>
        <v>0</v>
      </c>
      <c r="Y460" s="158">
        <f t="shared" si="65"/>
        <v>0</v>
      </c>
      <c r="Z460" s="200">
        <f t="shared" si="66"/>
        <v>0</v>
      </c>
      <c r="AA460" s="200">
        <f t="shared" si="67"/>
        <v>0</v>
      </c>
      <c r="AB460" s="158">
        <f t="shared" si="68"/>
        <v>0</v>
      </c>
      <c r="AC460" s="11">
        <f t="shared" si="69"/>
        <v>0</v>
      </c>
      <c r="AE460" s="23">
        <f t="shared" si="70"/>
        <v>0</v>
      </c>
      <c r="AF460" s="23">
        <f t="shared" si="71"/>
        <v>0</v>
      </c>
    </row>
    <row r="461" spans="1:32" x14ac:dyDescent="0.2">
      <c r="A461" s="366"/>
      <c r="B461" s="366"/>
      <c r="C461" s="164"/>
      <c r="D461" s="164"/>
      <c r="E461" s="201"/>
      <c r="F461" s="164"/>
      <c r="G461" s="194"/>
      <c r="H461" s="164"/>
      <c r="I461" s="204"/>
      <c r="J461" s="164"/>
      <c r="K461" s="164"/>
      <c r="L461" s="164"/>
      <c r="M461" s="76"/>
      <c r="N461" s="76"/>
      <c r="O461" s="81"/>
      <c r="P461" s="195">
        <f>VLOOKUP(O461,'Supporting Documentation'!$A$4:$J$569,10,FALSE)</f>
        <v>0</v>
      </c>
      <c r="Q461" s="51"/>
      <c r="R461" s="50"/>
      <c r="S461" s="156">
        <f>IF(Q461="",0,(Q461/'PPF Application'!$T$7))</f>
        <v>0</v>
      </c>
      <c r="T461" s="52">
        <f>IF(O461="", 0, (P461/'PPF Application'!$T$7)*Q461)</f>
        <v>0</v>
      </c>
      <c r="U461" s="134"/>
      <c r="W461" s="158">
        <f t="shared" si="72"/>
        <v>0</v>
      </c>
      <c r="X461" s="158">
        <f t="shared" si="64"/>
        <v>0</v>
      </c>
      <c r="Y461" s="158">
        <f t="shared" si="65"/>
        <v>0</v>
      </c>
      <c r="Z461" s="200">
        <f t="shared" si="66"/>
        <v>0</v>
      </c>
      <c r="AA461" s="200">
        <f t="shared" si="67"/>
        <v>0</v>
      </c>
      <c r="AB461" s="158">
        <f t="shared" si="68"/>
        <v>0</v>
      </c>
      <c r="AC461" s="11">
        <f t="shared" si="69"/>
        <v>0</v>
      </c>
      <c r="AE461" s="23">
        <f t="shared" si="70"/>
        <v>0</v>
      </c>
      <c r="AF461" s="23">
        <f t="shared" si="71"/>
        <v>0</v>
      </c>
    </row>
    <row r="462" spans="1:32" x14ac:dyDescent="0.2">
      <c r="A462" s="366"/>
      <c r="B462" s="366"/>
      <c r="C462" s="164"/>
      <c r="D462" s="164"/>
      <c r="E462" s="201"/>
      <c r="F462" s="164"/>
      <c r="G462" s="194"/>
      <c r="H462" s="164"/>
      <c r="I462" s="204"/>
      <c r="J462" s="164"/>
      <c r="K462" s="164"/>
      <c r="L462" s="164"/>
      <c r="M462" s="76"/>
      <c r="N462" s="76"/>
      <c r="O462" s="81"/>
      <c r="P462" s="195">
        <f>VLOOKUP(O462,'Supporting Documentation'!$A$4:$J$569,10,FALSE)</f>
        <v>0</v>
      </c>
      <c r="Q462" s="51"/>
      <c r="R462" s="50"/>
      <c r="S462" s="156">
        <f>IF(Q462="",0,(Q462/'PPF Application'!$T$7))</f>
        <v>0</v>
      </c>
      <c r="T462" s="52">
        <f>IF(O462="", 0, (P462/'PPF Application'!$T$7)*Q462)</f>
        <v>0</v>
      </c>
      <c r="U462" s="134"/>
      <c r="W462" s="158">
        <f t="shared" si="72"/>
        <v>0</v>
      </c>
      <c r="X462" s="158">
        <f t="shared" si="64"/>
        <v>0</v>
      </c>
      <c r="Y462" s="158">
        <f t="shared" si="65"/>
        <v>0</v>
      </c>
      <c r="Z462" s="200">
        <f t="shared" si="66"/>
        <v>0</v>
      </c>
      <c r="AA462" s="200">
        <f t="shared" si="67"/>
        <v>0</v>
      </c>
      <c r="AB462" s="158">
        <f t="shared" si="68"/>
        <v>0</v>
      </c>
      <c r="AC462" s="11">
        <f t="shared" si="69"/>
        <v>0</v>
      </c>
      <c r="AE462" s="23">
        <f t="shared" si="70"/>
        <v>0</v>
      </c>
      <c r="AF462" s="23">
        <f t="shared" si="71"/>
        <v>0</v>
      </c>
    </row>
    <row r="463" spans="1:32" x14ac:dyDescent="0.2">
      <c r="A463" s="366"/>
      <c r="B463" s="366"/>
      <c r="C463" s="164"/>
      <c r="D463" s="164"/>
      <c r="E463" s="201"/>
      <c r="F463" s="164"/>
      <c r="G463" s="194"/>
      <c r="H463" s="164"/>
      <c r="I463" s="204"/>
      <c r="J463" s="164"/>
      <c r="K463" s="164"/>
      <c r="L463" s="164"/>
      <c r="M463" s="76"/>
      <c r="N463" s="76"/>
      <c r="O463" s="81"/>
      <c r="P463" s="195">
        <f>VLOOKUP(O463,'Supporting Documentation'!$A$4:$J$569,10,FALSE)</f>
        <v>0</v>
      </c>
      <c r="Q463" s="51"/>
      <c r="R463" s="50"/>
      <c r="S463" s="156">
        <f>IF(Q463="",0,(Q463/'PPF Application'!$T$7))</f>
        <v>0</v>
      </c>
      <c r="T463" s="52">
        <f>IF(O463="", 0, (P463/'PPF Application'!$T$7)*Q463)</f>
        <v>0</v>
      </c>
      <c r="U463" s="134"/>
      <c r="W463" s="158">
        <f t="shared" si="72"/>
        <v>0</v>
      </c>
      <c r="X463" s="158">
        <f t="shared" si="64"/>
        <v>0</v>
      </c>
      <c r="Y463" s="158">
        <f t="shared" si="65"/>
        <v>0</v>
      </c>
      <c r="Z463" s="200">
        <f t="shared" si="66"/>
        <v>0</v>
      </c>
      <c r="AA463" s="200">
        <f t="shared" si="67"/>
        <v>0</v>
      </c>
      <c r="AB463" s="158">
        <f t="shared" si="68"/>
        <v>0</v>
      </c>
      <c r="AC463" s="11">
        <f t="shared" si="69"/>
        <v>0</v>
      </c>
      <c r="AE463" s="23">
        <f t="shared" si="70"/>
        <v>0</v>
      </c>
      <c r="AF463" s="23">
        <f t="shared" si="71"/>
        <v>0</v>
      </c>
    </row>
    <row r="464" spans="1:32" x14ac:dyDescent="0.2">
      <c r="A464" s="366"/>
      <c r="B464" s="366"/>
      <c r="C464" s="164"/>
      <c r="D464" s="164"/>
      <c r="E464" s="201"/>
      <c r="F464" s="164"/>
      <c r="G464" s="194"/>
      <c r="H464" s="164"/>
      <c r="I464" s="204"/>
      <c r="J464" s="164"/>
      <c r="K464" s="164"/>
      <c r="L464" s="164"/>
      <c r="M464" s="76"/>
      <c r="N464" s="76"/>
      <c r="O464" s="81"/>
      <c r="P464" s="195">
        <f>VLOOKUP(O464,'Supporting Documentation'!$A$4:$J$569,10,FALSE)</f>
        <v>0</v>
      </c>
      <c r="Q464" s="51"/>
      <c r="R464" s="50"/>
      <c r="S464" s="156">
        <f>IF(Q464="",0,(Q464/'PPF Application'!$T$7))</f>
        <v>0</v>
      </c>
      <c r="T464" s="52">
        <f>IF(O464="", 0, (P464/'PPF Application'!$T$7)*Q464)</f>
        <v>0</v>
      </c>
      <c r="U464" s="134"/>
      <c r="W464" s="158">
        <f t="shared" si="72"/>
        <v>0</v>
      </c>
      <c r="X464" s="158">
        <f t="shared" si="64"/>
        <v>0</v>
      </c>
      <c r="Y464" s="158">
        <f t="shared" si="65"/>
        <v>0</v>
      </c>
      <c r="Z464" s="200">
        <f t="shared" si="66"/>
        <v>0</v>
      </c>
      <c r="AA464" s="200">
        <f t="shared" si="67"/>
        <v>0</v>
      </c>
      <c r="AB464" s="158">
        <f t="shared" si="68"/>
        <v>0</v>
      </c>
      <c r="AC464" s="11">
        <f t="shared" si="69"/>
        <v>0</v>
      </c>
      <c r="AE464" s="23">
        <f t="shared" si="70"/>
        <v>0</v>
      </c>
      <c r="AF464" s="23">
        <f t="shared" si="71"/>
        <v>0</v>
      </c>
    </row>
    <row r="465" spans="1:32" x14ac:dyDescent="0.2">
      <c r="A465" s="366"/>
      <c r="B465" s="366"/>
      <c r="C465" s="164"/>
      <c r="D465" s="164"/>
      <c r="E465" s="201"/>
      <c r="F465" s="164"/>
      <c r="G465" s="194"/>
      <c r="H465" s="164"/>
      <c r="I465" s="204"/>
      <c r="J465" s="164"/>
      <c r="K465" s="164"/>
      <c r="L465" s="164"/>
      <c r="M465" s="76"/>
      <c r="N465" s="76"/>
      <c r="O465" s="81"/>
      <c r="P465" s="195">
        <f>VLOOKUP(O465,'Supporting Documentation'!$A$4:$J$569,10,FALSE)</f>
        <v>0</v>
      </c>
      <c r="Q465" s="51"/>
      <c r="R465" s="50"/>
      <c r="S465" s="156">
        <f>IF(Q465="",0,(Q465/'PPF Application'!$T$7))</f>
        <v>0</v>
      </c>
      <c r="T465" s="52">
        <f>IF(O465="", 0, (P465/'PPF Application'!$T$7)*Q465)</f>
        <v>0</v>
      </c>
      <c r="U465" s="134"/>
      <c r="W465" s="158">
        <f t="shared" si="72"/>
        <v>0</v>
      </c>
      <c r="X465" s="158">
        <f t="shared" si="64"/>
        <v>0</v>
      </c>
      <c r="Y465" s="158">
        <f t="shared" si="65"/>
        <v>0</v>
      </c>
      <c r="Z465" s="200">
        <f t="shared" si="66"/>
        <v>0</v>
      </c>
      <c r="AA465" s="200">
        <f t="shared" si="67"/>
        <v>0</v>
      </c>
      <c r="AB465" s="158">
        <f t="shared" si="68"/>
        <v>0</v>
      </c>
      <c r="AC465" s="11">
        <f t="shared" si="69"/>
        <v>0</v>
      </c>
      <c r="AE465" s="23">
        <f t="shared" si="70"/>
        <v>0</v>
      </c>
      <c r="AF465" s="23">
        <f t="shared" si="71"/>
        <v>0</v>
      </c>
    </row>
    <row r="466" spans="1:32" x14ac:dyDescent="0.2">
      <c r="A466" s="366"/>
      <c r="B466" s="366"/>
      <c r="C466" s="164"/>
      <c r="D466" s="164"/>
      <c r="E466" s="201"/>
      <c r="F466" s="164"/>
      <c r="G466" s="194"/>
      <c r="H466" s="164"/>
      <c r="I466" s="204"/>
      <c r="J466" s="164"/>
      <c r="K466" s="164"/>
      <c r="L466" s="164"/>
      <c r="M466" s="76"/>
      <c r="N466" s="76"/>
      <c r="O466" s="81"/>
      <c r="P466" s="195">
        <f>VLOOKUP(O466,'Supporting Documentation'!$A$4:$J$569,10,FALSE)</f>
        <v>0</v>
      </c>
      <c r="Q466" s="51"/>
      <c r="R466" s="50"/>
      <c r="S466" s="156">
        <f>IF(Q466="",0,(Q466/'PPF Application'!$T$7))</f>
        <v>0</v>
      </c>
      <c r="T466" s="52">
        <f>IF(O466="", 0, (P466/'PPF Application'!$T$7)*Q466)</f>
        <v>0</v>
      </c>
      <c r="U466" s="134"/>
      <c r="W466" s="158">
        <f t="shared" si="72"/>
        <v>0</v>
      </c>
      <c r="X466" s="158">
        <f t="shared" si="64"/>
        <v>0</v>
      </c>
      <c r="Y466" s="158">
        <f t="shared" si="65"/>
        <v>0</v>
      </c>
      <c r="Z466" s="200">
        <f t="shared" si="66"/>
        <v>0</v>
      </c>
      <c r="AA466" s="200">
        <f t="shared" si="67"/>
        <v>0</v>
      </c>
      <c r="AB466" s="158">
        <f t="shared" si="68"/>
        <v>0</v>
      </c>
      <c r="AC466" s="11">
        <f t="shared" si="69"/>
        <v>0</v>
      </c>
      <c r="AE466" s="23">
        <f t="shared" si="70"/>
        <v>0</v>
      </c>
      <c r="AF466" s="23">
        <f t="shared" si="71"/>
        <v>0</v>
      </c>
    </row>
    <row r="467" spans="1:32" x14ac:dyDescent="0.2">
      <c r="A467" s="366"/>
      <c r="B467" s="366"/>
      <c r="C467" s="164"/>
      <c r="D467" s="164"/>
      <c r="E467" s="201"/>
      <c r="F467" s="164"/>
      <c r="G467" s="194"/>
      <c r="H467" s="164"/>
      <c r="I467" s="204"/>
      <c r="J467" s="164"/>
      <c r="K467" s="164"/>
      <c r="L467" s="164"/>
      <c r="M467" s="76"/>
      <c r="N467" s="76"/>
      <c r="O467" s="81"/>
      <c r="P467" s="195">
        <f>VLOOKUP(O467,'Supporting Documentation'!$A$4:$J$569,10,FALSE)</f>
        <v>0</v>
      </c>
      <c r="Q467" s="51"/>
      <c r="R467" s="50"/>
      <c r="S467" s="156">
        <f>IF(Q467="",0,(Q467/'PPF Application'!$T$7))</f>
        <v>0</v>
      </c>
      <c r="T467" s="52">
        <f>IF(O467="", 0, (P467/'PPF Application'!$T$7)*Q467)</f>
        <v>0</v>
      </c>
      <c r="U467" s="134"/>
      <c r="W467" s="158">
        <f t="shared" si="72"/>
        <v>0</v>
      </c>
      <c r="X467" s="158">
        <f t="shared" si="64"/>
        <v>0</v>
      </c>
      <c r="Y467" s="158">
        <f t="shared" si="65"/>
        <v>0</v>
      </c>
      <c r="Z467" s="200">
        <f t="shared" si="66"/>
        <v>0</v>
      </c>
      <c r="AA467" s="200">
        <f t="shared" si="67"/>
        <v>0</v>
      </c>
      <c r="AB467" s="158">
        <f t="shared" si="68"/>
        <v>0</v>
      </c>
      <c r="AC467" s="11">
        <f t="shared" si="69"/>
        <v>0</v>
      </c>
      <c r="AE467" s="23">
        <f t="shared" si="70"/>
        <v>0</v>
      </c>
      <c r="AF467" s="23">
        <f t="shared" si="71"/>
        <v>0</v>
      </c>
    </row>
    <row r="468" spans="1:32" x14ac:dyDescent="0.2">
      <c r="A468" s="366"/>
      <c r="B468" s="366"/>
      <c r="C468" s="164"/>
      <c r="D468" s="164"/>
      <c r="E468" s="201"/>
      <c r="F468" s="164"/>
      <c r="G468" s="194"/>
      <c r="H468" s="164"/>
      <c r="I468" s="204"/>
      <c r="J468" s="164"/>
      <c r="K468" s="164"/>
      <c r="L468" s="164"/>
      <c r="M468" s="76"/>
      <c r="N468" s="76"/>
      <c r="O468" s="81"/>
      <c r="P468" s="195">
        <f>VLOOKUP(O468,'Supporting Documentation'!$A$4:$J$569,10,FALSE)</f>
        <v>0</v>
      </c>
      <c r="Q468" s="51"/>
      <c r="R468" s="50"/>
      <c r="S468" s="156">
        <f>IF(Q468="",0,(Q468/'PPF Application'!$T$7))</f>
        <v>0</v>
      </c>
      <c r="T468" s="52">
        <f>IF(O468="", 0, (P468/'PPF Application'!$T$7)*Q468)</f>
        <v>0</v>
      </c>
      <c r="U468" s="134"/>
      <c r="W468" s="158">
        <f t="shared" si="72"/>
        <v>0</v>
      </c>
      <c r="X468" s="158">
        <f t="shared" si="64"/>
        <v>0</v>
      </c>
      <c r="Y468" s="158">
        <f t="shared" si="65"/>
        <v>0</v>
      </c>
      <c r="Z468" s="200">
        <f t="shared" si="66"/>
        <v>0</v>
      </c>
      <c r="AA468" s="200">
        <f t="shared" si="67"/>
        <v>0</v>
      </c>
      <c r="AB468" s="158">
        <f t="shared" si="68"/>
        <v>0</v>
      </c>
      <c r="AC468" s="11">
        <f t="shared" si="69"/>
        <v>0</v>
      </c>
      <c r="AE468" s="23">
        <f t="shared" si="70"/>
        <v>0</v>
      </c>
      <c r="AF468" s="23">
        <f t="shared" si="71"/>
        <v>0</v>
      </c>
    </row>
    <row r="469" spans="1:32" x14ac:dyDescent="0.2">
      <c r="A469" s="366"/>
      <c r="B469" s="366"/>
      <c r="C469" s="164"/>
      <c r="D469" s="164"/>
      <c r="E469" s="201"/>
      <c r="F469" s="164"/>
      <c r="G469" s="194"/>
      <c r="H469" s="164"/>
      <c r="I469" s="204"/>
      <c r="J469" s="164"/>
      <c r="K469" s="164"/>
      <c r="L469" s="164"/>
      <c r="M469" s="76"/>
      <c r="N469" s="76"/>
      <c r="O469" s="81"/>
      <c r="P469" s="195">
        <f>VLOOKUP(O469,'Supporting Documentation'!$A$4:$J$569,10,FALSE)</f>
        <v>0</v>
      </c>
      <c r="Q469" s="51"/>
      <c r="R469" s="50"/>
      <c r="S469" s="156">
        <f>IF(Q469="",0,(Q469/'PPF Application'!$T$7))</f>
        <v>0</v>
      </c>
      <c r="T469" s="52">
        <f>IF(O469="", 0, (P469/'PPF Application'!$T$7)*Q469)</f>
        <v>0</v>
      </c>
      <c r="U469" s="134"/>
      <c r="W469" s="158">
        <f t="shared" si="72"/>
        <v>0</v>
      </c>
      <c r="X469" s="158">
        <f t="shared" si="64"/>
        <v>0</v>
      </c>
      <c r="Y469" s="158">
        <f t="shared" si="65"/>
        <v>0</v>
      </c>
      <c r="Z469" s="200">
        <f t="shared" si="66"/>
        <v>0</v>
      </c>
      <c r="AA469" s="200">
        <f t="shared" si="67"/>
        <v>0</v>
      </c>
      <c r="AB469" s="158">
        <f t="shared" si="68"/>
        <v>0</v>
      </c>
      <c r="AC469" s="11">
        <f t="shared" si="69"/>
        <v>0</v>
      </c>
      <c r="AE469" s="23">
        <f t="shared" si="70"/>
        <v>0</v>
      </c>
      <c r="AF469" s="23">
        <f t="shared" si="71"/>
        <v>0</v>
      </c>
    </row>
    <row r="470" spans="1:32" x14ac:dyDescent="0.2">
      <c r="A470" s="366"/>
      <c r="B470" s="366"/>
      <c r="C470" s="164"/>
      <c r="D470" s="164"/>
      <c r="E470" s="201"/>
      <c r="F470" s="164"/>
      <c r="G470" s="194"/>
      <c r="H470" s="164"/>
      <c r="I470" s="204"/>
      <c r="J470" s="164"/>
      <c r="K470" s="164"/>
      <c r="L470" s="164"/>
      <c r="M470" s="76"/>
      <c r="N470" s="76"/>
      <c r="O470" s="81"/>
      <c r="P470" s="195">
        <f>VLOOKUP(O470,'Supporting Documentation'!$A$4:$J$569,10,FALSE)</f>
        <v>0</v>
      </c>
      <c r="Q470" s="51"/>
      <c r="R470" s="50"/>
      <c r="S470" s="156">
        <f>IF(Q470="",0,(Q470/'PPF Application'!$T$7))</f>
        <v>0</v>
      </c>
      <c r="T470" s="52">
        <f>IF(O470="", 0, (P470/'PPF Application'!$T$7)*Q470)</f>
        <v>0</v>
      </c>
      <c r="U470" s="134"/>
      <c r="W470" s="158">
        <f t="shared" si="72"/>
        <v>0</v>
      </c>
      <c r="X470" s="158">
        <f t="shared" si="64"/>
        <v>0</v>
      </c>
      <c r="Y470" s="158">
        <f t="shared" si="65"/>
        <v>0</v>
      </c>
      <c r="Z470" s="200">
        <f t="shared" si="66"/>
        <v>0</v>
      </c>
      <c r="AA470" s="200">
        <f t="shared" si="67"/>
        <v>0</v>
      </c>
      <c r="AB470" s="158">
        <f t="shared" si="68"/>
        <v>0</v>
      </c>
      <c r="AC470" s="11">
        <f t="shared" si="69"/>
        <v>0</v>
      </c>
      <c r="AE470" s="23">
        <f t="shared" si="70"/>
        <v>0</v>
      </c>
      <c r="AF470" s="23">
        <f t="shared" si="71"/>
        <v>0</v>
      </c>
    </row>
    <row r="471" spans="1:32" x14ac:dyDescent="0.2">
      <c r="A471" s="366"/>
      <c r="B471" s="366"/>
      <c r="C471" s="164"/>
      <c r="D471" s="164"/>
      <c r="E471" s="201"/>
      <c r="F471" s="164"/>
      <c r="G471" s="194"/>
      <c r="H471" s="164"/>
      <c r="I471" s="204"/>
      <c r="J471" s="164"/>
      <c r="K471" s="164"/>
      <c r="L471" s="164"/>
      <c r="M471" s="76"/>
      <c r="N471" s="76"/>
      <c r="O471" s="81"/>
      <c r="P471" s="195">
        <f>VLOOKUP(O471,'Supporting Documentation'!$A$4:$J$569,10,FALSE)</f>
        <v>0</v>
      </c>
      <c r="Q471" s="51"/>
      <c r="R471" s="50"/>
      <c r="S471" s="156">
        <f>IF(Q471="",0,(Q471/'PPF Application'!$T$7))</f>
        <v>0</v>
      </c>
      <c r="T471" s="52">
        <f>IF(O471="", 0, (P471/'PPF Application'!$T$7)*Q471)</f>
        <v>0</v>
      </c>
      <c r="U471" s="134"/>
      <c r="W471" s="158">
        <f t="shared" si="72"/>
        <v>0</v>
      </c>
      <c r="X471" s="158">
        <f t="shared" si="64"/>
        <v>0</v>
      </c>
      <c r="Y471" s="158">
        <f t="shared" si="65"/>
        <v>0</v>
      </c>
      <c r="Z471" s="200">
        <f t="shared" si="66"/>
        <v>0</v>
      </c>
      <c r="AA471" s="200">
        <f t="shared" si="67"/>
        <v>0</v>
      </c>
      <c r="AB471" s="158">
        <f t="shared" si="68"/>
        <v>0</v>
      </c>
      <c r="AC471" s="11">
        <f t="shared" si="69"/>
        <v>0</v>
      </c>
      <c r="AE471" s="23">
        <f t="shared" si="70"/>
        <v>0</v>
      </c>
      <c r="AF471" s="23">
        <f t="shared" si="71"/>
        <v>0</v>
      </c>
    </row>
    <row r="472" spans="1:32" x14ac:dyDescent="0.2">
      <c r="A472" s="366"/>
      <c r="B472" s="366"/>
      <c r="C472" s="164"/>
      <c r="D472" s="164"/>
      <c r="E472" s="201"/>
      <c r="F472" s="164"/>
      <c r="G472" s="194"/>
      <c r="H472" s="164"/>
      <c r="I472" s="204"/>
      <c r="J472" s="164"/>
      <c r="K472" s="164"/>
      <c r="L472" s="164"/>
      <c r="M472" s="76"/>
      <c r="N472" s="76"/>
      <c r="O472" s="81"/>
      <c r="P472" s="195">
        <f>VLOOKUP(O472,'Supporting Documentation'!$A$4:$J$569,10,FALSE)</f>
        <v>0</v>
      </c>
      <c r="Q472" s="51"/>
      <c r="R472" s="50"/>
      <c r="S472" s="156">
        <f>IF(Q472="",0,(Q472/'PPF Application'!$T$7))</f>
        <v>0</v>
      </c>
      <c r="T472" s="52">
        <f>IF(O472="", 0, (P472/'PPF Application'!$T$7)*Q472)</f>
        <v>0</v>
      </c>
      <c r="U472" s="134"/>
      <c r="W472" s="158">
        <f t="shared" si="72"/>
        <v>0</v>
      </c>
      <c r="X472" s="158">
        <f t="shared" si="64"/>
        <v>0</v>
      </c>
      <c r="Y472" s="158">
        <f t="shared" si="65"/>
        <v>0</v>
      </c>
      <c r="Z472" s="200">
        <f t="shared" si="66"/>
        <v>0</v>
      </c>
      <c r="AA472" s="200">
        <f t="shared" si="67"/>
        <v>0</v>
      </c>
      <c r="AB472" s="158">
        <f t="shared" si="68"/>
        <v>0</v>
      </c>
      <c r="AC472" s="11">
        <f t="shared" si="69"/>
        <v>0</v>
      </c>
      <c r="AE472" s="23">
        <f t="shared" si="70"/>
        <v>0</v>
      </c>
      <c r="AF472" s="23">
        <f t="shared" si="71"/>
        <v>0</v>
      </c>
    </row>
    <row r="473" spans="1:32" x14ac:dyDescent="0.2">
      <c r="A473" s="366"/>
      <c r="B473" s="366"/>
      <c r="C473" s="164"/>
      <c r="D473" s="164"/>
      <c r="E473" s="201"/>
      <c r="F473" s="164"/>
      <c r="G473" s="194"/>
      <c r="H473" s="164"/>
      <c r="I473" s="204"/>
      <c r="J473" s="164"/>
      <c r="K473" s="164"/>
      <c r="L473" s="164"/>
      <c r="M473" s="76"/>
      <c r="N473" s="76"/>
      <c r="O473" s="81"/>
      <c r="P473" s="195">
        <f>VLOOKUP(O473,'Supporting Documentation'!$A$4:$J$569,10,FALSE)</f>
        <v>0</v>
      </c>
      <c r="Q473" s="51"/>
      <c r="R473" s="50"/>
      <c r="S473" s="156">
        <f>IF(Q473="",0,(Q473/'PPF Application'!$T$7))</f>
        <v>0</v>
      </c>
      <c r="T473" s="52">
        <f>IF(O473="", 0, (P473/'PPF Application'!$T$7)*Q473)</f>
        <v>0</v>
      </c>
      <c r="U473" s="134"/>
      <c r="W473" s="158">
        <f t="shared" si="72"/>
        <v>0</v>
      </c>
      <c r="X473" s="158">
        <f t="shared" si="64"/>
        <v>0</v>
      </c>
      <c r="Y473" s="158">
        <f t="shared" si="65"/>
        <v>0</v>
      </c>
      <c r="Z473" s="200">
        <f t="shared" si="66"/>
        <v>0</v>
      </c>
      <c r="AA473" s="200">
        <f t="shared" si="67"/>
        <v>0</v>
      </c>
      <c r="AB473" s="158">
        <f t="shared" si="68"/>
        <v>0</v>
      </c>
      <c r="AC473" s="11">
        <f t="shared" si="69"/>
        <v>0</v>
      </c>
      <c r="AE473" s="23">
        <f t="shared" si="70"/>
        <v>0</v>
      </c>
      <c r="AF473" s="23">
        <f t="shared" si="71"/>
        <v>0</v>
      </c>
    </row>
    <row r="474" spans="1:32" x14ac:dyDescent="0.2">
      <c r="A474" s="366"/>
      <c r="B474" s="366"/>
      <c r="C474" s="164"/>
      <c r="D474" s="164"/>
      <c r="E474" s="201"/>
      <c r="F474" s="164"/>
      <c r="G474" s="194"/>
      <c r="H474" s="164"/>
      <c r="I474" s="204"/>
      <c r="J474" s="164"/>
      <c r="K474" s="164"/>
      <c r="L474" s="164"/>
      <c r="M474" s="76"/>
      <c r="N474" s="76"/>
      <c r="O474" s="81"/>
      <c r="P474" s="195">
        <f>VLOOKUP(O474,'Supporting Documentation'!$A$4:$J$569,10,FALSE)</f>
        <v>0</v>
      </c>
      <c r="Q474" s="51"/>
      <c r="R474" s="50"/>
      <c r="S474" s="156">
        <f>IF(Q474="",0,(Q474/'PPF Application'!$T$7))</f>
        <v>0</v>
      </c>
      <c r="T474" s="52">
        <f>IF(O474="", 0, (P474/'PPF Application'!$T$7)*Q474)</f>
        <v>0</v>
      </c>
      <c r="U474" s="134"/>
      <c r="W474" s="158">
        <f t="shared" si="72"/>
        <v>0</v>
      </c>
      <c r="X474" s="158">
        <f t="shared" si="64"/>
        <v>0</v>
      </c>
      <c r="Y474" s="158">
        <f t="shared" si="65"/>
        <v>0</v>
      </c>
      <c r="Z474" s="200">
        <f t="shared" si="66"/>
        <v>0</v>
      </c>
      <c r="AA474" s="200">
        <f t="shared" si="67"/>
        <v>0</v>
      </c>
      <c r="AB474" s="158">
        <f t="shared" si="68"/>
        <v>0</v>
      </c>
      <c r="AC474" s="11">
        <f t="shared" si="69"/>
        <v>0</v>
      </c>
      <c r="AE474" s="23">
        <f t="shared" si="70"/>
        <v>0</v>
      </c>
      <c r="AF474" s="23">
        <f t="shared" si="71"/>
        <v>0</v>
      </c>
    </row>
    <row r="475" spans="1:32" x14ac:dyDescent="0.2">
      <c r="A475" s="366"/>
      <c r="B475" s="366"/>
      <c r="C475" s="164"/>
      <c r="D475" s="164"/>
      <c r="E475" s="201"/>
      <c r="F475" s="164"/>
      <c r="G475" s="194"/>
      <c r="H475" s="164"/>
      <c r="I475" s="204"/>
      <c r="J475" s="164"/>
      <c r="K475" s="164"/>
      <c r="L475" s="164"/>
      <c r="M475" s="76"/>
      <c r="N475" s="76"/>
      <c r="O475" s="81"/>
      <c r="P475" s="195">
        <f>VLOOKUP(O475,'Supporting Documentation'!$A$4:$J$569,10,FALSE)</f>
        <v>0</v>
      </c>
      <c r="Q475" s="51"/>
      <c r="R475" s="50"/>
      <c r="S475" s="156">
        <f>IF(Q475="",0,(Q475/'PPF Application'!$T$7))</f>
        <v>0</v>
      </c>
      <c r="T475" s="52">
        <f>IF(O475="", 0, (P475/'PPF Application'!$T$7)*Q475)</f>
        <v>0</v>
      </c>
      <c r="U475" s="134"/>
      <c r="W475" s="158">
        <f t="shared" si="72"/>
        <v>0</v>
      </c>
      <c r="X475" s="158">
        <f t="shared" si="64"/>
        <v>0</v>
      </c>
      <c r="Y475" s="158">
        <f t="shared" si="65"/>
        <v>0</v>
      </c>
      <c r="Z475" s="200">
        <f t="shared" si="66"/>
        <v>0</v>
      </c>
      <c r="AA475" s="200">
        <f t="shared" si="67"/>
        <v>0</v>
      </c>
      <c r="AB475" s="158">
        <f t="shared" si="68"/>
        <v>0</v>
      </c>
      <c r="AC475" s="11">
        <f t="shared" si="69"/>
        <v>0</v>
      </c>
      <c r="AE475" s="23">
        <f t="shared" si="70"/>
        <v>0</v>
      </c>
      <c r="AF475" s="23">
        <f t="shared" si="71"/>
        <v>0</v>
      </c>
    </row>
    <row r="476" spans="1:32" x14ac:dyDescent="0.2">
      <c r="A476" s="366"/>
      <c r="B476" s="366"/>
      <c r="C476" s="164"/>
      <c r="D476" s="164"/>
      <c r="E476" s="201"/>
      <c r="F476" s="164"/>
      <c r="G476" s="194"/>
      <c r="H476" s="164"/>
      <c r="I476" s="204"/>
      <c r="J476" s="164"/>
      <c r="K476" s="164"/>
      <c r="L476" s="164"/>
      <c r="M476" s="76"/>
      <c r="N476" s="76"/>
      <c r="O476" s="81"/>
      <c r="P476" s="195">
        <f>VLOOKUP(O476,'Supporting Documentation'!$A$4:$J$569,10,FALSE)</f>
        <v>0</v>
      </c>
      <c r="Q476" s="51"/>
      <c r="R476" s="50"/>
      <c r="S476" s="156">
        <f>IF(Q476="",0,(Q476/'PPF Application'!$T$7))</f>
        <v>0</v>
      </c>
      <c r="T476" s="52">
        <f>IF(O476="", 0, (P476/'PPF Application'!$T$7)*Q476)</f>
        <v>0</v>
      </c>
      <c r="U476" s="134"/>
      <c r="W476" s="158">
        <f t="shared" si="72"/>
        <v>0</v>
      </c>
      <c r="X476" s="158">
        <f t="shared" si="64"/>
        <v>0</v>
      </c>
      <c r="Y476" s="158">
        <f t="shared" si="65"/>
        <v>0</v>
      </c>
      <c r="Z476" s="200">
        <f t="shared" si="66"/>
        <v>0</v>
      </c>
      <c r="AA476" s="200">
        <f t="shared" si="67"/>
        <v>0</v>
      </c>
      <c r="AB476" s="158">
        <f t="shared" si="68"/>
        <v>0</v>
      </c>
      <c r="AC476" s="11">
        <f t="shared" si="69"/>
        <v>0</v>
      </c>
      <c r="AE476" s="23">
        <f t="shared" si="70"/>
        <v>0</v>
      </c>
      <c r="AF476" s="23">
        <f t="shared" si="71"/>
        <v>0</v>
      </c>
    </row>
    <row r="477" spans="1:32" x14ac:dyDescent="0.2">
      <c r="A477" s="366"/>
      <c r="B477" s="366"/>
      <c r="C477" s="164"/>
      <c r="D477" s="164"/>
      <c r="E477" s="201"/>
      <c r="F477" s="164"/>
      <c r="G477" s="194"/>
      <c r="H477" s="164"/>
      <c r="I477" s="204"/>
      <c r="J477" s="164"/>
      <c r="K477" s="164"/>
      <c r="L477" s="164"/>
      <c r="M477" s="76"/>
      <c r="N477" s="76"/>
      <c r="O477" s="81"/>
      <c r="P477" s="195">
        <f>VLOOKUP(O477,'Supporting Documentation'!$A$4:$J$569,10,FALSE)</f>
        <v>0</v>
      </c>
      <c r="Q477" s="51"/>
      <c r="R477" s="50"/>
      <c r="S477" s="156">
        <f>IF(Q477="",0,(Q477/'PPF Application'!$T$7))</f>
        <v>0</v>
      </c>
      <c r="T477" s="52">
        <f>IF(O477="", 0, (P477/'PPF Application'!$T$7)*Q477)</f>
        <v>0</v>
      </c>
      <c r="U477" s="134"/>
      <c r="W477" s="158">
        <f t="shared" si="72"/>
        <v>0</v>
      </c>
      <c r="X477" s="158">
        <f t="shared" si="64"/>
        <v>0</v>
      </c>
      <c r="Y477" s="158">
        <f t="shared" si="65"/>
        <v>0</v>
      </c>
      <c r="Z477" s="200">
        <f t="shared" si="66"/>
        <v>0</v>
      </c>
      <c r="AA477" s="200">
        <f t="shared" si="67"/>
        <v>0</v>
      </c>
      <c r="AB477" s="158">
        <f t="shared" si="68"/>
        <v>0</v>
      </c>
      <c r="AC477" s="11">
        <f t="shared" si="69"/>
        <v>0</v>
      </c>
      <c r="AE477" s="23">
        <f t="shared" si="70"/>
        <v>0</v>
      </c>
      <c r="AF477" s="23">
        <f t="shared" si="71"/>
        <v>0</v>
      </c>
    </row>
    <row r="478" spans="1:32" x14ac:dyDescent="0.2">
      <c r="A478" s="366"/>
      <c r="B478" s="366"/>
      <c r="C478" s="164"/>
      <c r="D478" s="164"/>
      <c r="E478" s="201"/>
      <c r="F478" s="164"/>
      <c r="G478" s="194"/>
      <c r="H478" s="164"/>
      <c r="I478" s="204"/>
      <c r="J478" s="164"/>
      <c r="K478" s="164"/>
      <c r="L478" s="164"/>
      <c r="M478" s="76"/>
      <c r="N478" s="76"/>
      <c r="O478" s="81"/>
      <c r="P478" s="195">
        <f>VLOOKUP(O478,'Supporting Documentation'!$A$4:$J$569,10,FALSE)</f>
        <v>0</v>
      </c>
      <c r="Q478" s="51"/>
      <c r="R478" s="50"/>
      <c r="S478" s="156">
        <f>IF(Q478="",0,(Q478/'PPF Application'!$T$7))</f>
        <v>0</v>
      </c>
      <c r="T478" s="52">
        <f>IF(O478="", 0, (P478/'PPF Application'!$T$7)*Q478)</f>
        <v>0</v>
      </c>
      <c r="U478" s="134"/>
      <c r="W478" s="158">
        <f t="shared" si="72"/>
        <v>0</v>
      </c>
      <c r="X478" s="158">
        <f t="shared" si="64"/>
        <v>0</v>
      </c>
      <c r="Y478" s="158">
        <f t="shared" si="65"/>
        <v>0</v>
      </c>
      <c r="Z478" s="200">
        <f t="shared" si="66"/>
        <v>0</v>
      </c>
      <c r="AA478" s="200">
        <f t="shared" si="67"/>
        <v>0</v>
      </c>
      <c r="AB478" s="158">
        <f t="shared" si="68"/>
        <v>0</v>
      </c>
      <c r="AC478" s="11">
        <f t="shared" si="69"/>
        <v>0</v>
      </c>
      <c r="AE478" s="23">
        <f t="shared" si="70"/>
        <v>0</v>
      </c>
      <c r="AF478" s="23">
        <f t="shared" si="71"/>
        <v>0</v>
      </c>
    </row>
    <row r="479" spans="1:32" x14ac:dyDescent="0.2">
      <c r="A479" s="366"/>
      <c r="B479" s="366"/>
      <c r="C479" s="164"/>
      <c r="D479" s="164"/>
      <c r="E479" s="201"/>
      <c r="F479" s="164"/>
      <c r="G479" s="194"/>
      <c r="H479" s="164"/>
      <c r="I479" s="204"/>
      <c r="J479" s="164"/>
      <c r="K479" s="164"/>
      <c r="L479" s="164"/>
      <c r="M479" s="76"/>
      <c r="N479" s="76"/>
      <c r="O479" s="81"/>
      <c r="P479" s="195">
        <f>VLOOKUP(O479,'Supporting Documentation'!$A$4:$J$569,10,FALSE)</f>
        <v>0</v>
      </c>
      <c r="Q479" s="51"/>
      <c r="R479" s="50"/>
      <c r="S479" s="156">
        <f>IF(Q479="",0,(Q479/'PPF Application'!$T$7))</f>
        <v>0</v>
      </c>
      <c r="T479" s="52">
        <f>IF(O479="", 0, (P479/'PPF Application'!$T$7)*Q479)</f>
        <v>0</v>
      </c>
      <c r="U479" s="134"/>
      <c r="W479" s="158">
        <f t="shared" si="72"/>
        <v>0</v>
      </c>
      <c r="X479" s="158">
        <f t="shared" si="64"/>
        <v>0</v>
      </c>
      <c r="Y479" s="158">
        <f t="shared" si="65"/>
        <v>0</v>
      </c>
      <c r="Z479" s="200">
        <f t="shared" si="66"/>
        <v>0</v>
      </c>
      <c r="AA479" s="200">
        <f t="shared" si="67"/>
        <v>0</v>
      </c>
      <c r="AB479" s="158">
        <f t="shared" si="68"/>
        <v>0</v>
      </c>
      <c r="AC479" s="11">
        <f t="shared" si="69"/>
        <v>0</v>
      </c>
      <c r="AE479" s="23">
        <f t="shared" si="70"/>
        <v>0</v>
      </c>
      <c r="AF479" s="23">
        <f t="shared" si="71"/>
        <v>0</v>
      </c>
    </row>
    <row r="480" spans="1:32" x14ac:dyDescent="0.2">
      <c r="A480" s="366"/>
      <c r="B480" s="366"/>
      <c r="C480" s="164"/>
      <c r="D480" s="164"/>
      <c r="E480" s="201"/>
      <c r="F480" s="164"/>
      <c r="G480" s="194"/>
      <c r="H480" s="164"/>
      <c r="I480" s="204"/>
      <c r="J480" s="164"/>
      <c r="K480" s="164"/>
      <c r="L480" s="164"/>
      <c r="M480" s="76"/>
      <c r="N480" s="76"/>
      <c r="O480" s="81"/>
      <c r="P480" s="195">
        <f>VLOOKUP(O480,'Supporting Documentation'!$A$4:$J$569,10,FALSE)</f>
        <v>0</v>
      </c>
      <c r="Q480" s="51"/>
      <c r="R480" s="50"/>
      <c r="S480" s="156">
        <f>IF(Q480="",0,(Q480/'PPF Application'!$T$7))</f>
        <v>0</v>
      </c>
      <c r="T480" s="52">
        <f>IF(O480="", 0, (P480/'PPF Application'!$T$7)*Q480)</f>
        <v>0</v>
      </c>
      <c r="U480" s="134"/>
      <c r="W480" s="158">
        <f t="shared" si="72"/>
        <v>0</v>
      </c>
      <c r="X480" s="158">
        <f t="shared" si="64"/>
        <v>0</v>
      </c>
      <c r="Y480" s="158">
        <f t="shared" si="65"/>
        <v>0</v>
      </c>
      <c r="Z480" s="200">
        <f t="shared" si="66"/>
        <v>0</v>
      </c>
      <c r="AA480" s="200">
        <f t="shared" si="67"/>
        <v>0</v>
      </c>
      <c r="AB480" s="158">
        <f t="shared" si="68"/>
        <v>0</v>
      </c>
      <c r="AC480" s="11">
        <f t="shared" si="69"/>
        <v>0</v>
      </c>
      <c r="AE480" s="23">
        <f t="shared" si="70"/>
        <v>0</v>
      </c>
      <c r="AF480" s="23">
        <f t="shared" si="71"/>
        <v>0</v>
      </c>
    </row>
    <row r="481" spans="1:32" x14ac:dyDescent="0.2">
      <c r="A481" s="366"/>
      <c r="B481" s="366"/>
      <c r="C481" s="164"/>
      <c r="D481" s="164"/>
      <c r="E481" s="201"/>
      <c r="F481" s="164"/>
      <c r="G481" s="194"/>
      <c r="H481" s="164"/>
      <c r="I481" s="204"/>
      <c r="J481" s="164"/>
      <c r="K481" s="164"/>
      <c r="L481" s="164"/>
      <c r="M481" s="76"/>
      <c r="N481" s="76"/>
      <c r="O481" s="81"/>
      <c r="P481" s="195">
        <f>VLOOKUP(O481,'Supporting Documentation'!$A$4:$J$569,10,FALSE)</f>
        <v>0</v>
      </c>
      <c r="Q481" s="51"/>
      <c r="R481" s="50"/>
      <c r="S481" s="156">
        <f>IF(Q481="",0,(Q481/'PPF Application'!$T$7))</f>
        <v>0</v>
      </c>
      <c r="T481" s="52">
        <f>IF(O481="", 0, (P481/'PPF Application'!$T$7)*Q481)</f>
        <v>0</v>
      </c>
      <c r="U481" s="134"/>
      <c r="W481" s="158">
        <f t="shared" si="72"/>
        <v>0</v>
      </c>
      <c r="X481" s="158">
        <f t="shared" si="64"/>
        <v>0</v>
      </c>
      <c r="Y481" s="158">
        <f t="shared" si="65"/>
        <v>0</v>
      </c>
      <c r="Z481" s="200">
        <f t="shared" si="66"/>
        <v>0</v>
      </c>
      <c r="AA481" s="200">
        <f t="shared" si="67"/>
        <v>0</v>
      </c>
      <c r="AB481" s="158">
        <f t="shared" si="68"/>
        <v>0</v>
      </c>
      <c r="AC481" s="11">
        <f t="shared" si="69"/>
        <v>0</v>
      </c>
      <c r="AE481" s="23">
        <f t="shared" si="70"/>
        <v>0</v>
      </c>
      <c r="AF481" s="23">
        <f t="shared" si="71"/>
        <v>0</v>
      </c>
    </row>
    <row r="482" spans="1:32" x14ac:dyDescent="0.2">
      <c r="A482" s="366"/>
      <c r="B482" s="366"/>
      <c r="C482" s="164"/>
      <c r="D482" s="164"/>
      <c r="E482" s="201"/>
      <c r="F482" s="164"/>
      <c r="G482" s="194"/>
      <c r="H482" s="164"/>
      <c r="I482" s="204"/>
      <c r="J482" s="164"/>
      <c r="K482" s="164"/>
      <c r="L482" s="164"/>
      <c r="M482" s="76"/>
      <c r="N482" s="76"/>
      <c r="O482" s="81"/>
      <c r="P482" s="195">
        <f>VLOOKUP(O482,'Supporting Documentation'!$A$4:$J$569,10,FALSE)</f>
        <v>0</v>
      </c>
      <c r="Q482" s="51"/>
      <c r="R482" s="50"/>
      <c r="S482" s="156">
        <f>IF(Q482="",0,(Q482/'PPF Application'!$T$7))</f>
        <v>0</v>
      </c>
      <c r="T482" s="52">
        <f>IF(O482="", 0, (P482/'PPF Application'!$T$7)*Q482)</f>
        <v>0</v>
      </c>
      <c r="U482" s="134"/>
      <c r="W482" s="158">
        <f t="shared" si="72"/>
        <v>0</v>
      </c>
      <c r="X482" s="158">
        <f t="shared" si="64"/>
        <v>0</v>
      </c>
      <c r="Y482" s="158">
        <f t="shared" si="65"/>
        <v>0</v>
      </c>
      <c r="Z482" s="200">
        <f t="shared" si="66"/>
        <v>0</v>
      </c>
      <c r="AA482" s="200">
        <f t="shared" si="67"/>
        <v>0</v>
      </c>
      <c r="AB482" s="158">
        <f t="shared" si="68"/>
        <v>0</v>
      </c>
      <c r="AC482" s="11">
        <f t="shared" si="69"/>
        <v>0</v>
      </c>
      <c r="AE482" s="23">
        <f t="shared" si="70"/>
        <v>0</v>
      </c>
      <c r="AF482" s="23">
        <f t="shared" si="71"/>
        <v>0</v>
      </c>
    </row>
    <row r="483" spans="1:32" x14ac:dyDescent="0.2">
      <c r="A483" s="366"/>
      <c r="B483" s="366"/>
      <c r="C483" s="164"/>
      <c r="D483" s="164"/>
      <c r="E483" s="201"/>
      <c r="F483" s="164"/>
      <c r="G483" s="194"/>
      <c r="H483" s="164"/>
      <c r="I483" s="204"/>
      <c r="J483" s="164"/>
      <c r="K483" s="164"/>
      <c r="L483" s="164"/>
      <c r="M483" s="76"/>
      <c r="N483" s="76"/>
      <c r="O483" s="81"/>
      <c r="P483" s="195">
        <f>VLOOKUP(O483,'Supporting Documentation'!$A$4:$J$569,10,FALSE)</f>
        <v>0</v>
      </c>
      <c r="Q483" s="51"/>
      <c r="R483" s="50"/>
      <c r="S483" s="156">
        <f>IF(Q483="",0,(Q483/'PPF Application'!$T$7))</f>
        <v>0</v>
      </c>
      <c r="T483" s="52">
        <f>IF(O483="", 0, (P483/'PPF Application'!$T$7)*Q483)</f>
        <v>0</v>
      </c>
      <c r="U483" s="134"/>
      <c r="W483" s="158">
        <f t="shared" si="72"/>
        <v>0</v>
      </c>
      <c r="X483" s="158">
        <f t="shared" si="64"/>
        <v>0</v>
      </c>
      <c r="Y483" s="158">
        <f t="shared" si="65"/>
        <v>0</v>
      </c>
      <c r="Z483" s="200">
        <f t="shared" si="66"/>
        <v>0</v>
      </c>
      <c r="AA483" s="200">
        <f t="shared" si="67"/>
        <v>0</v>
      </c>
      <c r="AB483" s="158">
        <f t="shared" si="68"/>
        <v>0</v>
      </c>
      <c r="AC483" s="11">
        <f t="shared" si="69"/>
        <v>0</v>
      </c>
      <c r="AE483" s="23">
        <f t="shared" si="70"/>
        <v>0</v>
      </c>
      <c r="AF483" s="23">
        <f t="shared" si="71"/>
        <v>0</v>
      </c>
    </row>
    <row r="484" spans="1:32" x14ac:dyDescent="0.2">
      <c r="A484" s="366"/>
      <c r="B484" s="366"/>
      <c r="C484" s="164"/>
      <c r="D484" s="164"/>
      <c r="E484" s="201"/>
      <c r="F484" s="164"/>
      <c r="G484" s="194"/>
      <c r="H484" s="164"/>
      <c r="I484" s="204"/>
      <c r="J484" s="164"/>
      <c r="K484" s="164"/>
      <c r="L484" s="164"/>
      <c r="M484" s="76"/>
      <c r="N484" s="76"/>
      <c r="O484" s="81"/>
      <c r="P484" s="195">
        <f>VLOOKUP(O484,'Supporting Documentation'!$A$4:$J$569,10,FALSE)</f>
        <v>0</v>
      </c>
      <c r="Q484" s="51"/>
      <c r="R484" s="50"/>
      <c r="S484" s="156">
        <f>IF(Q484="",0,(Q484/'PPF Application'!$T$7))</f>
        <v>0</v>
      </c>
      <c r="T484" s="52">
        <f>IF(O484="", 0, (P484/'PPF Application'!$T$7)*Q484)</f>
        <v>0</v>
      </c>
      <c r="U484" s="134"/>
      <c r="W484" s="158">
        <f t="shared" si="72"/>
        <v>0</v>
      </c>
      <c r="X484" s="158">
        <f t="shared" si="64"/>
        <v>0</v>
      </c>
      <c r="Y484" s="158">
        <f t="shared" si="65"/>
        <v>0</v>
      </c>
      <c r="Z484" s="200">
        <f t="shared" si="66"/>
        <v>0</v>
      </c>
      <c r="AA484" s="200">
        <f t="shared" si="67"/>
        <v>0</v>
      </c>
      <c r="AB484" s="158">
        <f t="shared" si="68"/>
        <v>0</v>
      </c>
      <c r="AC484" s="11">
        <f t="shared" si="69"/>
        <v>0</v>
      </c>
      <c r="AE484" s="23">
        <f t="shared" si="70"/>
        <v>0</v>
      </c>
      <c r="AF484" s="23">
        <f t="shared" si="71"/>
        <v>0</v>
      </c>
    </row>
    <row r="485" spans="1:32" x14ac:dyDescent="0.2">
      <c r="A485" s="366"/>
      <c r="B485" s="366"/>
      <c r="C485" s="164"/>
      <c r="D485" s="164"/>
      <c r="E485" s="201"/>
      <c r="F485" s="164"/>
      <c r="G485" s="194"/>
      <c r="H485" s="164"/>
      <c r="I485" s="204"/>
      <c r="J485" s="164"/>
      <c r="K485" s="164"/>
      <c r="L485" s="164"/>
      <c r="M485" s="76"/>
      <c r="N485" s="76"/>
      <c r="O485" s="81"/>
      <c r="P485" s="195">
        <f>VLOOKUP(O485,'Supporting Documentation'!$A$4:$J$569,10,FALSE)</f>
        <v>0</v>
      </c>
      <c r="Q485" s="51"/>
      <c r="R485" s="50"/>
      <c r="S485" s="156">
        <f>IF(Q485="",0,(Q485/'PPF Application'!$T$7))</f>
        <v>0</v>
      </c>
      <c r="T485" s="52">
        <f>IF(O485="", 0, (P485/'PPF Application'!$T$7)*Q485)</f>
        <v>0</v>
      </c>
      <c r="U485" s="134"/>
      <c r="W485" s="158">
        <f t="shared" si="72"/>
        <v>0</v>
      </c>
      <c r="X485" s="158">
        <f t="shared" si="64"/>
        <v>0</v>
      </c>
      <c r="Y485" s="158">
        <f t="shared" si="65"/>
        <v>0</v>
      </c>
      <c r="Z485" s="200">
        <f t="shared" si="66"/>
        <v>0</v>
      </c>
      <c r="AA485" s="200">
        <f t="shared" si="67"/>
        <v>0</v>
      </c>
      <c r="AB485" s="158">
        <f t="shared" si="68"/>
        <v>0</v>
      </c>
      <c r="AC485" s="11">
        <f t="shared" si="69"/>
        <v>0</v>
      </c>
      <c r="AE485" s="23">
        <f t="shared" si="70"/>
        <v>0</v>
      </c>
      <c r="AF485" s="23">
        <f t="shared" si="71"/>
        <v>0</v>
      </c>
    </row>
    <row r="486" spans="1:32" x14ac:dyDescent="0.2">
      <c r="A486" s="366"/>
      <c r="B486" s="366"/>
      <c r="C486" s="164"/>
      <c r="D486" s="164"/>
      <c r="E486" s="201"/>
      <c r="F486" s="164"/>
      <c r="G486" s="194"/>
      <c r="H486" s="164"/>
      <c r="I486" s="204"/>
      <c r="J486" s="164"/>
      <c r="K486" s="164"/>
      <c r="L486" s="164"/>
      <c r="M486" s="76"/>
      <c r="N486" s="76"/>
      <c r="O486" s="81"/>
      <c r="P486" s="195">
        <f>VLOOKUP(O486,'Supporting Documentation'!$A$4:$J$569,10,FALSE)</f>
        <v>0</v>
      </c>
      <c r="Q486" s="51"/>
      <c r="R486" s="50"/>
      <c r="S486" s="156">
        <f>IF(Q486="",0,(Q486/'PPF Application'!$T$7))</f>
        <v>0</v>
      </c>
      <c r="T486" s="52">
        <f>IF(O486="", 0, (P486/'PPF Application'!$T$7)*Q486)</f>
        <v>0</v>
      </c>
      <c r="U486" s="134"/>
      <c r="W486" s="158">
        <f t="shared" si="72"/>
        <v>0</v>
      </c>
      <c r="X486" s="158">
        <f t="shared" si="64"/>
        <v>0</v>
      </c>
      <c r="Y486" s="158">
        <f t="shared" si="65"/>
        <v>0</v>
      </c>
      <c r="Z486" s="200">
        <f t="shared" si="66"/>
        <v>0</v>
      </c>
      <c r="AA486" s="200">
        <f t="shared" si="67"/>
        <v>0</v>
      </c>
      <c r="AB486" s="158">
        <f t="shared" si="68"/>
        <v>0</v>
      </c>
      <c r="AC486" s="11">
        <f t="shared" si="69"/>
        <v>0</v>
      </c>
      <c r="AE486" s="23">
        <f t="shared" si="70"/>
        <v>0</v>
      </c>
      <c r="AF486" s="23">
        <f t="shared" si="71"/>
        <v>0</v>
      </c>
    </row>
    <row r="487" spans="1:32" x14ac:dyDescent="0.2">
      <c r="A487" s="366"/>
      <c r="B487" s="366"/>
      <c r="C487" s="164"/>
      <c r="D487" s="164"/>
      <c r="E487" s="201"/>
      <c r="F487" s="164"/>
      <c r="G487" s="194"/>
      <c r="H487" s="164"/>
      <c r="I487" s="204"/>
      <c r="J487" s="164"/>
      <c r="K487" s="164"/>
      <c r="L487" s="164"/>
      <c r="M487" s="76"/>
      <c r="N487" s="76"/>
      <c r="O487" s="81"/>
      <c r="P487" s="195">
        <f>VLOOKUP(O487,'Supporting Documentation'!$A$4:$J$569,10,FALSE)</f>
        <v>0</v>
      </c>
      <c r="Q487" s="51"/>
      <c r="R487" s="50"/>
      <c r="S487" s="156">
        <f>IF(Q487="",0,(Q487/'PPF Application'!$T$7))</f>
        <v>0</v>
      </c>
      <c r="T487" s="52">
        <f>IF(O487="", 0, (P487/'PPF Application'!$T$7)*Q487)</f>
        <v>0</v>
      </c>
      <c r="U487" s="134"/>
      <c r="W487" s="158">
        <f t="shared" si="72"/>
        <v>0</v>
      </c>
      <c r="X487" s="158">
        <f t="shared" si="64"/>
        <v>0</v>
      </c>
      <c r="Y487" s="158">
        <f t="shared" si="65"/>
        <v>0</v>
      </c>
      <c r="Z487" s="200">
        <f t="shared" si="66"/>
        <v>0</v>
      </c>
      <c r="AA487" s="200">
        <f t="shared" si="67"/>
        <v>0</v>
      </c>
      <c r="AB487" s="158">
        <f t="shared" si="68"/>
        <v>0</v>
      </c>
      <c r="AC487" s="11">
        <f t="shared" si="69"/>
        <v>0</v>
      </c>
      <c r="AE487" s="23">
        <f t="shared" si="70"/>
        <v>0</v>
      </c>
      <c r="AF487" s="23">
        <f t="shared" si="71"/>
        <v>0</v>
      </c>
    </row>
    <row r="488" spans="1:32" x14ac:dyDescent="0.2">
      <c r="A488" s="366"/>
      <c r="B488" s="366"/>
      <c r="C488" s="164"/>
      <c r="D488" s="164"/>
      <c r="E488" s="201"/>
      <c r="F488" s="164"/>
      <c r="G488" s="194"/>
      <c r="H488" s="164"/>
      <c r="I488" s="204"/>
      <c r="J488" s="164"/>
      <c r="K488" s="164"/>
      <c r="L488" s="164"/>
      <c r="M488" s="76"/>
      <c r="N488" s="76"/>
      <c r="O488" s="81"/>
      <c r="P488" s="195">
        <f>VLOOKUP(O488,'Supporting Documentation'!$A$4:$J$569,10,FALSE)</f>
        <v>0</v>
      </c>
      <c r="Q488" s="51"/>
      <c r="R488" s="50"/>
      <c r="S488" s="156">
        <f>IF(Q488="",0,(Q488/'PPF Application'!$T$7))</f>
        <v>0</v>
      </c>
      <c r="T488" s="52">
        <f>IF(O488="", 0, (P488/'PPF Application'!$T$7)*Q488)</f>
        <v>0</v>
      </c>
      <c r="U488" s="134"/>
      <c r="W488" s="158">
        <f t="shared" si="72"/>
        <v>0</v>
      </c>
      <c r="X488" s="158">
        <f t="shared" si="64"/>
        <v>0</v>
      </c>
      <c r="Y488" s="158">
        <f t="shared" si="65"/>
        <v>0</v>
      </c>
      <c r="Z488" s="200">
        <f t="shared" si="66"/>
        <v>0</v>
      </c>
      <c r="AA488" s="200">
        <f t="shared" si="67"/>
        <v>0</v>
      </c>
      <c r="AB488" s="158">
        <f t="shared" si="68"/>
        <v>0</v>
      </c>
      <c r="AC488" s="11">
        <f t="shared" si="69"/>
        <v>0</v>
      </c>
      <c r="AE488" s="23">
        <f t="shared" si="70"/>
        <v>0</v>
      </c>
      <c r="AF488" s="23">
        <f t="shared" si="71"/>
        <v>0</v>
      </c>
    </row>
    <row r="489" spans="1:32" x14ac:dyDescent="0.2">
      <c r="A489" s="366"/>
      <c r="B489" s="366"/>
      <c r="C489" s="164"/>
      <c r="D489" s="164"/>
      <c r="E489" s="201"/>
      <c r="F489" s="164"/>
      <c r="G489" s="194"/>
      <c r="H489" s="164"/>
      <c r="I489" s="204"/>
      <c r="J489" s="164"/>
      <c r="K489" s="164"/>
      <c r="L489" s="164"/>
      <c r="M489" s="76"/>
      <c r="N489" s="76"/>
      <c r="O489" s="81"/>
      <c r="P489" s="195">
        <f>VLOOKUP(O489,'Supporting Documentation'!$A$4:$J$569,10,FALSE)</f>
        <v>0</v>
      </c>
      <c r="Q489" s="51"/>
      <c r="R489" s="50"/>
      <c r="S489" s="156">
        <f>IF(Q489="",0,(Q489/'PPF Application'!$T$7))</f>
        <v>0</v>
      </c>
      <c r="T489" s="52">
        <f>IF(O489="", 0, (P489/'PPF Application'!$T$7)*Q489)</f>
        <v>0</v>
      </c>
      <c r="U489" s="134"/>
      <c r="W489" s="158">
        <f t="shared" si="72"/>
        <v>0</v>
      </c>
      <c r="X489" s="158">
        <f t="shared" si="64"/>
        <v>0</v>
      </c>
      <c r="Y489" s="158">
        <f t="shared" si="65"/>
        <v>0</v>
      </c>
      <c r="Z489" s="200">
        <f t="shared" si="66"/>
        <v>0</v>
      </c>
      <c r="AA489" s="200">
        <f t="shared" si="67"/>
        <v>0</v>
      </c>
      <c r="AB489" s="158">
        <f t="shared" si="68"/>
        <v>0</v>
      </c>
      <c r="AC489" s="11">
        <f t="shared" si="69"/>
        <v>0</v>
      </c>
      <c r="AE489" s="23">
        <f t="shared" si="70"/>
        <v>0</v>
      </c>
      <c r="AF489" s="23">
        <f t="shared" si="71"/>
        <v>0</v>
      </c>
    </row>
    <row r="490" spans="1:32" x14ac:dyDescent="0.2">
      <c r="A490" s="366"/>
      <c r="B490" s="366"/>
      <c r="C490" s="164"/>
      <c r="D490" s="164"/>
      <c r="E490" s="201"/>
      <c r="F490" s="164"/>
      <c r="G490" s="194"/>
      <c r="H490" s="164"/>
      <c r="I490" s="204"/>
      <c r="J490" s="164"/>
      <c r="K490" s="164"/>
      <c r="L490" s="164"/>
      <c r="M490" s="76"/>
      <c r="N490" s="76"/>
      <c r="O490" s="81"/>
      <c r="P490" s="195">
        <f>VLOOKUP(O490,'Supporting Documentation'!$A$4:$J$569,10,FALSE)</f>
        <v>0</v>
      </c>
      <c r="Q490" s="51"/>
      <c r="R490" s="50"/>
      <c r="S490" s="156">
        <f>IF(Q490="",0,(Q490/'PPF Application'!$T$7))</f>
        <v>0</v>
      </c>
      <c r="T490" s="52">
        <f>IF(O490="", 0, (P490/'PPF Application'!$T$7)*Q490)</f>
        <v>0</v>
      </c>
      <c r="U490" s="134"/>
      <c r="W490" s="158">
        <f t="shared" si="72"/>
        <v>0</v>
      </c>
      <c r="X490" s="158">
        <f t="shared" si="64"/>
        <v>0</v>
      </c>
      <c r="Y490" s="158">
        <f t="shared" si="65"/>
        <v>0</v>
      </c>
      <c r="Z490" s="200">
        <f t="shared" si="66"/>
        <v>0</v>
      </c>
      <c r="AA490" s="200">
        <f t="shared" si="67"/>
        <v>0</v>
      </c>
      <c r="AB490" s="158">
        <f t="shared" si="68"/>
        <v>0</v>
      </c>
      <c r="AC490" s="11">
        <f t="shared" si="69"/>
        <v>0</v>
      </c>
      <c r="AE490" s="23">
        <f t="shared" si="70"/>
        <v>0</v>
      </c>
      <c r="AF490" s="23">
        <f t="shared" si="71"/>
        <v>0</v>
      </c>
    </row>
    <row r="491" spans="1:32" x14ac:dyDescent="0.2">
      <c r="A491" s="366"/>
      <c r="B491" s="366"/>
      <c r="C491" s="164"/>
      <c r="D491" s="164"/>
      <c r="E491" s="201"/>
      <c r="F491" s="164"/>
      <c r="G491" s="194"/>
      <c r="H491" s="164"/>
      <c r="I491" s="204"/>
      <c r="J491" s="164"/>
      <c r="K491" s="164"/>
      <c r="L491" s="164"/>
      <c r="M491" s="76"/>
      <c r="N491" s="76"/>
      <c r="O491" s="81"/>
      <c r="P491" s="195">
        <f>VLOOKUP(O491,'Supporting Documentation'!$A$4:$J$569,10,FALSE)</f>
        <v>0</v>
      </c>
      <c r="Q491" s="51"/>
      <c r="R491" s="50"/>
      <c r="S491" s="156">
        <f>IF(Q491="",0,(Q491/'PPF Application'!$T$7))</f>
        <v>0</v>
      </c>
      <c r="T491" s="52">
        <f>IF(O491="", 0, (P491/'PPF Application'!$T$7)*Q491)</f>
        <v>0</v>
      </c>
      <c r="U491" s="134"/>
      <c r="W491" s="158">
        <f t="shared" si="72"/>
        <v>0</v>
      </c>
      <c r="X491" s="158">
        <f t="shared" si="64"/>
        <v>0</v>
      </c>
      <c r="Y491" s="158">
        <f t="shared" si="65"/>
        <v>0</v>
      </c>
      <c r="Z491" s="200">
        <f t="shared" si="66"/>
        <v>0</v>
      </c>
      <c r="AA491" s="200">
        <f t="shared" si="67"/>
        <v>0</v>
      </c>
      <c r="AB491" s="158">
        <f t="shared" si="68"/>
        <v>0</v>
      </c>
      <c r="AC491" s="11">
        <f t="shared" si="69"/>
        <v>0</v>
      </c>
      <c r="AE491" s="23">
        <f t="shared" si="70"/>
        <v>0</v>
      </c>
      <c r="AF491" s="23">
        <f t="shared" si="71"/>
        <v>0</v>
      </c>
    </row>
    <row r="492" spans="1:32" x14ac:dyDescent="0.2">
      <c r="A492" s="366"/>
      <c r="B492" s="366"/>
      <c r="C492" s="164"/>
      <c r="D492" s="164"/>
      <c r="E492" s="201"/>
      <c r="F492" s="164"/>
      <c r="G492" s="194"/>
      <c r="H492" s="164"/>
      <c r="I492" s="204"/>
      <c r="J492" s="164"/>
      <c r="K492" s="164"/>
      <c r="L492" s="164"/>
      <c r="M492" s="76"/>
      <c r="N492" s="76"/>
      <c r="O492" s="81"/>
      <c r="P492" s="195">
        <f>VLOOKUP(O492,'Supporting Documentation'!$A$4:$J$569,10,FALSE)</f>
        <v>0</v>
      </c>
      <c r="Q492" s="51"/>
      <c r="R492" s="50"/>
      <c r="S492" s="156">
        <f>IF(Q492="",0,(Q492/'PPF Application'!$T$7))</f>
        <v>0</v>
      </c>
      <c r="T492" s="52">
        <f>IF(O492="", 0, (P492/'PPF Application'!$T$7)*Q492)</f>
        <v>0</v>
      </c>
      <c r="U492" s="134"/>
      <c r="W492" s="158">
        <f t="shared" si="72"/>
        <v>0</v>
      </c>
      <c r="X492" s="158">
        <f t="shared" si="64"/>
        <v>0</v>
      </c>
      <c r="Y492" s="158">
        <f t="shared" si="65"/>
        <v>0</v>
      </c>
      <c r="Z492" s="200">
        <f t="shared" si="66"/>
        <v>0</v>
      </c>
      <c r="AA492" s="200">
        <f t="shared" si="67"/>
        <v>0</v>
      </c>
      <c r="AB492" s="158">
        <f t="shared" si="68"/>
        <v>0</v>
      </c>
      <c r="AC492" s="11">
        <f t="shared" si="69"/>
        <v>0</v>
      </c>
      <c r="AE492" s="23">
        <f t="shared" si="70"/>
        <v>0</v>
      </c>
      <c r="AF492" s="23">
        <f t="shared" si="71"/>
        <v>0</v>
      </c>
    </row>
    <row r="493" spans="1:32" x14ac:dyDescent="0.2">
      <c r="A493" s="366"/>
      <c r="B493" s="366"/>
      <c r="C493" s="164"/>
      <c r="D493" s="164"/>
      <c r="E493" s="201"/>
      <c r="F493" s="164"/>
      <c r="G493" s="194"/>
      <c r="H493" s="164"/>
      <c r="I493" s="204"/>
      <c r="J493" s="164"/>
      <c r="K493" s="164"/>
      <c r="L493" s="164"/>
      <c r="M493" s="76"/>
      <c r="N493" s="76"/>
      <c r="O493" s="81"/>
      <c r="P493" s="195">
        <f>VLOOKUP(O493,'Supporting Documentation'!$A$4:$J$569,10,FALSE)</f>
        <v>0</v>
      </c>
      <c r="Q493" s="51"/>
      <c r="R493" s="50"/>
      <c r="S493" s="156">
        <f>IF(Q493="",0,(Q493/'PPF Application'!$T$7))</f>
        <v>0</v>
      </c>
      <c r="T493" s="52">
        <f>IF(O493="", 0, (P493/'PPF Application'!$T$7)*Q493)</f>
        <v>0</v>
      </c>
      <c r="U493" s="134"/>
      <c r="W493" s="158">
        <f t="shared" si="72"/>
        <v>0</v>
      </c>
      <c r="X493" s="158">
        <f t="shared" si="64"/>
        <v>0</v>
      </c>
      <c r="Y493" s="158">
        <f t="shared" si="65"/>
        <v>0</v>
      </c>
      <c r="Z493" s="200">
        <f t="shared" si="66"/>
        <v>0</v>
      </c>
      <c r="AA493" s="200">
        <f t="shared" si="67"/>
        <v>0</v>
      </c>
      <c r="AB493" s="158">
        <f t="shared" si="68"/>
        <v>0</v>
      </c>
      <c r="AC493" s="11">
        <f t="shared" si="69"/>
        <v>0</v>
      </c>
      <c r="AE493" s="23">
        <f t="shared" si="70"/>
        <v>0</v>
      </c>
      <c r="AF493" s="23">
        <f t="shared" si="71"/>
        <v>0</v>
      </c>
    </row>
    <row r="494" spans="1:32" x14ac:dyDescent="0.2">
      <c r="A494" s="366"/>
      <c r="B494" s="366"/>
      <c r="C494" s="164"/>
      <c r="D494" s="164"/>
      <c r="E494" s="201"/>
      <c r="F494" s="164"/>
      <c r="G494" s="194"/>
      <c r="H494" s="164"/>
      <c r="I494" s="204"/>
      <c r="J494" s="164"/>
      <c r="K494" s="164"/>
      <c r="L494" s="164"/>
      <c r="M494" s="76"/>
      <c r="N494" s="76"/>
      <c r="O494" s="81"/>
      <c r="P494" s="195">
        <f>VLOOKUP(O494,'Supporting Documentation'!$A$4:$J$569,10,FALSE)</f>
        <v>0</v>
      </c>
      <c r="Q494" s="51"/>
      <c r="R494" s="50"/>
      <c r="S494" s="156">
        <f>IF(Q494="",0,(Q494/'PPF Application'!$T$7))</f>
        <v>0</v>
      </c>
      <c r="T494" s="52">
        <f>IF(O494="", 0, (P494/'PPF Application'!$T$7)*Q494)</f>
        <v>0</v>
      </c>
      <c r="U494" s="134"/>
      <c r="W494" s="158">
        <f t="shared" si="72"/>
        <v>0</v>
      </c>
      <c r="X494" s="158">
        <f t="shared" si="64"/>
        <v>0</v>
      </c>
      <c r="Y494" s="158">
        <f t="shared" si="65"/>
        <v>0</v>
      </c>
      <c r="Z494" s="200">
        <f t="shared" si="66"/>
        <v>0</v>
      </c>
      <c r="AA494" s="200">
        <f t="shared" si="67"/>
        <v>0</v>
      </c>
      <c r="AB494" s="158">
        <f t="shared" si="68"/>
        <v>0</v>
      </c>
      <c r="AC494" s="11">
        <f t="shared" si="69"/>
        <v>0</v>
      </c>
      <c r="AE494" s="23">
        <f t="shared" si="70"/>
        <v>0</v>
      </c>
      <c r="AF494" s="23">
        <f t="shared" si="71"/>
        <v>0</v>
      </c>
    </row>
    <row r="495" spans="1:32" x14ac:dyDescent="0.2">
      <c r="A495" s="366"/>
      <c r="B495" s="366"/>
      <c r="C495" s="164"/>
      <c r="D495" s="164"/>
      <c r="E495" s="201"/>
      <c r="F495" s="164"/>
      <c r="G495" s="194"/>
      <c r="H495" s="164"/>
      <c r="I495" s="204"/>
      <c r="J495" s="164"/>
      <c r="K495" s="164"/>
      <c r="L495" s="164"/>
      <c r="M495" s="76"/>
      <c r="N495" s="76"/>
      <c r="O495" s="81"/>
      <c r="P495" s="195">
        <f>VLOOKUP(O495,'Supporting Documentation'!$A$4:$J$569,10,FALSE)</f>
        <v>0</v>
      </c>
      <c r="Q495" s="51"/>
      <c r="R495" s="50"/>
      <c r="S495" s="156">
        <f>IF(Q495="",0,(Q495/'PPF Application'!$T$7))</f>
        <v>0</v>
      </c>
      <c r="T495" s="52">
        <f>IF(O495="", 0, (P495/'PPF Application'!$T$7)*Q495)</f>
        <v>0</v>
      </c>
      <c r="U495" s="134"/>
      <c r="W495" s="158">
        <f t="shared" si="72"/>
        <v>0</v>
      </c>
      <c r="X495" s="158">
        <f t="shared" si="64"/>
        <v>0</v>
      </c>
      <c r="Y495" s="158">
        <f t="shared" si="65"/>
        <v>0</v>
      </c>
      <c r="Z495" s="200">
        <f t="shared" si="66"/>
        <v>0</v>
      </c>
      <c r="AA495" s="200">
        <f t="shared" si="67"/>
        <v>0</v>
      </c>
      <c r="AB495" s="158">
        <f t="shared" si="68"/>
        <v>0</v>
      </c>
      <c r="AC495" s="11">
        <f t="shared" si="69"/>
        <v>0</v>
      </c>
      <c r="AE495" s="23">
        <f t="shared" si="70"/>
        <v>0</v>
      </c>
      <c r="AF495" s="23">
        <f t="shared" si="71"/>
        <v>0</v>
      </c>
    </row>
    <row r="496" spans="1:32" x14ac:dyDescent="0.2">
      <c r="A496" s="366"/>
      <c r="B496" s="366"/>
      <c r="C496" s="164"/>
      <c r="D496" s="164"/>
      <c r="E496" s="201"/>
      <c r="F496" s="164"/>
      <c r="G496" s="194"/>
      <c r="H496" s="164"/>
      <c r="I496" s="204"/>
      <c r="J496" s="164"/>
      <c r="K496" s="164"/>
      <c r="L496" s="164"/>
      <c r="M496" s="76"/>
      <c r="N496" s="76"/>
      <c r="O496" s="81"/>
      <c r="P496" s="195">
        <f>VLOOKUP(O496,'Supporting Documentation'!$A$4:$J$569,10,FALSE)</f>
        <v>0</v>
      </c>
      <c r="Q496" s="51"/>
      <c r="R496" s="50"/>
      <c r="S496" s="156">
        <f>IF(Q496="",0,(Q496/'PPF Application'!$T$7))</f>
        <v>0</v>
      </c>
      <c r="T496" s="52">
        <f>IF(O496="", 0, (P496/'PPF Application'!$T$7)*Q496)</f>
        <v>0</v>
      </c>
      <c r="U496" s="134"/>
      <c r="W496" s="158">
        <f t="shared" si="72"/>
        <v>0</v>
      </c>
      <c r="X496" s="158">
        <f t="shared" si="64"/>
        <v>0</v>
      </c>
      <c r="Y496" s="158">
        <f t="shared" si="65"/>
        <v>0</v>
      </c>
      <c r="Z496" s="200">
        <f t="shared" si="66"/>
        <v>0</v>
      </c>
      <c r="AA496" s="200">
        <f t="shared" si="67"/>
        <v>0</v>
      </c>
      <c r="AB496" s="158">
        <f t="shared" si="68"/>
        <v>0</v>
      </c>
      <c r="AC496" s="11">
        <f t="shared" si="69"/>
        <v>0</v>
      </c>
      <c r="AE496" s="23">
        <f t="shared" si="70"/>
        <v>0</v>
      </c>
      <c r="AF496" s="23">
        <f t="shared" si="71"/>
        <v>0</v>
      </c>
    </row>
    <row r="497" spans="1:32" x14ac:dyDescent="0.2">
      <c r="A497" s="366"/>
      <c r="B497" s="366"/>
      <c r="C497" s="164"/>
      <c r="D497" s="164"/>
      <c r="E497" s="201"/>
      <c r="F497" s="164"/>
      <c r="G497" s="194"/>
      <c r="H497" s="164"/>
      <c r="I497" s="204"/>
      <c r="J497" s="164"/>
      <c r="K497" s="164"/>
      <c r="L497" s="164"/>
      <c r="M497" s="76"/>
      <c r="N497" s="76"/>
      <c r="O497" s="81"/>
      <c r="P497" s="195">
        <f>VLOOKUP(O497,'Supporting Documentation'!$A$4:$J$569,10,FALSE)</f>
        <v>0</v>
      </c>
      <c r="Q497" s="51"/>
      <c r="R497" s="50"/>
      <c r="S497" s="156">
        <f>IF(Q497="",0,(Q497/'PPF Application'!$T$7))</f>
        <v>0</v>
      </c>
      <c r="T497" s="52">
        <f>IF(O497="", 0, (P497/'PPF Application'!$T$7)*Q497)</f>
        <v>0</v>
      </c>
      <c r="U497" s="134"/>
      <c r="W497" s="158">
        <f t="shared" si="72"/>
        <v>0</v>
      </c>
      <c r="X497" s="158">
        <f t="shared" si="64"/>
        <v>0</v>
      </c>
      <c r="Y497" s="158">
        <f t="shared" si="65"/>
        <v>0</v>
      </c>
      <c r="Z497" s="200">
        <f t="shared" si="66"/>
        <v>0</v>
      </c>
      <c r="AA497" s="200">
        <f t="shared" si="67"/>
        <v>0</v>
      </c>
      <c r="AB497" s="158">
        <f t="shared" si="68"/>
        <v>0</v>
      </c>
      <c r="AC497" s="11">
        <f t="shared" si="69"/>
        <v>0</v>
      </c>
      <c r="AE497" s="23">
        <f t="shared" si="70"/>
        <v>0</v>
      </c>
      <c r="AF497" s="23">
        <f t="shared" si="71"/>
        <v>0</v>
      </c>
    </row>
    <row r="498" spans="1:32" x14ac:dyDescent="0.2">
      <c r="A498" s="366"/>
      <c r="B498" s="366"/>
      <c r="C498" s="164"/>
      <c r="D498" s="164"/>
      <c r="E498" s="201"/>
      <c r="F498" s="164"/>
      <c r="G498" s="194"/>
      <c r="H498" s="164"/>
      <c r="I498" s="204"/>
      <c r="J498" s="164"/>
      <c r="K498" s="164"/>
      <c r="L498" s="164"/>
      <c r="M498" s="76"/>
      <c r="N498" s="76"/>
      <c r="O498" s="81"/>
      <c r="P498" s="195">
        <f>VLOOKUP(O498,'Supporting Documentation'!$A$4:$J$569,10,FALSE)</f>
        <v>0</v>
      </c>
      <c r="Q498" s="51"/>
      <c r="R498" s="50"/>
      <c r="S498" s="156">
        <f>IF(Q498="",0,(Q498/'PPF Application'!$T$7))</f>
        <v>0</v>
      </c>
      <c r="T498" s="52">
        <f>IF(O498="", 0, (P498/'PPF Application'!$T$7)*Q498)</f>
        <v>0</v>
      </c>
      <c r="U498" s="134"/>
      <c r="W498" s="158">
        <f t="shared" si="72"/>
        <v>0</v>
      </c>
      <c r="X498" s="158">
        <f t="shared" si="64"/>
        <v>0</v>
      </c>
      <c r="Y498" s="158">
        <f t="shared" si="65"/>
        <v>0</v>
      </c>
      <c r="Z498" s="200">
        <f t="shared" si="66"/>
        <v>0</v>
      </c>
      <c r="AA498" s="200">
        <f t="shared" si="67"/>
        <v>0</v>
      </c>
      <c r="AB498" s="158">
        <f t="shared" si="68"/>
        <v>0</v>
      </c>
      <c r="AC498" s="11">
        <f t="shared" si="69"/>
        <v>0</v>
      </c>
      <c r="AE498" s="23">
        <f t="shared" si="70"/>
        <v>0</v>
      </c>
      <c r="AF498" s="23">
        <f t="shared" si="71"/>
        <v>0</v>
      </c>
    </row>
    <row r="499" spans="1:32" x14ac:dyDescent="0.2">
      <c r="A499" s="366"/>
      <c r="B499" s="366"/>
      <c r="C499" s="164"/>
      <c r="D499" s="164"/>
      <c r="E499" s="201"/>
      <c r="F499" s="164"/>
      <c r="G499" s="194"/>
      <c r="H499" s="164"/>
      <c r="I499" s="204"/>
      <c r="J499" s="164"/>
      <c r="K499" s="164"/>
      <c r="L499" s="164"/>
      <c r="M499" s="76"/>
      <c r="N499" s="76"/>
      <c r="O499" s="81"/>
      <c r="P499" s="195">
        <f>VLOOKUP(O499,'Supporting Documentation'!$A$4:$J$569,10,FALSE)</f>
        <v>0</v>
      </c>
      <c r="Q499" s="51"/>
      <c r="R499" s="50"/>
      <c r="S499" s="156">
        <f>IF(Q499="",0,(Q499/'PPF Application'!$T$7))</f>
        <v>0</v>
      </c>
      <c r="T499" s="52">
        <f>IF(O499="", 0, (P499/'PPF Application'!$T$7)*Q499)</f>
        <v>0</v>
      </c>
      <c r="U499" s="134"/>
      <c r="W499" s="158">
        <f t="shared" si="72"/>
        <v>0</v>
      </c>
      <c r="X499" s="158">
        <f t="shared" si="64"/>
        <v>0</v>
      </c>
      <c r="Y499" s="158">
        <f t="shared" si="65"/>
        <v>0</v>
      </c>
      <c r="Z499" s="200">
        <f t="shared" si="66"/>
        <v>0</v>
      </c>
      <c r="AA499" s="200">
        <f t="shared" si="67"/>
        <v>0</v>
      </c>
      <c r="AB499" s="158">
        <f t="shared" si="68"/>
        <v>0</v>
      </c>
      <c r="AC499" s="11">
        <f t="shared" si="69"/>
        <v>0</v>
      </c>
      <c r="AE499" s="23">
        <f t="shared" si="70"/>
        <v>0</v>
      </c>
      <c r="AF499" s="23">
        <f t="shared" si="71"/>
        <v>0</v>
      </c>
    </row>
    <row r="500" spans="1:32" x14ac:dyDescent="0.2">
      <c r="A500" s="366"/>
      <c r="B500" s="366"/>
      <c r="C500" s="164"/>
      <c r="D500" s="164"/>
      <c r="E500" s="201"/>
      <c r="F500" s="164"/>
      <c r="G500" s="194"/>
      <c r="H500" s="164"/>
      <c r="I500" s="204"/>
      <c r="J500" s="164"/>
      <c r="K500" s="164"/>
      <c r="L500" s="164"/>
      <c r="M500" s="76"/>
      <c r="N500" s="76"/>
      <c r="O500" s="81"/>
      <c r="P500" s="195">
        <f>VLOOKUP(O500,'Supporting Documentation'!$A$4:$J$569,10,FALSE)</f>
        <v>0</v>
      </c>
      <c r="Q500" s="51"/>
      <c r="R500" s="50"/>
      <c r="S500" s="156">
        <f>IF(Q500="",0,(Q500/'PPF Application'!$T$7))</f>
        <v>0</v>
      </c>
      <c r="T500" s="52">
        <f>IF(O500="", 0, (P500/'PPF Application'!$T$7)*Q500)</f>
        <v>0</v>
      </c>
      <c r="U500" s="134"/>
      <c r="W500" s="158">
        <f t="shared" si="72"/>
        <v>0</v>
      </c>
      <c r="X500" s="158">
        <f t="shared" si="64"/>
        <v>0</v>
      </c>
      <c r="Y500" s="158">
        <f t="shared" si="65"/>
        <v>0</v>
      </c>
      <c r="Z500" s="200">
        <f t="shared" si="66"/>
        <v>0</v>
      </c>
      <c r="AA500" s="200">
        <f t="shared" si="67"/>
        <v>0</v>
      </c>
      <c r="AB500" s="158">
        <f t="shared" si="68"/>
        <v>0</v>
      </c>
      <c r="AC500" s="11">
        <f t="shared" si="69"/>
        <v>0</v>
      </c>
      <c r="AE500" s="23">
        <f t="shared" si="70"/>
        <v>0</v>
      </c>
      <c r="AF500" s="23">
        <f t="shared" si="71"/>
        <v>0</v>
      </c>
    </row>
    <row r="501" spans="1:32" x14ac:dyDescent="0.2">
      <c r="A501" s="366"/>
      <c r="B501" s="366"/>
      <c r="C501" s="164"/>
      <c r="D501" s="164"/>
      <c r="E501" s="201"/>
      <c r="F501" s="164"/>
      <c r="G501" s="194"/>
      <c r="H501" s="164"/>
      <c r="I501" s="204"/>
      <c r="J501" s="164"/>
      <c r="K501" s="164"/>
      <c r="L501" s="164"/>
      <c r="M501" s="76"/>
      <c r="N501" s="76"/>
      <c r="O501" s="81"/>
      <c r="P501" s="195">
        <f>VLOOKUP(O501,'Supporting Documentation'!$A$4:$J$569,10,FALSE)</f>
        <v>0</v>
      </c>
      <c r="Q501" s="51"/>
      <c r="R501" s="50"/>
      <c r="S501" s="156">
        <f>IF(Q501="",0,(Q501/'PPF Application'!$T$7))</f>
        <v>0</v>
      </c>
      <c r="T501" s="52">
        <f>IF(O501="", 0, (P501/'PPF Application'!$T$7)*Q501)</f>
        <v>0</v>
      </c>
      <c r="U501" s="134"/>
      <c r="W501" s="158">
        <f t="shared" si="72"/>
        <v>0</v>
      </c>
      <c r="X501" s="158">
        <f t="shared" si="64"/>
        <v>0</v>
      </c>
      <c r="Y501" s="158">
        <f t="shared" si="65"/>
        <v>0</v>
      </c>
      <c r="Z501" s="200">
        <f t="shared" si="66"/>
        <v>0</v>
      </c>
      <c r="AA501" s="200">
        <f t="shared" si="67"/>
        <v>0</v>
      </c>
      <c r="AB501" s="158">
        <f t="shared" si="68"/>
        <v>0</v>
      </c>
      <c r="AC501" s="11">
        <f t="shared" si="69"/>
        <v>0</v>
      </c>
      <c r="AE501" s="23">
        <f t="shared" si="70"/>
        <v>0</v>
      </c>
      <c r="AF501" s="23">
        <f t="shared" si="71"/>
        <v>0</v>
      </c>
    </row>
    <row r="502" spans="1:32" x14ac:dyDescent="0.2">
      <c r="A502" s="366"/>
      <c r="B502" s="366"/>
      <c r="C502" s="164"/>
      <c r="D502" s="164"/>
      <c r="E502" s="201"/>
      <c r="F502" s="164"/>
      <c r="G502" s="194"/>
      <c r="H502" s="164"/>
      <c r="I502" s="204"/>
      <c r="J502" s="164"/>
      <c r="K502" s="164"/>
      <c r="L502" s="164"/>
      <c r="M502" s="76"/>
      <c r="N502" s="76"/>
      <c r="O502" s="81"/>
      <c r="P502" s="195">
        <f>VLOOKUP(O502,'Supporting Documentation'!$A$4:$J$569,10,FALSE)</f>
        <v>0</v>
      </c>
      <c r="Q502" s="51"/>
      <c r="R502" s="50"/>
      <c r="S502" s="156">
        <f>IF(Q502="",0,(Q502/'PPF Application'!$T$7))</f>
        <v>0</v>
      </c>
      <c r="T502" s="52">
        <f>IF(O502="", 0, (P502/'PPF Application'!$T$7)*Q502)</f>
        <v>0</v>
      </c>
      <c r="U502" s="134"/>
      <c r="W502" s="158">
        <f t="shared" si="72"/>
        <v>0</v>
      </c>
      <c r="X502" s="158">
        <f t="shared" si="64"/>
        <v>0</v>
      </c>
      <c r="Y502" s="158">
        <f t="shared" si="65"/>
        <v>0</v>
      </c>
      <c r="Z502" s="200">
        <f t="shared" si="66"/>
        <v>0</v>
      </c>
      <c r="AA502" s="200">
        <f t="shared" si="67"/>
        <v>0</v>
      </c>
      <c r="AB502" s="158">
        <f t="shared" si="68"/>
        <v>0</v>
      </c>
      <c r="AC502" s="11">
        <f t="shared" si="69"/>
        <v>0</v>
      </c>
      <c r="AE502" s="23">
        <f t="shared" si="70"/>
        <v>0</v>
      </c>
      <c r="AF502" s="23">
        <f t="shared" si="71"/>
        <v>0</v>
      </c>
    </row>
    <row r="503" spans="1:32" x14ac:dyDescent="0.2">
      <c r="A503" s="366"/>
      <c r="B503" s="366"/>
      <c r="C503" s="164"/>
      <c r="D503" s="164"/>
      <c r="E503" s="201"/>
      <c r="F503" s="164"/>
      <c r="G503" s="194"/>
      <c r="H503" s="164"/>
      <c r="I503" s="204"/>
      <c r="J503" s="164"/>
      <c r="K503" s="164"/>
      <c r="L503" s="164"/>
      <c r="M503" s="76"/>
      <c r="N503" s="76"/>
      <c r="O503" s="81"/>
      <c r="P503" s="195">
        <f>VLOOKUP(O503,'Supporting Documentation'!$A$4:$J$569,10,FALSE)</f>
        <v>0</v>
      </c>
      <c r="Q503" s="51"/>
      <c r="R503" s="50"/>
      <c r="S503" s="156">
        <f>IF(Q503="",0,(Q503/'PPF Application'!$T$7))</f>
        <v>0</v>
      </c>
      <c r="T503" s="52">
        <f>IF(O503="", 0, (P503/'PPF Application'!$T$7)*Q503)</f>
        <v>0</v>
      </c>
      <c r="U503" s="134"/>
      <c r="W503" s="158">
        <f t="shared" si="72"/>
        <v>0</v>
      </c>
      <c r="X503" s="158">
        <f t="shared" si="64"/>
        <v>0</v>
      </c>
      <c r="Y503" s="158">
        <f t="shared" si="65"/>
        <v>0</v>
      </c>
      <c r="Z503" s="200">
        <f t="shared" si="66"/>
        <v>0</v>
      </c>
      <c r="AA503" s="200">
        <f t="shared" si="67"/>
        <v>0</v>
      </c>
      <c r="AB503" s="158">
        <f t="shared" si="68"/>
        <v>0</v>
      </c>
      <c r="AC503" s="11">
        <f t="shared" si="69"/>
        <v>0</v>
      </c>
      <c r="AE503" s="23">
        <f t="shared" si="70"/>
        <v>0</v>
      </c>
      <c r="AF503" s="23">
        <f t="shared" si="71"/>
        <v>0</v>
      </c>
    </row>
    <row r="504" spans="1:32" x14ac:dyDescent="0.2">
      <c r="A504" s="366"/>
      <c r="B504" s="366"/>
      <c r="C504" s="164"/>
      <c r="D504" s="164"/>
      <c r="E504" s="201"/>
      <c r="F504" s="164"/>
      <c r="G504" s="194"/>
      <c r="H504" s="164"/>
      <c r="I504" s="204"/>
      <c r="J504" s="164"/>
      <c r="K504" s="164"/>
      <c r="L504" s="164"/>
      <c r="M504" s="76"/>
      <c r="N504" s="76"/>
      <c r="O504" s="81"/>
      <c r="P504" s="195">
        <f>VLOOKUP(O504,'Supporting Documentation'!$A$4:$J$569,10,FALSE)</f>
        <v>0</v>
      </c>
      <c r="Q504" s="51"/>
      <c r="R504" s="50"/>
      <c r="S504" s="156">
        <f>IF(Q504="",0,(Q504/'PPF Application'!$T$7))</f>
        <v>0</v>
      </c>
      <c r="T504" s="52">
        <f>IF(O504="", 0, (P504/'PPF Application'!$T$7)*Q504)</f>
        <v>0</v>
      </c>
      <c r="U504" s="134"/>
      <c r="W504" s="158">
        <f t="shared" si="72"/>
        <v>0</v>
      </c>
      <c r="X504" s="158">
        <f t="shared" si="64"/>
        <v>0</v>
      </c>
      <c r="Y504" s="158">
        <f t="shared" si="65"/>
        <v>0</v>
      </c>
      <c r="Z504" s="200">
        <f t="shared" si="66"/>
        <v>0</v>
      </c>
      <c r="AA504" s="200">
        <f t="shared" si="67"/>
        <v>0</v>
      </c>
      <c r="AB504" s="158">
        <f t="shared" si="68"/>
        <v>0</v>
      </c>
      <c r="AC504" s="11">
        <f t="shared" si="69"/>
        <v>0</v>
      </c>
      <c r="AE504" s="23">
        <f t="shared" si="70"/>
        <v>0</v>
      </c>
      <c r="AF504" s="23">
        <f t="shared" si="71"/>
        <v>0</v>
      </c>
    </row>
    <row r="505" spans="1:32" x14ac:dyDescent="0.2">
      <c r="A505" s="366"/>
      <c r="B505" s="366"/>
      <c r="C505" s="164"/>
      <c r="D505" s="164"/>
      <c r="E505" s="201"/>
      <c r="F505" s="164"/>
      <c r="G505" s="194"/>
      <c r="H505" s="164"/>
      <c r="I505" s="204"/>
      <c r="J505" s="164"/>
      <c r="K505" s="164"/>
      <c r="L505" s="164"/>
      <c r="M505" s="76"/>
      <c r="N505" s="76"/>
      <c r="O505" s="81"/>
      <c r="P505" s="195">
        <f>VLOOKUP(O505,'Supporting Documentation'!$A$4:$J$569,10,FALSE)</f>
        <v>0</v>
      </c>
      <c r="Q505" s="51"/>
      <c r="R505" s="50"/>
      <c r="S505" s="156">
        <f>IF(Q505="",0,(Q505/'PPF Application'!$T$7))</f>
        <v>0</v>
      </c>
      <c r="T505" s="52">
        <f>IF(O505="", 0, (P505/'PPF Application'!$T$7)*Q505)</f>
        <v>0</v>
      </c>
      <c r="U505" s="134"/>
      <c r="W505" s="158">
        <f t="shared" si="72"/>
        <v>0</v>
      </c>
      <c r="X505" s="158">
        <f t="shared" si="64"/>
        <v>0</v>
      </c>
      <c r="Y505" s="158">
        <f t="shared" si="65"/>
        <v>0</v>
      </c>
      <c r="Z505" s="200">
        <f t="shared" si="66"/>
        <v>0</v>
      </c>
      <c r="AA505" s="200">
        <f t="shared" si="67"/>
        <v>0</v>
      </c>
      <c r="AB505" s="158">
        <f t="shared" si="68"/>
        <v>0</v>
      </c>
      <c r="AC505" s="11">
        <f t="shared" si="69"/>
        <v>0</v>
      </c>
      <c r="AE505" s="23">
        <f t="shared" si="70"/>
        <v>0</v>
      </c>
      <c r="AF505" s="23">
        <f t="shared" si="71"/>
        <v>0</v>
      </c>
    </row>
    <row r="506" spans="1:32" x14ac:dyDescent="0.2">
      <c r="A506" s="366"/>
      <c r="B506" s="366"/>
      <c r="C506" s="164"/>
      <c r="D506" s="164"/>
      <c r="E506" s="201"/>
      <c r="F506" s="164"/>
      <c r="G506" s="194"/>
      <c r="H506" s="164"/>
      <c r="I506" s="204"/>
      <c r="J506" s="164"/>
      <c r="K506" s="164"/>
      <c r="L506" s="164"/>
      <c r="M506" s="76"/>
      <c r="N506" s="76"/>
      <c r="O506" s="81"/>
      <c r="P506" s="195">
        <f>VLOOKUP(O506,'Supporting Documentation'!$A$4:$J$569,10,FALSE)</f>
        <v>0</v>
      </c>
      <c r="Q506" s="51"/>
      <c r="R506" s="50"/>
      <c r="S506" s="156">
        <f>IF(Q506="",0,(Q506/'PPF Application'!$T$7))</f>
        <v>0</v>
      </c>
      <c r="T506" s="52">
        <f>IF(O506="", 0, (P506/'PPF Application'!$T$7)*Q506)</f>
        <v>0</v>
      </c>
      <c r="U506" s="134"/>
      <c r="W506" s="158">
        <f t="shared" si="72"/>
        <v>0</v>
      </c>
      <c r="X506" s="158">
        <f t="shared" si="64"/>
        <v>0</v>
      </c>
      <c r="Y506" s="158">
        <f t="shared" si="65"/>
        <v>0</v>
      </c>
      <c r="Z506" s="200">
        <f t="shared" si="66"/>
        <v>0</v>
      </c>
      <c r="AA506" s="200">
        <f t="shared" si="67"/>
        <v>0</v>
      </c>
      <c r="AB506" s="158">
        <f t="shared" si="68"/>
        <v>0</v>
      </c>
      <c r="AC506" s="11">
        <f t="shared" si="69"/>
        <v>0</v>
      </c>
      <c r="AE506" s="23">
        <f t="shared" si="70"/>
        <v>0</v>
      </c>
      <c r="AF506" s="23">
        <f t="shared" si="71"/>
        <v>0</v>
      </c>
    </row>
    <row r="507" spans="1:32" x14ac:dyDescent="0.2">
      <c r="A507" s="366"/>
      <c r="B507" s="366"/>
      <c r="C507" s="164"/>
      <c r="D507" s="164"/>
      <c r="E507" s="201"/>
      <c r="F507" s="164"/>
      <c r="G507" s="194"/>
      <c r="H507" s="164"/>
      <c r="I507" s="204"/>
      <c r="J507" s="164"/>
      <c r="K507" s="164"/>
      <c r="L507" s="164"/>
      <c r="M507" s="76"/>
      <c r="N507" s="76"/>
      <c r="O507" s="81"/>
      <c r="P507" s="195">
        <f>VLOOKUP(O507,'Supporting Documentation'!$A$4:$J$569,10,FALSE)</f>
        <v>0</v>
      </c>
      <c r="Q507" s="51"/>
      <c r="R507" s="50"/>
      <c r="S507" s="156">
        <f>IF(Q507="",0,(Q507/'PPF Application'!$T$7))</f>
        <v>0</v>
      </c>
      <c r="T507" s="52">
        <f>IF(O507="", 0, (P507/'PPF Application'!$T$7)*Q507)</f>
        <v>0</v>
      </c>
      <c r="U507" s="134"/>
      <c r="W507" s="158">
        <f t="shared" si="72"/>
        <v>0</v>
      </c>
      <c r="X507" s="158">
        <f t="shared" si="64"/>
        <v>0</v>
      </c>
      <c r="Y507" s="158">
        <f t="shared" si="65"/>
        <v>0</v>
      </c>
      <c r="Z507" s="200">
        <f t="shared" si="66"/>
        <v>0</v>
      </c>
      <c r="AA507" s="200">
        <f t="shared" si="67"/>
        <v>0</v>
      </c>
      <c r="AB507" s="158">
        <f t="shared" si="68"/>
        <v>0</v>
      </c>
      <c r="AC507" s="11">
        <f t="shared" si="69"/>
        <v>0</v>
      </c>
      <c r="AE507" s="23">
        <f t="shared" si="70"/>
        <v>0</v>
      </c>
      <c r="AF507" s="23">
        <f t="shared" si="71"/>
        <v>0</v>
      </c>
    </row>
    <row r="508" spans="1:32" x14ac:dyDescent="0.2">
      <c r="A508" s="366"/>
      <c r="B508" s="366"/>
      <c r="C508" s="164"/>
      <c r="D508" s="164"/>
      <c r="E508" s="201"/>
      <c r="F508" s="164"/>
      <c r="G508" s="194"/>
      <c r="H508" s="164"/>
      <c r="I508" s="204"/>
      <c r="J508" s="164"/>
      <c r="K508" s="164"/>
      <c r="L508" s="164"/>
      <c r="M508" s="76"/>
      <c r="N508" s="76"/>
      <c r="O508" s="81"/>
      <c r="P508" s="195">
        <f>VLOOKUP(O508,'Supporting Documentation'!$A$4:$J$569,10,FALSE)</f>
        <v>0</v>
      </c>
      <c r="Q508" s="51"/>
      <c r="R508" s="50"/>
      <c r="S508" s="156">
        <f>IF(Q508="",0,(Q508/'PPF Application'!$T$7))</f>
        <v>0</v>
      </c>
      <c r="T508" s="52">
        <f>IF(O508="", 0, (P508/'PPF Application'!$T$7)*Q508)</f>
        <v>0</v>
      </c>
      <c r="U508" s="134"/>
      <c r="W508" s="158">
        <f t="shared" si="72"/>
        <v>0</v>
      </c>
      <c r="X508" s="158">
        <f t="shared" si="64"/>
        <v>0</v>
      </c>
      <c r="Y508" s="158">
        <f t="shared" si="65"/>
        <v>0</v>
      </c>
      <c r="Z508" s="200">
        <f t="shared" si="66"/>
        <v>0</v>
      </c>
      <c r="AA508" s="200">
        <f t="shared" si="67"/>
        <v>0</v>
      </c>
      <c r="AB508" s="158">
        <f t="shared" si="68"/>
        <v>0</v>
      </c>
      <c r="AC508" s="11">
        <f t="shared" si="69"/>
        <v>0</v>
      </c>
      <c r="AE508" s="23">
        <f t="shared" si="70"/>
        <v>0</v>
      </c>
      <c r="AF508" s="23">
        <f t="shared" si="71"/>
        <v>0</v>
      </c>
    </row>
    <row r="509" spans="1:32" x14ac:dyDescent="0.2">
      <c r="A509" s="366"/>
      <c r="B509" s="366"/>
      <c r="C509" s="164"/>
      <c r="D509" s="164"/>
      <c r="E509" s="201"/>
      <c r="F509" s="164"/>
      <c r="G509" s="194"/>
      <c r="H509" s="164"/>
      <c r="I509" s="204"/>
      <c r="J509" s="164"/>
      <c r="K509" s="164"/>
      <c r="L509" s="164"/>
      <c r="M509" s="76"/>
      <c r="N509" s="76"/>
      <c r="O509" s="81"/>
      <c r="P509" s="195">
        <f>VLOOKUP(O509,'Supporting Documentation'!$A$4:$J$569,10,FALSE)</f>
        <v>0</v>
      </c>
      <c r="Q509" s="51"/>
      <c r="R509" s="50"/>
      <c r="S509" s="156">
        <f>IF(Q509="",0,(Q509/'PPF Application'!$T$7))</f>
        <v>0</v>
      </c>
      <c r="T509" s="52">
        <f>IF(O509="", 0, (P509/'PPF Application'!$T$7)*Q509)</f>
        <v>0</v>
      </c>
      <c r="U509" s="134"/>
      <c r="W509" s="158">
        <f t="shared" si="72"/>
        <v>0</v>
      </c>
      <c r="X509" s="158">
        <f t="shared" si="64"/>
        <v>0</v>
      </c>
      <c r="Y509" s="158">
        <f t="shared" si="65"/>
        <v>0</v>
      </c>
      <c r="Z509" s="200">
        <f t="shared" si="66"/>
        <v>0</v>
      </c>
      <c r="AA509" s="200">
        <f t="shared" si="67"/>
        <v>0</v>
      </c>
      <c r="AB509" s="158">
        <f t="shared" si="68"/>
        <v>0</v>
      </c>
      <c r="AC509" s="11">
        <f t="shared" si="69"/>
        <v>0</v>
      </c>
      <c r="AE509" s="23">
        <f t="shared" si="70"/>
        <v>0</v>
      </c>
      <c r="AF509" s="23">
        <f t="shared" si="71"/>
        <v>0</v>
      </c>
    </row>
    <row r="510" spans="1:32" x14ac:dyDescent="0.2">
      <c r="A510" s="366"/>
      <c r="B510" s="366"/>
      <c r="C510" s="164"/>
      <c r="D510" s="164"/>
      <c r="E510" s="201"/>
      <c r="F510" s="164"/>
      <c r="G510" s="194"/>
      <c r="H510" s="164"/>
      <c r="I510" s="204"/>
      <c r="J510" s="164"/>
      <c r="K510" s="164"/>
      <c r="L510" s="164"/>
      <c r="M510" s="76"/>
      <c r="N510" s="76"/>
      <c r="O510" s="81"/>
      <c r="P510" s="195">
        <f>VLOOKUP(O510,'Supporting Documentation'!$A$4:$J$569,10,FALSE)</f>
        <v>0</v>
      </c>
      <c r="Q510" s="51"/>
      <c r="R510" s="50"/>
      <c r="S510" s="156">
        <f>IF(Q510="",0,(Q510/'PPF Application'!$T$7))</f>
        <v>0</v>
      </c>
      <c r="T510" s="52">
        <f>IF(O510="", 0, (P510/'PPF Application'!$T$7)*Q510)</f>
        <v>0</v>
      </c>
      <c r="U510" s="134"/>
      <c r="W510" s="158">
        <f t="shared" si="72"/>
        <v>0</v>
      </c>
      <c r="X510" s="158">
        <f t="shared" si="64"/>
        <v>0</v>
      </c>
      <c r="Y510" s="158">
        <f t="shared" si="65"/>
        <v>0</v>
      </c>
      <c r="Z510" s="200">
        <f t="shared" si="66"/>
        <v>0</v>
      </c>
      <c r="AA510" s="200">
        <f t="shared" si="67"/>
        <v>0</v>
      </c>
      <c r="AB510" s="158">
        <f t="shared" si="68"/>
        <v>0</v>
      </c>
      <c r="AC510" s="11">
        <f t="shared" si="69"/>
        <v>0</v>
      </c>
      <c r="AE510" s="23">
        <f t="shared" si="70"/>
        <v>0</v>
      </c>
      <c r="AF510" s="23">
        <f t="shared" si="71"/>
        <v>0</v>
      </c>
    </row>
    <row r="511" spans="1:32" x14ac:dyDescent="0.2">
      <c r="A511" s="366"/>
      <c r="B511" s="366"/>
      <c r="C511" s="164"/>
      <c r="D511" s="164"/>
      <c r="E511" s="201"/>
      <c r="F511" s="164"/>
      <c r="G511" s="194"/>
      <c r="H511" s="164"/>
      <c r="I511" s="204"/>
      <c r="J511" s="164"/>
      <c r="K511" s="164"/>
      <c r="L511" s="164"/>
      <c r="M511" s="76"/>
      <c r="N511" s="76"/>
      <c r="O511" s="81"/>
      <c r="P511" s="195">
        <f>VLOOKUP(O511,'Supporting Documentation'!$A$4:$J$569,10,FALSE)</f>
        <v>0</v>
      </c>
      <c r="Q511" s="51"/>
      <c r="R511" s="50"/>
      <c r="S511" s="156">
        <f>IF(Q511="",0,(Q511/'PPF Application'!$T$7))</f>
        <v>0</v>
      </c>
      <c r="T511" s="52">
        <f>IF(O511="", 0, (P511/'PPF Application'!$T$7)*Q511)</f>
        <v>0</v>
      </c>
      <c r="U511" s="134"/>
      <c r="W511" s="158">
        <f t="shared" si="72"/>
        <v>0</v>
      </c>
      <c r="X511" s="158">
        <f t="shared" si="64"/>
        <v>0</v>
      </c>
      <c r="Y511" s="158">
        <f t="shared" si="65"/>
        <v>0</v>
      </c>
      <c r="Z511" s="200">
        <f t="shared" si="66"/>
        <v>0</v>
      </c>
      <c r="AA511" s="200">
        <f t="shared" si="67"/>
        <v>0</v>
      </c>
      <c r="AB511" s="158">
        <f t="shared" si="68"/>
        <v>0</v>
      </c>
      <c r="AC511" s="11">
        <f t="shared" si="69"/>
        <v>0</v>
      </c>
      <c r="AE511" s="23">
        <f t="shared" si="70"/>
        <v>0</v>
      </c>
      <c r="AF511" s="23">
        <f t="shared" si="71"/>
        <v>0</v>
      </c>
    </row>
    <row r="512" spans="1:32" x14ac:dyDescent="0.2">
      <c r="A512" s="366"/>
      <c r="B512" s="366"/>
      <c r="C512" s="164"/>
      <c r="D512" s="164"/>
      <c r="E512" s="201"/>
      <c r="F512" s="164"/>
      <c r="G512" s="194"/>
      <c r="H512" s="164"/>
      <c r="I512" s="204"/>
      <c r="J512" s="164"/>
      <c r="K512" s="164"/>
      <c r="L512" s="164"/>
      <c r="M512" s="76"/>
      <c r="N512" s="76"/>
      <c r="O512" s="81"/>
      <c r="P512" s="195">
        <f>VLOOKUP(O512,'Supporting Documentation'!$A$4:$J$569,10,FALSE)</f>
        <v>0</v>
      </c>
      <c r="Q512" s="51"/>
      <c r="R512" s="50"/>
      <c r="S512" s="156">
        <f>IF(Q512="",0,(Q512/'PPF Application'!$T$7))</f>
        <v>0</v>
      </c>
      <c r="T512" s="52">
        <f>IF(O512="", 0, (P512/'PPF Application'!$T$7)*Q512)</f>
        <v>0</v>
      </c>
      <c r="U512" s="134"/>
      <c r="W512" s="158">
        <f t="shared" si="72"/>
        <v>0</v>
      </c>
      <c r="X512" s="158">
        <f t="shared" si="64"/>
        <v>0</v>
      </c>
      <c r="Y512" s="158">
        <f t="shared" si="65"/>
        <v>0</v>
      </c>
      <c r="Z512" s="200">
        <f t="shared" si="66"/>
        <v>0</v>
      </c>
      <c r="AA512" s="200">
        <f t="shared" si="67"/>
        <v>0</v>
      </c>
      <c r="AB512" s="158">
        <f t="shared" si="68"/>
        <v>0</v>
      </c>
      <c r="AC512" s="11">
        <f t="shared" si="69"/>
        <v>0</v>
      </c>
      <c r="AE512" s="23">
        <f t="shared" si="70"/>
        <v>0</v>
      </c>
      <c r="AF512" s="23">
        <f t="shared" si="71"/>
        <v>0</v>
      </c>
    </row>
    <row r="513" spans="1:32" x14ac:dyDescent="0.2">
      <c r="A513" s="366"/>
      <c r="B513" s="366"/>
      <c r="C513" s="164"/>
      <c r="D513" s="164"/>
      <c r="E513" s="201"/>
      <c r="F513" s="164"/>
      <c r="G513" s="194"/>
      <c r="H513" s="164"/>
      <c r="I513" s="204"/>
      <c r="J513" s="164"/>
      <c r="K513" s="164"/>
      <c r="L513" s="164"/>
      <c r="M513" s="76"/>
      <c r="N513" s="76"/>
      <c r="O513" s="81"/>
      <c r="P513" s="195">
        <f>VLOOKUP(O513,'Supporting Documentation'!$A$4:$J$569,10,FALSE)</f>
        <v>0</v>
      </c>
      <c r="Q513" s="51"/>
      <c r="R513" s="50"/>
      <c r="S513" s="156">
        <f>IF(Q513="",0,(Q513/'PPF Application'!$T$7))</f>
        <v>0</v>
      </c>
      <c r="T513" s="52">
        <f>IF(O513="", 0, (P513/'PPF Application'!$T$7)*Q513)</f>
        <v>0</v>
      </c>
      <c r="U513" s="134"/>
      <c r="W513" s="158">
        <f t="shared" si="72"/>
        <v>0</v>
      </c>
      <c r="X513" s="158">
        <f t="shared" si="64"/>
        <v>0</v>
      </c>
      <c r="Y513" s="158">
        <f t="shared" si="65"/>
        <v>0</v>
      </c>
      <c r="Z513" s="200">
        <f t="shared" si="66"/>
        <v>0</v>
      </c>
      <c r="AA513" s="200">
        <f t="shared" si="67"/>
        <v>0</v>
      </c>
      <c r="AB513" s="158">
        <f t="shared" si="68"/>
        <v>0</v>
      </c>
      <c r="AC513" s="11">
        <f t="shared" si="69"/>
        <v>0</v>
      </c>
      <c r="AE513" s="23">
        <f t="shared" si="70"/>
        <v>0</v>
      </c>
      <c r="AF513" s="23">
        <f t="shared" si="71"/>
        <v>0</v>
      </c>
    </row>
    <row r="514" spans="1:32" x14ac:dyDescent="0.2">
      <c r="A514" s="366"/>
      <c r="B514" s="366"/>
      <c r="C514" s="164"/>
      <c r="D514" s="164"/>
      <c r="E514" s="201"/>
      <c r="F514" s="164"/>
      <c r="G514" s="194"/>
      <c r="H514" s="164"/>
      <c r="I514" s="204"/>
      <c r="J514" s="164"/>
      <c r="K514" s="164"/>
      <c r="L514" s="164"/>
      <c r="M514" s="76"/>
      <c r="N514" s="76"/>
      <c r="O514" s="81"/>
      <c r="P514" s="195">
        <f>VLOOKUP(O514,'Supporting Documentation'!$A$4:$J$569,10,FALSE)</f>
        <v>0</v>
      </c>
      <c r="Q514" s="51"/>
      <c r="R514" s="50"/>
      <c r="S514" s="156">
        <f>IF(Q514="",0,(Q514/'PPF Application'!$T$7))</f>
        <v>0</v>
      </c>
      <c r="T514" s="52">
        <f>IF(O514="", 0, (P514/'PPF Application'!$T$7)*Q514)</f>
        <v>0</v>
      </c>
      <c r="U514" s="134"/>
      <c r="W514" s="158">
        <f t="shared" si="72"/>
        <v>0</v>
      </c>
      <c r="X514" s="158">
        <f t="shared" si="64"/>
        <v>0</v>
      </c>
      <c r="Y514" s="158">
        <f t="shared" si="65"/>
        <v>0</v>
      </c>
      <c r="Z514" s="200">
        <f t="shared" si="66"/>
        <v>0</v>
      </c>
      <c r="AA514" s="200">
        <f t="shared" si="67"/>
        <v>0</v>
      </c>
      <c r="AB514" s="158">
        <f t="shared" si="68"/>
        <v>0</v>
      </c>
      <c r="AC514" s="11">
        <f t="shared" si="69"/>
        <v>0</v>
      </c>
      <c r="AE514" s="23">
        <f t="shared" si="70"/>
        <v>0</v>
      </c>
      <c r="AF514" s="23">
        <f t="shared" si="71"/>
        <v>0</v>
      </c>
    </row>
    <row r="515" spans="1:32" x14ac:dyDescent="0.2">
      <c r="A515" s="366"/>
      <c r="B515" s="366"/>
      <c r="C515" s="164"/>
      <c r="D515" s="164"/>
      <c r="E515" s="201"/>
      <c r="F515" s="164"/>
      <c r="G515" s="194"/>
      <c r="H515" s="164"/>
      <c r="I515" s="204"/>
      <c r="J515" s="164"/>
      <c r="K515" s="164"/>
      <c r="L515" s="164"/>
      <c r="M515" s="76"/>
      <c r="N515" s="76"/>
      <c r="O515" s="81"/>
      <c r="P515" s="195">
        <f>VLOOKUP(O515,'Supporting Documentation'!$A$4:$J$569,10,FALSE)</f>
        <v>0</v>
      </c>
      <c r="Q515" s="51"/>
      <c r="R515" s="50"/>
      <c r="S515" s="156">
        <f>IF(Q515="",0,(Q515/'PPF Application'!$T$7))</f>
        <v>0</v>
      </c>
      <c r="T515" s="52">
        <f>IF(O515="", 0, (P515/'PPF Application'!$T$7)*Q515)</f>
        <v>0</v>
      </c>
      <c r="U515" s="134"/>
      <c r="W515" s="158">
        <f t="shared" si="72"/>
        <v>0</v>
      </c>
      <c r="X515" s="158">
        <f t="shared" si="64"/>
        <v>0</v>
      </c>
      <c r="Y515" s="158">
        <f t="shared" si="65"/>
        <v>0</v>
      </c>
      <c r="Z515" s="200">
        <f t="shared" si="66"/>
        <v>0</v>
      </c>
      <c r="AA515" s="200">
        <f t="shared" si="67"/>
        <v>0</v>
      </c>
      <c r="AB515" s="158">
        <f t="shared" si="68"/>
        <v>0</v>
      </c>
      <c r="AC515" s="11">
        <f t="shared" si="69"/>
        <v>0</v>
      </c>
      <c r="AE515" s="23">
        <f t="shared" si="70"/>
        <v>0</v>
      </c>
      <c r="AF515" s="23">
        <f t="shared" si="71"/>
        <v>0</v>
      </c>
    </row>
    <row r="516" spans="1:32" x14ac:dyDescent="0.2">
      <c r="A516" s="366"/>
      <c r="B516" s="366"/>
      <c r="C516" s="164"/>
      <c r="D516" s="164"/>
      <c r="E516" s="201"/>
      <c r="F516" s="164"/>
      <c r="G516" s="194"/>
      <c r="H516" s="164"/>
      <c r="I516" s="204"/>
      <c r="J516" s="164"/>
      <c r="K516" s="164"/>
      <c r="L516" s="164"/>
      <c r="M516" s="76"/>
      <c r="N516" s="76"/>
      <c r="O516" s="81"/>
      <c r="P516" s="195">
        <f>VLOOKUP(O516,'Supporting Documentation'!$A$4:$J$569,10,FALSE)</f>
        <v>0</v>
      </c>
      <c r="Q516" s="51"/>
      <c r="R516" s="50"/>
      <c r="S516" s="156">
        <f>IF(Q516="",0,(Q516/'PPF Application'!$T$7))</f>
        <v>0</v>
      </c>
      <c r="T516" s="52">
        <f>IF(O516="", 0, (P516/'PPF Application'!$T$7)*Q516)</f>
        <v>0</v>
      </c>
      <c r="U516" s="134"/>
      <c r="W516" s="158">
        <f t="shared" si="72"/>
        <v>0</v>
      </c>
      <c r="X516" s="158">
        <f t="shared" si="64"/>
        <v>0</v>
      </c>
      <c r="Y516" s="158">
        <f t="shared" si="65"/>
        <v>0</v>
      </c>
      <c r="Z516" s="200">
        <f t="shared" si="66"/>
        <v>0</v>
      </c>
      <c r="AA516" s="200">
        <f t="shared" si="67"/>
        <v>0</v>
      </c>
      <c r="AB516" s="158">
        <f t="shared" si="68"/>
        <v>0</v>
      </c>
      <c r="AC516" s="11">
        <f t="shared" si="69"/>
        <v>0</v>
      </c>
      <c r="AE516" s="23">
        <f t="shared" si="70"/>
        <v>0</v>
      </c>
      <c r="AF516" s="23">
        <f t="shared" si="71"/>
        <v>0</v>
      </c>
    </row>
    <row r="517" spans="1:32" x14ac:dyDescent="0.2">
      <c r="A517" s="366"/>
      <c r="B517" s="366"/>
      <c r="C517" s="164"/>
      <c r="D517" s="164"/>
      <c r="E517" s="201"/>
      <c r="F517" s="164"/>
      <c r="G517" s="194"/>
      <c r="H517" s="164"/>
      <c r="I517" s="204"/>
      <c r="J517" s="164"/>
      <c r="K517" s="164"/>
      <c r="L517" s="164"/>
      <c r="M517" s="76"/>
      <c r="N517" s="76"/>
      <c r="O517" s="81"/>
      <c r="P517" s="195">
        <f>VLOOKUP(O517,'Supporting Documentation'!$A$4:$J$569,10,FALSE)</f>
        <v>0</v>
      </c>
      <c r="Q517" s="51"/>
      <c r="R517" s="50"/>
      <c r="S517" s="156">
        <f>IF(Q517="",0,(Q517/'PPF Application'!$T$7))</f>
        <v>0</v>
      </c>
      <c r="T517" s="52">
        <f>IF(O517="", 0, (P517/'PPF Application'!$T$7)*Q517)</f>
        <v>0</v>
      </c>
      <c r="U517" s="134"/>
      <c r="W517" s="158">
        <f t="shared" si="72"/>
        <v>0</v>
      </c>
      <c r="X517" s="158">
        <f t="shared" si="64"/>
        <v>0</v>
      </c>
      <c r="Y517" s="158">
        <f t="shared" si="65"/>
        <v>0</v>
      </c>
      <c r="Z517" s="200">
        <f t="shared" si="66"/>
        <v>0</v>
      </c>
      <c r="AA517" s="200">
        <f t="shared" si="67"/>
        <v>0</v>
      </c>
      <c r="AB517" s="158">
        <f t="shared" si="68"/>
        <v>0</v>
      </c>
      <c r="AC517" s="11">
        <f t="shared" si="69"/>
        <v>0</v>
      </c>
      <c r="AE517" s="23">
        <f t="shared" si="70"/>
        <v>0</v>
      </c>
      <c r="AF517" s="23">
        <f t="shared" si="71"/>
        <v>0</v>
      </c>
    </row>
    <row r="518" spans="1:32" x14ac:dyDescent="0.2">
      <c r="A518" s="366"/>
      <c r="B518" s="366"/>
      <c r="C518" s="164"/>
      <c r="D518" s="164"/>
      <c r="E518" s="201"/>
      <c r="F518" s="164"/>
      <c r="G518" s="194"/>
      <c r="H518" s="164"/>
      <c r="I518" s="204"/>
      <c r="J518" s="164"/>
      <c r="K518" s="164"/>
      <c r="L518" s="164"/>
      <c r="M518" s="76"/>
      <c r="N518" s="76"/>
      <c r="O518" s="81"/>
      <c r="P518" s="195">
        <f>VLOOKUP(O518,'Supporting Documentation'!$A$4:$J$569,10,FALSE)</f>
        <v>0</v>
      </c>
      <c r="Q518" s="51"/>
      <c r="R518" s="50"/>
      <c r="S518" s="156">
        <f>IF(Q518="",0,(Q518/'PPF Application'!$T$7))</f>
        <v>0</v>
      </c>
      <c r="T518" s="52">
        <f>IF(O518="", 0, (P518/'PPF Application'!$T$7)*Q518)</f>
        <v>0</v>
      </c>
      <c r="U518" s="134"/>
      <c r="W518" s="158">
        <f t="shared" si="72"/>
        <v>0</v>
      </c>
      <c r="X518" s="158">
        <f t="shared" ref="X518:X581" si="73">IF(AND(C518="x",H518="x"),1,0)</f>
        <v>0</v>
      </c>
      <c r="Y518" s="158">
        <f t="shared" ref="Y518:Y581" si="74">IF(AND(D518="x",H518="x"),1,0)</f>
        <v>0</v>
      </c>
      <c r="Z518" s="200">
        <f t="shared" ref="Z518:Z581" si="75">IF(AND(E518="x",H518="x"),1,0)</f>
        <v>0</v>
      </c>
      <c r="AA518" s="200">
        <f t="shared" ref="AA518:AA581" si="76">IF(AND(F518="x",H518="x"),1,0)</f>
        <v>0</v>
      </c>
      <c r="AB518" s="158">
        <f t="shared" ref="AB518:AB581" si="77">IF(OR(O518="UNK",O518="TPR",O518="ORP",O518="INC",O518="OTS"),1,0)</f>
        <v>0</v>
      </c>
      <c r="AC518" s="11">
        <f t="shared" ref="AC518:AC581" si="78">IF((AND(AND(AND(M518&lt;=$AD$5,N518&gt;=$AD$5,M518&lt;&gt;"",H518&lt;&gt;"")))),1,0)</f>
        <v>0</v>
      </c>
      <c r="AE518" s="23">
        <f t="shared" ref="AE518:AE581" si="79">IF(J518="x",S518,0)</f>
        <v>0</v>
      </c>
      <c r="AF518" s="23">
        <f t="shared" ref="AF518:AF581" si="80">IF(R518="x", S518, 0)</f>
        <v>0</v>
      </c>
    </row>
    <row r="519" spans="1:32" x14ac:dyDescent="0.2">
      <c r="A519" s="366"/>
      <c r="B519" s="366"/>
      <c r="C519" s="164"/>
      <c r="D519" s="164"/>
      <c r="E519" s="201"/>
      <c r="F519" s="164"/>
      <c r="G519" s="194"/>
      <c r="H519" s="164"/>
      <c r="I519" s="204"/>
      <c r="J519" s="164"/>
      <c r="K519" s="164"/>
      <c r="L519" s="164"/>
      <c r="M519" s="76"/>
      <c r="N519" s="76"/>
      <c r="O519" s="81"/>
      <c r="P519" s="195">
        <f>VLOOKUP(O519,'Supporting Documentation'!$A$4:$J$569,10,FALSE)</f>
        <v>0</v>
      </c>
      <c r="Q519" s="51"/>
      <c r="R519" s="50"/>
      <c r="S519" s="156">
        <f>IF(Q519="",0,(Q519/'PPF Application'!$T$7))</f>
        <v>0</v>
      </c>
      <c r="T519" s="52">
        <f>IF(O519="", 0, (P519/'PPF Application'!$T$7)*Q519)</f>
        <v>0</v>
      </c>
      <c r="U519" s="134"/>
      <c r="W519" s="158">
        <f t="shared" ref="W519:W582" si="81">IF(AND(A519="x",H519="x"),1,0)</f>
        <v>0</v>
      </c>
      <c r="X519" s="158">
        <f t="shared" si="73"/>
        <v>0</v>
      </c>
      <c r="Y519" s="158">
        <f t="shared" si="74"/>
        <v>0</v>
      </c>
      <c r="Z519" s="200">
        <f t="shared" si="75"/>
        <v>0</v>
      </c>
      <c r="AA519" s="200">
        <f t="shared" si="76"/>
        <v>0</v>
      </c>
      <c r="AB519" s="158">
        <f t="shared" si="77"/>
        <v>0</v>
      </c>
      <c r="AC519" s="11">
        <f t="shared" si="78"/>
        <v>0</v>
      </c>
      <c r="AE519" s="23">
        <f t="shared" si="79"/>
        <v>0</v>
      </c>
      <c r="AF519" s="23">
        <f t="shared" si="80"/>
        <v>0</v>
      </c>
    </row>
    <row r="520" spans="1:32" x14ac:dyDescent="0.2">
      <c r="A520" s="366"/>
      <c r="B520" s="366"/>
      <c r="C520" s="164"/>
      <c r="D520" s="164"/>
      <c r="E520" s="201"/>
      <c r="F520" s="164"/>
      <c r="G520" s="194"/>
      <c r="H520" s="164"/>
      <c r="I520" s="204"/>
      <c r="J520" s="164"/>
      <c r="K520" s="164"/>
      <c r="L520" s="164"/>
      <c r="M520" s="76"/>
      <c r="N520" s="76"/>
      <c r="O520" s="81"/>
      <c r="P520" s="195">
        <f>VLOOKUP(O520,'Supporting Documentation'!$A$4:$J$569,10,FALSE)</f>
        <v>0</v>
      </c>
      <c r="Q520" s="51"/>
      <c r="R520" s="50"/>
      <c r="S520" s="156">
        <f>IF(Q520="",0,(Q520/'PPF Application'!$T$7))</f>
        <v>0</v>
      </c>
      <c r="T520" s="52">
        <f>IF(O520="", 0, (P520/'PPF Application'!$T$7)*Q520)</f>
        <v>0</v>
      </c>
      <c r="U520" s="134"/>
      <c r="W520" s="158">
        <f t="shared" si="81"/>
        <v>0</v>
      </c>
      <c r="X520" s="158">
        <f t="shared" si="73"/>
        <v>0</v>
      </c>
      <c r="Y520" s="158">
        <f t="shared" si="74"/>
        <v>0</v>
      </c>
      <c r="Z520" s="200">
        <f t="shared" si="75"/>
        <v>0</v>
      </c>
      <c r="AA520" s="200">
        <f t="shared" si="76"/>
        <v>0</v>
      </c>
      <c r="AB520" s="158">
        <f t="shared" si="77"/>
        <v>0</v>
      </c>
      <c r="AC520" s="11">
        <f t="shared" si="78"/>
        <v>0</v>
      </c>
      <c r="AE520" s="23">
        <f t="shared" si="79"/>
        <v>0</v>
      </c>
      <c r="AF520" s="23">
        <f t="shared" si="80"/>
        <v>0</v>
      </c>
    </row>
    <row r="521" spans="1:32" x14ac:dyDescent="0.2">
      <c r="A521" s="366"/>
      <c r="B521" s="366"/>
      <c r="C521" s="164"/>
      <c r="D521" s="164"/>
      <c r="E521" s="201"/>
      <c r="F521" s="164"/>
      <c r="G521" s="194"/>
      <c r="H521" s="164"/>
      <c r="I521" s="204"/>
      <c r="J521" s="164"/>
      <c r="K521" s="164"/>
      <c r="L521" s="164"/>
      <c r="M521" s="76"/>
      <c r="N521" s="76"/>
      <c r="O521" s="81"/>
      <c r="P521" s="195">
        <f>VLOOKUP(O521,'Supporting Documentation'!$A$4:$J$569,10,FALSE)</f>
        <v>0</v>
      </c>
      <c r="Q521" s="51"/>
      <c r="R521" s="50"/>
      <c r="S521" s="156">
        <f>IF(Q521="",0,(Q521/'PPF Application'!$T$7))</f>
        <v>0</v>
      </c>
      <c r="T521" s="52">
        <f>IF(O521="", 0, (P521/'PPF Application'!$T$7)*Q521)</f>
        <v>0</v>
      </c>
      <c r="U521" s="134"/>
      <c r="W521" s="158">
        <f t="shared" si="81"/>
        <v>0</v>
      </c>
      <c r="X521" s="158">
        <f t="shared" si="73"/>
        <v>0</v>
      </c>
      <c r="Y521" s="158">
        <f t="shared" si="74"/>
        <v>0</v>
      </c>
      <c r="Z521" s="200">
        <f t="shared" si="75"/>
        <v>0</v>
      </c>
      <c r="AA521" s="200">
        <f t="shared" si="76"/>
        <v>0</v>
      </c>
      <c r="AB521" s="158">
        <f t="shared" si="77"/>
        <v>0</v>
      </c>
      <c r="AC521" s="11">
        <f t="shared" si="78"/>
        <v>0</v>
      </c>
      <c r="AE521" s="23">
        <f t="shared" si="79"/>
        <v>0</v>
      </c>
      <c r="AF521" s="23">
        <f t="shared" si="80"/>
        <v>0</v>
      </c>
    </row>
    <row r="522" spans="1:32" x14ac:dyDescent="0.2">
      <c r="A522" s="366"/>
      <c r="B522" s="366"/>
      <c r="C522" s="164"/>
      <c r="D522" s="164"/>
      <c r="E522" s="201"/>
      <c r="F522" s="164"/>
      <c r="G522" s="194"/>
      <c r="H522" s="164"/>
      <c r="I522" s="204"/>
      <c r="J522" s="164"/>
      <c r="K522" s="164"/>
      <c r="L522" s="164"/>
      <c r="M522" s="76"/>
      <c r="N522" s="76"/>
      <c r="O522" s="81"/>
      <c r="P522" s="195">
        <f>VLOOKUP(O522,'Supporting Documentation'!$A$4:$J$569,10,FALSE)</f>
        <v>0</v>
      </c>
      <c r="Q522" s="51"/>
      <c r="R522" s="50"/>
      <c r="S522" s="156">
        <f>IF(Q522="",0,(Q522/'PPF Application'!$T$7))</f>
        <v>0</v>
      </c>
      <c r="T522" s="52">
        <f>IF(O522="", 0, (P522/'PPF Application'!$T$7)*Q522)</f>
        <v>0</v>
      </c>
      <c r="U522" s="134"/>
      <c r="W522" s="158">
        <f t="shared" si="81"/>
        <v>0</v>
      </c>
      <c r="X522" s="158">
        <f t="shared" si="73"/>
        <v>0</v>
      </c>
      <c r="Y522" s="158">
        <f t="shared" si="74"/>
        <v>0</v>
      </c>
      <c r="Z522" s="200">
        <f t="shared" si="75"/>
        <v>0</v>
      </c>
      <c r="AA522" s="200">
        <f t="shared" si="76"/>
        <v>0</v>
      </c>
      <c r="AB522" s="158">
        <f t="shared" si="77"/>
        <v>0</v>
      </c>
      <c r="AC522" s="11">
        <f t="shared" si="78"/>
        <v>0</v>
      </c>
      <c r="AE522" s="23">
        <f t="shared" si="79"/>
        <v>0</v>
      </c>
      <c r="AF522" s="23">
        <f t="shared" si="80"/>
        <v>0</v>
      </c>
    </row>
    <row r="523" spans="1:32" x14ac:dyDescent="0.2">
      <c r="A523" s="366"/>
      <c r="B523" s="366"/>
      <c r="C523" s="164"/>
      <c r="D523" s="164"/>
      <c r="E523" s="201"/>
      <c r="F523" s="164"/>
      <c r="G523" s="194"/>
      <c r="H523" s="164"/>
      <c r="I523" s="204"/>
      <c r="J523" s="164"/>
      <c r="K523" s="164"/>
      <c r="L523" s="164"/>
      <c r="M523" s="76"/>
      <c r="N523" s="76"/>
      <c r="O523" s="81"/>
      <c r="P523" s="195">
        <f>VLOOKUP(O523,'Supporting Documentation'!$A$4:$J$569,10,FALSE)</f>
        <v>0</v>
      </c>
      <c r="Q523" s="51"/>
      <c r="R523" s="50"/>
      <c r="S523" s="156">
        <f>IF(Q523="",0,(Q523/'PPF Application'!$T$7))</f>
        <v>0</v>
      </c>
      <c r="T523" s="52">
        <f>IF(O523="", 0, (P523/'PPF Application'!$T$7)*Q523)</f>
        <v>0</v>
      </c>
      <c r="U523" s="134"/>
      <c r="W523" s="158">
        <f t="shared" si="81"/>
        <v>0</v>
      </c>
      <c r="X523" s="158">
        <f t="shared" si="73"/>
        <v>0</v>
      </c>
      <c r="Y523" s="158">
        <f t="shared" si="74"/>
        <v>0</v>
      </c>
      <c r="Z523" s="200">
        <f t="shared" si="75"/>
        <v>0</v>
      </c>
      <c r="AA523" s="200">
        <f t="shared" si="76"/>
        <v>0</v>
      </c>
      <c r="AB523" s="158">
        <f t="shared" si="77"/>
        <v>0</v>
      </c>
      <c r="AC523" s="11">
        <f t="shared" si="78"/>
        <v>0</v>
      </c>
      <c r="AE523" s="23">
        <f t="shared" si="79"/>
        <v>0</v>
      </c>
      <c r="AF523" s="23">
        <f t="shared" si="80"/>
        <v>0</v>
      </c>
    </row>
    <row r="524" spans="1:32" x14ac:dyDescent="0.2">
      <c r="A524" s="366"/>
      <c r="B524" s="366"/>
      <c r="C524" s="164"/>
      <c r="D524" s="164"/>
      <c r="E524" s="201"/>
      <c r="F524" s="164"/>
      <c r="G524" s="194"/>
      <c r="H524" s="164"/>
      <c r="I524" s="204"/>
      <c r="J524" s="164"/>
      <c r="K524" s="164"/>
      <c r="L524" s="164"/>
      <c r="M524" s="76"/>
      <c r="N524" s="76"/>
      <c r="O524" s="81"/>
      <c r="P524" s="195">
        <f>VLOOKUP(O524,'Supporting Documentation'!$A$4:$J$569,10,FALSE)</f>
        <v>0</v>
      </c>
      <c r="Q524" s="51"/>
      <c r="R524" s="50"/>
      <c r="S524" s="156">
        <f>IF(Q524="",0,(Q524/'PPF Application'!$T$7))</f>
        <v>0</v>
      </c>
      <c r="T524" s="52">
        <f>IF(O524="", 0, (P524/'PPF Application'!$T$7)*Q524)</f>
        <v>0</v>
      </c>
      <c r="U524" s="134"/>
      <c r="W524" s="158">
        <f t="shared" si="81"/>
        <v>0</v>
      </c>
      <c r="X524" s="158">
        <f t="shared" si="73"/>
        <v>0</v>
      </c>
      <c r="Y524" s="158">
        <f t="shared" si="74"/>
        <v>0</v>
      </c>
      <c r="Z524" s="200">
        <f t="shared" si="75"/>
        <v>0</v>
      </c>
      <c r="AA524" s="200">
        <f t="shared" si="76"/>
        <v>0</v>
      </c>
      <c r="AB524" s="158">
        <f t="shared" si="77"/>
        <v>0</v>
      </c>
      <c r="AC524" s="11">
        <f t="shared" si="78"/>
        <v>0</v>
      </c>
      <c r="AE524" s="23">
        <f t="shared" si="79"/>
        <v>0</v>
      </c>
      <c r="AF524" s="23">
        <f t="shared" si="80"/>
        <v>0</v>
      </c>
    </row>
    <row r="525" spans="1:32" x14ac:dyDescent="0.2">
      <c r="A525" s="366"/>
      <c r="B525" s="366"/>
      <c r="C525" s="164"/>
      <c r="D525" s="164"/>
      <c r="E525" s="201"/>
      <c r="F525" s="164"/>
      <c r="G525" s="194"/>
      <c r="H525" s="164"/>
      <c r="I525" s="204"/>
      <c r="J525" s="164"/>
      <c r="K525" s="164"/>
      <c r="L525" s="164"/>
      <c r="M525" s="76"/>
      <c r="N525" s="76"/>
      <c r="O525" s="81"/>
      <c r="P525" s="195">
        <f>VLOOKUP(O525,'Supporting Documentation'!$A$4:$J$569,10,FALSE)</f>
        <v>0</v>
      </c>
      <c r="Q525" s="51"/>
      <c r="R525" s="50"/>
      <c r="S525" s="156">
        <f>IF(Q525="",0,(Q525/'PPF Application'!$T$7))</f>
        <v>0</v>
      </c>
      <c r="T525" s="52">
        <f>IF(O525="", 0, (P525/'PPF Application'!$T$7)*Q525)</f>
        <v>0</v>
      </c>
      <c r="U525" s="134"/>
      <c r="W525" s="158">
        <f t="shared" si="81"/>
        <v>0</v>
      </c>
      <c r="X525" s="158">
        <f t="shared" si="73"/>
        <v>0</v>
      </c>
      <c r="Y525" s="158">
        <f t="shared" si="74"/>
        <v>0</v>
      </c>
      <c r="Z525" s="200">
        <f t="shared" si="75"/>
        <v>0</v>
      </c>
      <c r="AA525" s="200">
        <f t="shared" si="76"/>
        <v>0</v>
      </c>
      <c r="AB525" s="158">
        <f t="shared" si="77"/>
        <v>0</v>
      </c>
      <c r="AC525" s="11">
        <f t="shared" si="78"/>
        <v>0</v>
      </c>
      <c r="AE525" s="23">
        <f t="shared" si="79"/>
        <v>0</v>
      </c>
      <c r="AF525" s="23">
        <f t="shared" si="80"/>
        <v>0</v>
      </c>
    </row>
    <row r="526" spans="1:32" x14ac:dyDescent="0.2">
      <c r="A526" s="366"/>
      <c r="B526" s="366"/>
      <c r="C526" s="164"/>
      <c r="D526" s="164"/>
      <c r="E526" s="201"/>
      <c r="F526" s="164"/>
      <c r="G526" s="194"/>
      <c r="H526" s="164"/>
      <c r="I526" s="204"/>
      <c r="J526" s="164"/>
      <c r="K526" s="164"/>
      <c r="L526" s="164"/>
      <c r="M526" s="76"/>
      <c r="N526" s="76"/>
      <c r="O526" s="81"/>
      <c r="P526" s="195">
        <f>VLOOKUP(O526,'Supporting Documentation'!$A$4:$J$569,10,FALSE)</f>
        <v>0</v>
      </c>
      <c r="Q526" s="51"/>
      <c r="R526" s="50"/>
      <c r="S526" s="156">
        <f>IF(Q526="",0,(Q526/'PPF Application'!$T$7))</f>
        <v>0</v>
      </c>
      <c r="T526" s="52">
        <f>IF(O526="", 0, (P526/'PPF Application'!$T$7)*Q526)</f>
        <v>0</v>
      </c>
      <c r="U526" s="134"/>
      <c r="W526" s="158">
        <f t="shared" si="81"/>
        <v>0</v>
      </c>
      <c r="X526" s="158">
        <f t="shared" si="73"/>
        <v>0</v>
      </c>
      <c r="Y526" s="158">
        <f t="shared" si="74"/>
        <v>0</v>
      </c>
      <c r="Z526" s="200">
        <f t="shared" si="75"/>
        <v>0</v>
      </c>
      <c r="AA526" s="200">
        <f t="shared" si="76"/>
        <v>0</v>
      </c>
      <c r="AB526" s="158">
        <f t="shared" si="77"/>
        <v>0</v>
      </c>
      <c r="AC526" s="11">
        <f t="shared" si="78"/>
        <v>0</v>
      </c>
      <c r="AE526" s="23">
        <f t="shared" si="79"/>
        <v>0</v>
      </c>
      <c r="AF526" s="23">
        <f t="shared" si="80"/>
        <v>0</v>
      </c>
    </row>
    <row r="527" spans="1:32" x14ac:dyDescent="0.2">
      <c r="A527" s="366"/>
      <c r="B527" s="366"/>
      <c r="C527" s="164"/>
      <c r="D527" s="164"/>
      <c r="E527" s="201"/>
      <c r="F527" s="164"/>
      <c r="G527" s="194"/>
      <c r="H527" s="164"/>
      <c r="I527" s="204"/>
      <c r="J527" s="164"/>
      <c r="K527" s="164"/>
      <c r="L527" s="164"/>
      <c r="M527" s="76"/>
      <c r="N527" s="76"/>
      <c r="O527" s="81"/>
      <c r="P527" s="195">
        <f>VLOOKUP(O527,'Supporting Documentation'!$A$4:$J$569,10,FALSE)</f>
        <v>0</v>
      </c>
      <c r="Q527" s="51"/>
      <c r="R527" s="50"/>
      <c r="S527" s="156">
        <f>IF(Q527="",0,(Q527/'PPF Application'!$T$7))</f>
        <v>0</v>
      </c>
      <c r="T527" s="52">
        <f>IF(O527="", 0, (P527/'PPF Application'!$T$7)*Q527)</f>
        <v>0</v>
      </c>
      <c r="U527" s="134"/>
      <c r="W527" s="158">
        <f t="shared" si="81"/>
        <v>0</v>
      </c>
      <c r="X527" s="158">
        <f t="shared" si="73"/>
        <v>0</v>
      </c>
      <c r="Y527" s="158">
        <f t="shared" si="74"/>
        <v>0</v>
      </c>
      <c r="Z527" s="200">
        <f t="shared" si="75"/>
        <v>0</v>
      </c>
      <c r="AA527" s="200">
        <f t="shared" si="76"/>
        <v>0</v>
      </c>
      <c r="AB527" s="158">
        <f t="shared" si="77"/>
        <v>0</v>
      </c>
      <c r="AC527" s="11">
        <f t="shared" si="78"/>
        <v>0</v>
      </c>
      <c r="AE527" s="23">
        <f t="shared" si="79"/>
        <v>0</v>
      </c>
      <c r="AF527" s="23">
        <f t="shared" si="80"/>
        <v>0</v>
      </c>
    </row>
    <row r="528" spans="1:32" x14ac:dyDescent="0.2">
      <c r="A528" s="366"/>
      <c r="B528" s="366"/>
      <c r="C528" s="164"/>
      <c r="D528" s="164"/>
      <c r="E528" s="201"/>
      <c r="F528" s="164"/>
      <c r="G528" s="194"/>
      <c r="H528" s="164"/>
      <c r="I528" s="204"/>
      <c r="J528" s="164"/>
      <c r="K528" s="164"/>
      <c r="L528" s="164"/>
      <c r="M528" s="76"/>
      <c r="N528" s="76"/>
      <c r="O528" s="81"/>
      <c r="P528" s="195">
        <f>VLOOKUP(O528,'Supporting Documentation'!$A$4:$J$569,10,FALSE)</f>
        <v>0</v>
      </c>
      <c r="Q528" s="51"/>
      <c r="R528" s="50"/>
      <c r="S528" s="156">
        <f>IF(Q528="",0,(Q528/'PPF Application'!$T$7))</f>
        <v>0</v>
      </c>
      <c r="T528" s="52">
        <f>IF(O528="", 0, (P528/'PPF Application'!$T$7)*Q528)</f>
        <v>0</v>
      </c>
      <c r="U528" s="134"/>
      <c r="W528" s="158">
        <f t="shared" si="81"/>
        <v>0</v>
      </c>
      <c r="X528" s="158">
        <f t="shared" si="73"/>
        <v>0</v>
      </c>
      <c r="Y528" s="158">
        <f t="shared" si="74"/>
        <v>0</v>
      </c>
      <c r="Z528" s="200">
        <f t="shared" si="75"/>
        <v>0</v>
      </c>
      <c r="AA528" s="200">
        <f t="shared" si="76"/>
        <v>0</v>
      </c>
      <c r="AB528" s="158">
        <f t="shared" si="77"/>
        <v>0</v>
      </c>
      <c r="AC528" s="11">
        <f t="shared" si="78"/>
        <v>0</v>
      </c>
      <c r="AE528" s="23">
        <f t="shared" si="79"/>
        <v>0</v>
      </c>
      <c r="AF528" s="23">
        <f t="shared" si="80"/>
        <v>0</v>
      </c>
    </row>
    <row r="529" spans="1:32" x14ac:dyDescent="0.2">
      <c r="A529" s="366"/>
      <c r="B529" s="366"/>
      <c r="C529" s="164"/>
      <c r="D529" s="164"/>
      <c r="E529" s="201"/>
      <c r="F529" s="164"/>
      <c r="G529" s="194"/>
      <c r="H529" s="164"/>
      <c r="I529" s="204"/>
      <c r="J529" s="164"/>
      <c r="K529" s="164"/>
      <c r="L529" s="164"/>
      <c r="M529" s="76"/>
      <c r="N529" s="76"/>
      <c r="O529" s="81"/>
      <c r="P529" s="195">
        <f>VLOOKUP(O529,'Supporting Documentation'!$A$4:$J$569,10,FALSE)</f>
        <v>0</v>
      </c>
      <c r="Q529" s="51"/>
      <c r="R529" s="50"/>
      <c r="S529" s="156">
        <f>IF(Q529="",0,(Q529/'PPF Application'!$T$7))</f>
        <v>0</v>
      </c>
      <c r="T529" s="52">
        <f>IF(O529="", 0, (P529/'PPF Application'!$T$7)*Q529)</f>
        <v>0</v>
      </c>
      <c r="U529" s="134"/>
      <c r="W529" s="158">
        <f t="shared" si="81"/>
        <v>0</v>
      </c>
      <c r="X529" s="158">
        <f t="shared" si="73"/>
        <v>0</v>
      </c>
      <c r="Y529" s="158">
        <f t="shared" si="74"/>
        <v>0</v>
      </c>
      <c r="Z529" s="200">
        <f t="shared" si="75"/>
        <v>0</v>
      </c>
      <c r="AA529" s="200">
        <f t="shared" si="76"/>
        <v>0</v>
      </c>
      <c r="AB529" s="158">
        <f t="shared" si="77"/>
        <v>0</v>
      </c>
      <c r="AC529" s="11">
        <f t="shared" si="78"/>
        <v>0</v>
      </c>
      <c r="AE529" s="23">
        <f t="shared" si="79"/>
        <v>0</v>
      </c>
      <c r="AF529" s="23">
        <f t="shared" si="80"/>
        <v>0</v>
      </c>
    </row>
    <row r="530" spans="1:32" x14ac:dyDescent="0.2">
      <c r="A530" s="366"/>
      <c r="B530" s="366"/>
      <c r="C530" s="164"/>
      <c r="D530" s="164"/>
      <c r="E530" s="201"/>
      <c r="F530" s="164"/>
      <c r="G530" s="194"/>
      <c r="H530" s="164"/>
      <c r="I530" s="204"/>
      <c r="J530" s="164"/>
      <c r="K530" s="164"/>
      <c r="L530" s="164"/>
      <c r="M530" s="76"/>
      <c r="N530" s="76"/>
      <c r="O530" s="81"/>
      <c r="P530" s="195">
        <f>VLOOKUP(O530,'Supporting Documentation'!$A$4:$J$569,10,FALSE)</f>
        <v>0</v>
      </c>
      <c r="Q530" s="51"/>
      <c r="R530" s="50"/>
      <c r="S530" s="156">
        <f>IF(Q530="",0,(Q530/'PPF Application'!$T$7))</f>
        <v>0</v>
      </c>
      <c r="T530" s="52">
        <f>IF(O530="", 0, (P530/'PPF Application'!$T$7)*Q530)</f>
        <v>0</v>
      </c>
      <c r="U530" s="134"/>
      <c r="W530" s="158">
        <f t="shared" si="81"/>
        <v>0</v>
      </c>
      <c r="X530" s="158">
        <f t="shared" si="73"/>
        <v>0</v>
      </c>
      <c r="Y530" s="158">
        <f t="shared" si="74"/>
        <v>0</v>
      </c>
      <c r="Z530" s="200">
        <f t="shared" si="75"/>
        <v>0</v>
      </c>
      <c r="AA530" s="200">
        <f t="shared" si="76"/>
        <v>0</v>
      </c>
      <c r="AB530" s="158">
        <f t="shared" si="77"/>
        <v>0</v>
      </c>
      <c r="AC530" s="11">
        <f t="shared" si="78"/>
        <v>0</v>
      </c>
      <c r="AE530" s="23">
        <f t="shared" si="79"/>
        <v>0</v>
      </c>
      <c r="AF530" s="23">
        <f t="shared" si="80"/>
        <v>0</v>
      </c>
    </row>
    <row r="531" spans="1:32" x14ac:dyDescent="0.2">
      <c r="A531" s="366"/>
      <c r="B531" s="366"/>
      <c r="C531" s="164"/>
      <c r="D531" s="164"/>
      <c r="E531" s="201"/>
      <c r="F531" s="164"/>
      <c r="G531" s="194"/>
      <c r="H531" s="164"/>
      <c r="I531" s="204"/>
      <c r="J531" s="164"/>
      <c r="K531" s="164"/>
      <c r="L531" s="164"/>
      <c r="M531" s="76"/>
      <c r="N531" s="76"/>
      <c r="O531" s="81"/>
      <c r="P531" s="195">
        <f>VLOOKUP(O531,'Supporting Documentation'!$A$4:$J$569,10,FALSE)</f>
        <v>0</v>
      </c>
      <c r="Q531" s="51"/>
      <c r="R531" s="50"/>
      <c r="S531" s="156">
        <f>IF(Q531="",0,(Q531/'PPF Application'!$T$7))</f>
        <v>0</v>
      </c>
      <c r="T531" s="52">
        <f>IF(O531="", 0, (P531/'PPF Application'!$T$7)*Q531)</f>
        <v>0</v>
      </c>
      <c r="U531" s="134"/>
      <c r="W531" s="158">
        <f t="shared" si="81"/>
        <v>0</v>
      </c>
      <c r="X531" s="158">
        <f t="shared" si="73"/>
        <v>0</v>
      </c>
      <c r="Y531" s="158">
        <f t="shared" si="74"/>
        <v>0</v>
      </c>
      <c r="Z531" s="200">
        <f t="shared" si="75"/>
        <v>0</v>
      </c>
      <c r="AA531" s="200">
        <f t="shared" si="76"/>
        <v>0</v>
      </c>
      <c r="AB531" s="158">
        <f t="shared" si="77"/>
        <v>0</v>
      </c>
      <c r="AC531" s="11">
        <f t="shared" si="78"/>
        <v>0</v>
      </c>
      <c r="AE531" s="23">
        <f t="shared" si="79"/>
        <v>0</v>
      </c>
      <c r="AF531" s="23">
        <f t="shared" si="80"/>
        <v>0</v>
      </c>
    </row>
    <row r="532" spans="1:32" x14ac:dyDescent="0.2">
      <c r="A532" s="366"/>
      <c r="B532" s="366"/>
      <c r="C532" s="164"/>
      <c r="D532" s="164"/>
      <c r="E532" s="201"/>
      <c r="F532" s="164"/>
      <c r="G532" s="194"/>
      <c r="H532" s="164"/>
      <c r="I532" s="204"/>
      <c r="J532" s="164"/>
      <c r="K532" s="164"/>
      <c r="L532" s="164"/>
      <c r="M532" s="76"/>
      <c r="N532" s="76"/>
      <c r="O532" s="81"/>
      <c r="P532" s="195">
        <f>VLOOKUP(O532,'Supporting Documentation'!$A$4:$J$569,10,FALSE)</f>
        <v>0</v>
      </c>
      <c r="Q532" s="51"/>
      <c r="R532" s="50"/>
      <c r="S532" s="156">
        <f>IF(Q532="",0,(Q532/'PPF Application'!$T$7))</f>
        <v>0</v>
      </c>
      <c r="T532" s="52">
        <f>IF(O532="", 0, (P532/'PPF Application'!$T$7)*Q532)</f>
        <v>0</v>
      </c>
      <c r="U532" s="134"/>
      <c r="W532" s="158">
        <f t="shared" si="81"/>
        <v>0</v>
      </c>
      <c r="X532" s="158">
        <f t="shared" si="73"/>
        <v>0</v>
      </c>
      <c r="Y532" s="158">
        <f t="shared" si="74"/>
        <v>0</v>
      </c>
      <c r="Z532" s="200">
        <f t="shared" si="75"/>
        <v>0</v>
      </c>
      <c r="AA532" s="200">
        <f t="shared" si="76"/>
        <v>0</v>
      </c>
      <c r="AB532" s="158">
        <f t="shared" si="77"/>
        <v>0</v>
      </c>
      <c r="AC532" s="11">
        <f t="shared" si="78"/>
        <v>0</v>
      </c>
      <c r="AE532" s="23">
        <f t="shared" si="79"/>
        <v>0</v>
      </c>
      <c r="AF532" s="23">
        <f t="shared" si="80"/>
        <v>0</v>
      </c>
    </row>
    <row r="533" spans="1:32" x14ac:dyDescent="0.2">
      <c r="A533" s="366"/>
      <c r="B533" s="366"/>
      <c r="C533" s="164"/>
      <c r="D533" s="164"/>
      <c r="E533" s="201"/>
      <c r="F533" s="164"/>
      <c r="G533" s="194"/>
      <c r="H533" s="164"/>
      <c r="I533" s="204"/>
      <c r="J533" s="164"/>
      <c r="K533" s="164"/>
      <c r="L533" s="164"/>
      <c r="M533" s="76"/>
      <c r="N533" s="76"/>
      <c r="O533" s="81"/>
      <c r="P533" s="195">
        <f>VLOOKUP(O533,'Supporting Documentation'!$A$4:$J$569,10,FALSE)</f>
        <v>0</v>
      </c>
      <c r="Q533" s="51"/>
      <c r="R533" s="50"/>
      <c r="S533" s="156">
        <f>IF(Q533="",0,(Q533/'PPF Application'!$T$7))</f>
        <v>0</v>
      </c>
      <c r="T533" s="52">
        <f>IF(O533="", 0, (P533/'PPF Application'!$T$7)*Q533)</f>
        <v>0</v>
      </c>
      <c r="U533" s="134"/>
      <c r="W533" s="158">
        <f t="shared" si="81"/>
        <v>0</v>
      </c>
      <c r="X533" s="158">
        <f t="shared" si="73"/>
        <v>0</v>
      </c>
      <c r="Y533" s="158">
        <f t="shared" si="74"/>
        <v>0</v>
      </c>
      <c r="Z533" s="200">
        <f t="shared" si="75"/>
        <v>0</v>
      </c>
      <c r="AA533" s="200">
        <f t="shared" si="76"/>
        <v>0</v>
      </c>
      <c r="AB533" s="158">
        <f t="shared" si="77"/>
        <v>0</v>
      </c>
      <c r="AC533" s="11">
        <f t="shared" si="78"/>
        <v>0</v>
      </c>
      <c r="AE533" s="23">
        <f t="shared" si="79"/>
        <v>0</v>
      </c>
      <c r="AF533" s="23">
        <f t="shared" si="80"/>
        <v>0</v>
      </c>
    </row>
    <row r="534" spans="1:32" x14ac:dyDescent="0.2">
      <c r="A534" s="366"/>
      <c r="B534" s="366"/>
      <c r="C534" s="164"/>
      <c r="D534" s="164"/>
      <c r="E534" s="201"/>
      <c r="F534" s="164"/>
      <c r="G534" s="194"/>
      <c r="H534" s="164"/>
      <c r="I534" s="204"/>
      <c r="J534" s="164"/>
      <c r="K534" s="164"/>
      <c r="L534" s="164"/>
      <c r="M534" s="76"/>
      <c r="N534" s="76"/>
      <c r="O534" s="81"/>
      <c r="P534" s="195">
        <f>VLOOKUP(O534,'Supporting Documentation'!$A$4:$J$569,10,FALSE)</f>
        <v>0</v>
      </c>
      <c r="Q534" s="51"/>
      <c r="R534" s="50"/>
      <c r="S534" s="156">
        <f>IF(Q534="",0,(Q534/'PPF Application'!$T$7))</f>
        <v>0</v>
      </c>
      <c r="T534" s="52">
        <f>IF(O534="", 0, (P534/'PPF Application'!$T$7)*Q534)</f>
        <v>0</v>
      </c>
      <c r="U534" s="134"/>
      <c r="W534" s="158">
        <f t="shared" si="81"/>
        <v>0</v>
      </c>
      <c r="X534" s="158">
        <f t="shared" si="73"/>
        <v>0</v>
      </c>
      <c r="Y534" s="158">
        <f t="shared" si="74"/>
        <v>0</v>
      </c>
      <c r="Z534" s="200">
        <f t="shared" si="75"/>
        <v>0</v>
      </c>
      <c r="AA534" s="200">
        <f t="shared" si="76"/>
        <v>0</v>
      </c>
      <c r="AB534" s="158">
        <f t="shared" si="77"/>
        <v>0</v>
      </c>
      <c r="AC534" s="11">
        <f t="shared" si="78"/>
        <v>0</v>
      </c>
      <c r="AE534" s="23">
        <f t="shared" si="79"/>
        <v>0</v>
      </c>
      <c r="AF534" s="23">
        <f t="shared" si="80"/>
        <v>0</v>
      </c>
    </row>
    <row r="535" spans="1:32" x14ac:dyDescent="0.2">
      <c r="A535" s="366"/>
      <c r="B535" s="366"/>
      <c r="C535" s="164"/>
      <c r="D535" s="164"/>
      <c r="E535" s="201"/>
      <c r="F535" s="164"/>
      <c r="G535" s="194"/>
      <c r="H535" s="164"/>
      <c r="I535" s="204"/>
      <c r="J535" s="164"/>
      <c r="K535" s="164"/>
      <c r="L535" s="164"/>
      <c r="M535" s="76"/>
      <c r="N535" s="76"/>
      <c r="O535" s="81"/>
      <c r="P535" s="195">
        <f>VLOOKUP(O535,'Supporting Documentation'!$A$4:$J$569,10,FALSE)</f>
        <v>0</v>
      </c>
      <c r="Q535" s="51"/>
      <c r="R535" s="50"/>
      <c r="S535" s="156">
        <f>IF(Q535="",0,(Q535/'PPF Application'!$T$7))</f>
        <v>0</v>
      </c>
      <c r="T535" s="52">
        <f>IF(O535="", 0, (P535/'PPF Application'!$T$7)*Q535)</f>
        <v>0</v>
      </c>
      <c r="U535" s="134"/>
      <c r="W535" s="158">
        <f t="shared" si="81"/>
        <v>0</v>
      </c>
      <c r="X535" s="158">
        <f t="shared" si="73"/>
        <v>0</v>
      </c>
      <c r="Y535" s="158">
        <f t="shared" si="74"/>
        <v>0</v>
      </c>
      <c r="Z535" s="200">
        <f t="shared" si="75"/>
        <v>0</v>
      </c>
      <c r="AA535" s="200">
        <f t="shared" si="76"/>
        <v>0</v>
      </c>
      <c r="AB535" s="158">
        <f t="shared" si="77"/>
        <v>0</v>
      </c>
      <c r="AC535" s="11">
        <f t="shared" si="78"/>
        <v>0</v>
      </c>
      <c r="AE535" s="23">
        <f t="shared" si="79"/>
        <v>0</v>
      </c>
      <c r="AF535" s="23">
        <f t="shared" si="80"/>
        <v>0</v>
      </c>
    </row>
    <row r="536" spans="1:32" x14ac:dyDescent="0.2">
      <c r="A536" s="366"/>
      <c r="B536" s="366"/>
      <c r="C536" s="164"/>
      <c r="D536" s="164"/>
      <c r="E536" s="201"/>
      <c r="F536" s="164"/>
      <c r="G536" s="194"/>
      <c r="H536" s="164"/>
      <c r="I536" s="204"/>
      <c r="J536" s="164"/>
      <c r="K536" s="164"/>
      <c r="L536" s="164"/>
      <c r="M536" s="76"/>
      <c r="N536" s="76"/>
      <c r="O536" s="81"/>
      <c r="P536" s="195">
        <f>VLOOKUP(O536,'Supporting Documentation'!$A$4:$J$569,10,FALSE)</f>
        <v>0</v>
      </c>
      <c r="Q536" s="51"/>
      <c r="R536" s="50"/>
      <c r="S536" s="156">
        <f>IF(Q536="",0,(Q536/'PPF Application'!$T$7))</f>
        <v>0</v>
      </c>
      <c r="T536" s="52">
        <f>IF(O536="", 0, (P536/'PPF Application'!$T$7)*Q536)</f>
        <v>0</v>
      </c>
      <c r="U536" s="134"/>
      <c r="W536" s="158">
        <f t="shared" si="81"/>
        <v>0</v>
      </c>
      <c r="X536" s="158">
        <f t="shared" si="73"/>
        <v>0</v>
      </c>
      <c r="Y536" s="158">
        <f t="shared" si="74"/>
        <v>0</v>
      </c>
      <c r="Z536" s="200">
        <f t="shared" si="75"/>
        <v>0</v>
      </c>
      <c r="AA536" s="200">
        <f t="shared" si="76"/>
        <v>0</v>
      </c>
      <c r="AB536" s="158">
        <f t="shared" si="77"/>
        <v>0</v>
      </c>
      <c r="AC536" s="11">
        <f t="shared" si="78"/>
        <v>0</v>
      </c>
      <c r="AE536" s="23">
        <f t="shared" si="79"/>
        <v>0</v>
      </c>
      <c r="AF536" s="23">
        <f t="shared" si="80"/>
        <v>0</v>
      </c>
    </row>
    <row r="537" spans="1:32" x14ac:dyDescent="0.2">
      <c r="A537" s="366"/>
      <c r="B537" s="366"/>
      <c r="C537" s="164"/>
      <c r="D537" s="164"/>
      <c r="E537" s="201"/>
      <c r="F537" s="164"/>
      <c r="G537" s="194"/>
      <c r="H537" s="164"/>
      <c r="I537" s="204"/>
      <c r="J537" s="164"/>
      <c r="K537" s="164"/>
      <c r="L537" s="164"/>
      <c r="M537" s="76"/>
      <c r="N537" s="76"/>
      <c r="O537" s="81"/>
      <c r="P537" s="195">
        <f>VLOOKUP(O537,'Supporting Documentation'!$A$4:$J$569,10,FALSE)</f>
        <v>0</v>
      </c>
      <c r="Q537" s="51"/>
      <c r="R537" s="50"/>
      <c r="S537" s="156">
        <f>IF(Q537="",0,(Q537/'PPF Application'!$T$7))</f>
        <v>0</v>
      </c>
      <c r="T537" s="52">
        <f>IF(O537="", 0, (P537/'PPF Application'!$T$7)*Q537)</f>
        <v>0</v>
      </c>
      <c r="U537" s="134"/>
      <c r="W537" s="158">
        <f t="shared" si="81"/>
        <v>0</v>
      </c>
      <c r="X537" s="158">
        <f t="shared" si="73"/>
        <v>0</v>
      </c>
      <c r="Y537" s="158">
        <f t="shared" si="74"/>
        <v>0</v>
      </c>
      <c r="Z537" s="200">
        <f t="shared" si="75"/>
        <v>0</v>
      </c>
      <c r="AA537" s="200">
        <f t="shared" si="76"/>
        <v>0</v>
      </c>
      <c r="AB537" s="158">
        <f t="shared" si="77"/>
        <v>0</v>
      </c>
      <c r="AC537" s="11">
        <f t="shared" si="78"/>
        <v>0</v>
      </c>
      <c r="AE537" s="23">
        <f t="shared" si="79"/>
        <v>0</v>
      </c>
      <c r="AF537" s="23">
        <f t="shared" si="80"/>
        <v>0</v>
      </c>
    </row>
    <row r="538" spans="1:32" x14ac:dyDescent="0.2">
      <c r="A538" s="366"/>
      <c r="B538" s="366"/>
      <c r="C538" s="164"/>
      <c r="D538" s="164"/>
      <c r="E538" s="201"/>
      <c r="F538" s="164"/>
      <c r="G538" s="194"/>
      <c r="H538" s="164"/>
      <c r="I538" s="204"/>
      <c r="J538" s="164"/>
      <c r="K538" s="164"/>
      <c r="L538" s="164"/>
      <c r="M538" s="76"/>
      <c r="N538" s="76"/>
      <c r="O538" s="81"/>
      <c r="P538" s="195">
        <f>VLOOKUP(O538,'Supporting Documentation'!$A$4:$J$569,10,FALSE)</f>
        <v>0</v>
      </c>
      <c r="Q538" s="51"/>
      <c r="R538" s="50"/>
      <c r="S538" s="156">
        <f>IF(Q538="",0,(Q538/'PPF Application'!$T$7))</f>
        <v>0</v>
      </c>
      <c r="T538" s="52">
        <f>IF(O538="", 0, (P538/'PPF Application'!$T$7)*Q538)</f>
        <v>0</v>
      </c>
      <c r="U538" s="134"/>
      <c r="W538" s="158">
        <f t="shared" si="81"/>
        <v>0</v>
      </c>
      <c r="X538" s="158">
        <f t="shared" si="73"/>
        <v>0</v>
      </c>
      <c r="Y538" s="158">
        <f t="shared" si="74"/>
        <v>0</v>
      </c>
      <c r="Z538" s="200">
        <f t="shared" si="75"/>
        <v>0</v>
      </c>
      <c r="AA538" s="200">
        <f t="shared" si="76"/>
        <v>0</v>
      </c>
      <c r="AB538" s="158">
        <f t="shared" si="77"/>
        <v>0</v>
      </c>
      <c r="AC538" s="11">
        <f t="shared" si="78"/>
        <v>0</v>
      </c>
      <c r="AE538" s="23">
        <f t="shared" si="79"/>
        <v>0</v>
      </c>
      <c r="AF538" s="23">
        <f t="shared" si="80"/>
        <v>0</v>
      </c>
    </row>
    <row r="539" spans="1:32" x14ac:dyDescent="0.2">
      <c r="A539" s="366"/>
      <c r="B539" s="366"/>
      <c r="C539" s="164"/>
      <c r="D539" s="164"/>
      <c r="E539" s="201"/>
      <c r="F539" s="164"/>
      <c r="G539" s="194"/>
      <c r="H539" s="164"/>
      <c r="I539" s="204"/>
      <c r="J539" s="164"/>
      <c r="K539" s="164"/>
      <c r="L539" s="164"/>
      <c r="M539" s="76"/>
      <c r="N539" s="76"/>
      <c r="O539" s="81"/>
      <c r="P539" s="195">
        <f>VLOOKUP(O539,'Supporting Documentation'!$A$4:$J$569,10,FALSE)</f>
        <v>0</v>
      </c>
      <c r="Q539" s="51"/>
      <c r="R539" s="50"/>
      <c r="S539" s="156">
        <f>IF(Q539="",0,(Q539/'PPF Application'!$T$7))</f>
        <v>0</v>
      </c>
      <c r="T539" s="52">
        <f>IF(O539="", 0, (P539/'PPF Application'!$T$7)*Q539)</f>
        <v>0</v>
      </c>
      <c r="U539" s="134"/>
      <c r="W539" s="158">
        <f t="shared" si="81"/>
        <v>0</v>
      </c>
      <c r="X539" s="158">
        <f t="shared" si="73"/>
        <v>0</v>
      </c>
      <c r="Y539" s="158">
        <f t="shared" si="74"/>
        <v>0</v>
      </c>
      <c r="Z539" s="200">
        <f t="shared" si="75"/>
        <v>0</v>
      </c>
      <c r="AA539" s="200">
        <f t="shared" si="76"/>
        <v>0</v>
      </c>
      <c r="AB539" s="158">
        <f t="shared" si="77"/>
        <v>0</v>
      </c>
      <c r="AC539" s="11">
        <f t="shared" si="78"/>
        <v>0</v>
      </c>
      <c r="AE539" s="23">
        <f t="shared" si="79"/>
        <v>0</v>
      </c>
      <c r="AF539" s="23">
        <f t="shared" si="80"/>
        <v>0</v>
      </c>
    </row>
    <row r="540" spans="1:32" x14ac:dyDescent="0.2">
      <c r="A540" s="366"/>
      <c r="B540" s="366"/>
      <c r="C540" s="164"/>
      <c r="D540" s="164"/>
      <c r="E540" s="201"/>
      <c r="F540" s="164"/>
      <c r="G540" s="194"/>
      <c r="H540" s="164"/>
      <c r="I540" s="204"/>
      <c r="J540" s="164"/>
      <c r="K540" s="164"/>
      <c r="L540" s="164"/>
      <c r="M540" s="76"/>
      <c r="N540" s="76"/>
      <c r="O540" s="81"/>
      <c r="P540" s="195">
        <f>VLOOKUP(O540,'Supporting Documentation'!$A$4:$J$569,10,FALSE)</f>
        <v>0</v>
      </c>
      <c r="Q540" s="51"/>
      <c r="R540" s="50"/>
      <c r="S540" s="156">
        <f>IF(Q540="",0,(Q540/'PPF Application'!$T$7))</f>
        <v>0</v>
      </c>
      <c r="T540" s="52">
        <f>IF(O540="", 0, (P540/'PPF Application'!$T$7)*Q540)</f>
        <v>0</v>
      </c>
      <c r="U540" s="134"/>
      <c r="W540" s="158">
        <f t="shared" si="81"/>
        <v>0</v>
      </c>
      <c r="X540" s="158">
        <f t="shared" si="73"/>
        <v>0</v>
      </c>
      <c r="Y540" s="158">
        <f t="shared" si="74"/>
        <v>0</v>
      </c>
      <c r="Z540" s="200">
        <f t="shared" si="75"/>
        <v>0</v>
      </c>
      <c r="AA540" s="200">
        <f t="shared" si="76"/>
        <v>0</v>
      </c>
      <c r="AB540" s="158">
        <f t="shared" si="77"/>
        <v>0</v>
      </c>
      <c r="AC540" s="11">
        <f t="shared" si="78"/>
        <v>0</v>
      </c>
      <c r="AE540" s="23">
        <f t="shared" si="79"/>
        <v>0</v>
      </c>
      <c r="AF540" s="23">
        <f t="shared" si="80"/>
        <v>0</v>
      </c>
    </row>
    <row r="541" spans="1:32" x14ac:dyDescent="0.2">
      <c r="A541" s="366"/>
      <c r="B541" s="366"/>
      <c r="C541" s="164"/>
      <c r="D541" s="164"/>
      <c r="E541" s="201"/>
      <c r="F541" s="164"/>
      <c r="G541" s="194"/>
      <c r="H541" s="164"/>
      <c r="I541" s="204"/>
      <c r="J541" s="164"/>
      <c r="K541" s="164"/>
      <c r="L541" s="164"/>
      <c r="M541" s="76"/>
      <c r="N541" s="76"/>
      <c r="O541" s="81"/>
      <c r="P541" s="195">
        <f>VLOOKUP(O541,'Supporting Documentation'!$A$4:$J$569,10,FALSE)</f>
        <v>0</v>
      </c>
      <c r="Q541" s="51"/>
      <c r="R541" s="50"/>
      <c r="S541" s="156">
        <f>IF(Q541="",0,(Q541/'PPF Application'!$T$7))</f>
        <v>0</v>
      </c>
      <c r="T541" s="52">
        <f>IF(O541="", 0, (P541/'PPF Application'!$T$7)*Q541)</f>
        <v>0</v>
      </c>
      <c r="U541" s="134"/>
      <c r="W541" s="158">
        <f t="shared" si="81"/>
        <v>0</v>
      </c>
      <c r="X541" s="158">
        <f t="shared" si="73"/>
        <v>0</v>
      </c>
      <c r="Y541" s="158">
        <f t="shared" si="74"/>
        <v>0</v>
      </c>
      <c r="Z541" s="200">
        <f t="shared" si="75"/>
        <v>0</v>
      </c>
      <c r="AA541" s="200">
        <f t="shared" si="76"/>
        <v>0</v>
      </c>
      <c r="AB541" s="158">
        <f t="shared" si="77"/>
        <v>0</v>
      </c>
      <c r="AC541" s="11">
        <f t="shared" si="78"/>
        <v>0</v>
      </c>
      <c r="AE541" s="23">
        <f t="shared" si="79"/>
        <v>0</v>
      </c>
      <c r="AF541" s="23">
        <f t="shared" si="80"/>
        <v>0</v>
      </c>
    </row>
    <row r="542" spans="1:32" x14ac:dyDescent="0.2">
      <c r="A542" s="366"/>
      <c r="B542" s="366"/>
      <c r="C542" s="164"/>
      <c r="D542" s="164"/>
      <c r="E542" s="201"/>
      <c r="F542" s="164"/>
      <c r="G542" s="194"/>
      <c r="H542" s="164"/>
      <c r="I542" s="204"/>
      <c r="J542" s="164"/>
      <c r="K542" s="164"/>
      <c r="L542" s="164"/>
      <c r="M542" s="76"/>
      <c r="N542" s="76"/>
      <c r="O542" s="81"/>
      <c r="P542" s="195">
        <f>VLOOKUP(O542,'Supporting Documentation'!$A$4:$J$569,10,FALSE)</f>
        <v>0</v>
      </c>
      <c r="Q542" s="51"/>
      <c r="R542" s="50"/>
      <c r="S542" s="156">
        <f>IF(Q542="",0,(Q542/'PPF Application'!$T$7))</f>
        <v>0</v>
      </c>
      <c r="T542" s="52">
        <f>IF(O542="", 0, (P542/'PPF Application'!$T$7)*Q542)</f>
        <v>0</v>
      </c>
      <c r="U542" s="134"/>
      <c r="W542" s="158">
        <f t="shared" si="81"/>
        <v>0</v>
      </c>
      <c r="X542" s="158">
        <f t="shared" si="73"/>
        <v>0</v>
      </c>
      <c r="Y542" s="158">
        <f t="shared" si="74"/>
        <v>0</v>
      </c>
      <c r="Z542" s="200">
        <f t="shared" si="75"/>
        <v>0</v>
      </c>
      <c r="AA542" s="200">
        <f t="shared" si="76"/>
        <v>0</v>
      </c>
      <c r="AB542" s="158">
        <f t="shared" si="77"/>
        <v>0</v>
      </c>
      <c r="AC542" s="11">
        <f t="shared" si="78"/>
        <v>0</v>
      </c>
      <c r="AE542" s="23">
        <f t="shared" si="79"/>
        <v>0</v>
      </c>
      <c r="AF542" s="23">
        <f t="shared" si="80"/>
        <v>0</v>
      </c>
    </row>
    <row r="543" spans="1:32" x14ac:dyDescent="0.2">
      <c r="A543" s="366"/>
      <c r="B543" s="366"/>
      <c r="C543" s="164"/>
      <c r="D543" s="164"/>
      <c r="E543" s="201"/>
      <c r="F543" s="164"/>
      <c r="G543" s="194"/>
      <c r="H543" s="164"/>
      <c r="I543" s="204"/>
      <c r="J543" s="164"/>
      <c r="K543" s="164"/>
      <c r="L543" s="164"/>
      <c r="M543" s="76"/>
      <c r="N543" s="76"/>
      <c r="O543" s="81"/>
      <c r="P543" s="195">
        <f>VLOOKUP(O543,'Supporting Documentation'!$A$4:$J$569,10,FALSE)</f>
        <v>0</v>
      </c>
      <c r="Q543" s="51"/>
      <c r="R543" s="50"/>
      <c r="S543" s="156">
        <f>IF(Q543="",0,(Q543/'PPF Application'!$T$7))</f>
        <v>0</v>
      </c>
      <c r="T543" s="52">
        <f>IF(O543="", 0, (P543/'PPF Application'!$T$7)*Q543)</f>
        <v>0</v>
      </c>
      <c r="U543" s="134"/>
      <c r="W543" s="158">
        <f t="shared" si="81"/>
        <v>0</v>
      </c>
      <c r="X543" s="158">
        <f t="shared" si="73"/>
        <v>0</v>
      </c>
      <c r="Y543" s="158">
        <f t="shared" si="74"/>
        <v>0</v>
      </c>
      <c r="Z543" s="200">
        <f t="shared" si="75"/>
        <v>0</v>
      </c>
      <c r="AA543" s="200">
        <f t="shared" si="76"/>
        <v>0</v>
      </c>
      <c r="AB543" s="158">
        <f t="shared" si="77"/>
        <v>0</v>
      </c>
      <c r="AC543" s="11">
        <f t="shared" si="78"/>
        <v>0</v>
      </c>
      <c r="AE543" s="23">
        <f t="shared" si="79"/>
        <v>0</v>
      </c>
      <c r="AF543" s="23">
        <f t="shared" si="80"/>
        <v>0</v>
      </c>
    </row>
    <row r="544" spans="1:32" x14ac:dyDescent="0.2">
      <c r="A544" s="366"/>
      <c r="B544" s="366"/>
      <c r="C544" s="164"/>
      <c r="D544" s="164"/>
      <c r="E544" s="201"/>
      <c r="F544" s="164"/>
      <c r="G544" s="194"/>
      <c r="H544" s="164"/>
      <c r="I544" s="204"/>
      <c r="J544" s="164"/>
      <c r="K544" s="164"/>
      <c r="L544" s="164"/>
      <c r="M544" s="76"/>
      <c r="N544" s="76"/>
      <c r="O544" s="81"/>
      <c r="P544" s="195">
        <f>VLOOKUP(O544,'Supporting Documentation'!$A$4:$J$569,10,FALSE)</f>
        <v>0</v>
      </c>
      <c r="Q544" s="51"/>
      <c r="R544" s="50"/>
      <c r="S544" s="156">
        <f>IF(Q544="",0,(Q544/'PPF Application'!$T$7))</f>
        <v>0</v>
      </c>
      <c r="T544" s="52">
        <f>IF(O544="", 0, (P544/'PPF Application'!$T$7)*Q544)</f>
        <v>0</v>
      </c>
      <c r="U544" s="134"/>
      <c r="W544" s="158">
        <f t="shared" si="81"/>
        <v>0</v>
      </c>
      <c r="X544" s="158">
        <f t="shared" si="73"/>
        <v>0</v>
      </c>
      <c r="Y544" s="158">
        <f t="shared" si="74"/>
        <v>0</v>
      </c>
      <c r="Z544" s="200">
        <f t="shared" si="75"/>
        <v>0</v>
      </c>
      <c r="AA544" s="200">
        <f t="shared" si="76"/>
        <v>0</v>
      </c>
      <c r="AB544" s="158">
        <f t="shared" si="77"/>
        <v>0</v>
      </c>
      <c r="AC544" s="11">
        <f t="shared" si="78"/>
        <v>0</v>
      </c>
      <c r="AE544" s="23">
        <f t="shared" si="79"/>
        <v>0</v>
      </c>
      <c r="AF544" s="23">
        <f t="shared" si="80"/>
        <v>0</v>
      </c>
    </row>
    <row r="545" spans="1:32" x14ac:dyDescent="0.2">
      <c r="A545" s="366"/>
      <c r="B545" s="366"/>
      <c r="C545" s="164"/>
      <c r="D545" s="164"/>
      <c r="E545" s="201"/>
      <c r="F545" s="164"/>
      <c r="G545" s="194"/>
      <c r="H545" s="164"/>
      <c r="I545" s="204"/>
      <c r="J545" s="164"/>
      <c r="K545" s="164"/>
      <c r="L545" s="164"/>
      <c r="M545" s="76"/>
      <c r="N545" s="76"/>
      <c r="O545" s="81"/>
      <c r="P545" s="195">
        <f>VLOOKUP(O545,'Supporting Documentation'!$A$4:$J$569,10,FALSE)</f>
        <v>0</v>
      </c>
      <c r="Q545" s="51"/>
      <c r="R545" s="50"/>
      <c r="S545" s="156">
        <f>IF(Q545="",0,(Q545/'PPF Application'!$T$7))</f>
        <v>0</v>
      </c>
      <c r="T545" s="52">
        <f>IF(O545="", 0, (P545/'PPF Application'!$T$7)*Q545)</f>
        <v>0</v>
      </c>
      <c r="U545" s="134"/>
      <c r="W545" s="158">
        <f t="shared" si="81"/>
        <v>0</v>
      </c>
      <c r="X545" s="158">
        <f t="shared" si="73"/>
        <v>0</v>
      </c>
      <c r="Y545" s="158">
        <f t="shared" si="74"/>
        <v>0</v>
      </c>
      <c r="Z545" s="200">
        <f t="shared" si="75"/>
        <v>0</v>
      </c>
      <c r="AA545" s="200">
        <f t="shared" si="76"/>
        <v>0</v>
      </c>
      <c r="AB545" s="158">
        <f t="shared" si="77"/>
        <v>0</v>
      </c>
      <c r="AC545" s="11">
        <f t="shared" si="78"/>
        <v>0</v>
      </c>
      <c r="AE545" s="23">
        <f t="shared" si="79"/>
        <v>0</v>
      </c>
      <c r="AF545" s="23">
        <f t="shared" si="80"/>
        <v>0</v>
      </c>
    </row>
    <row r="546" spans="1:32" x14ac:dyDescent="0.2">
      <c r="A546" s="366"/>
      <c r="B546" s="366"/>
      <c r="C546" s="164"/>
      <c r="D546" s="164"/>
      <c r="E546" s="201"/>
      <c r="F546" s="164"/>
      <c r="G546" s="194"/>
      <c r="H546" s="164"/>
      <c r="I546" s="204"/>
      <c r="J546" s="164"/>
      <c r="K546" s="164"/>
      <c r="L546" s="164"/>
      <c r="M546" s="76"/>
      <c r="N546" s="76"/>
      <c r="O546" s="81"/>
      <c r="P546" s="195">
        <f>VLOOKUP(O546,'Supporting Documentation'!$A$4:$J$569,10,FALSE)</f>
        <v>0</v>
      </c>
      <c r="Q546" s="51"/>
      <c r="R546" s="50"/>
      <c r="S546" s="156">
        <f>IF(Q546="",0,(Q546/'PPF Application'!$T$7))</f>
        <v>0</v>
      </c>
      <c r="T546" s="52">
        <f>IF(O546="", 0, (P546/'PPF Application'!$T$7)*Q546)</f>
        <v>0</v>
      </c>
      <c r="U546" s="134"/>
      <c r="W546" s="158">
        <f t="shared" si="81"/>
        <v>0</v>
      </c>
      <c r="X546" s="158">
        <f t="shared" si="73"/>
        <v>0</v>
      </c>
      <c r="Y546" s="158">
        <f t="shared" si="74"/>
        <v>0</v>
      </c>
      <c r="Z546" s="200">
        <f t="shared" si="75"/>
        <v>0</v>
      </c>
      <c r="AA546" s="200">
        <f t="shared" si="76"/>
        <v>0</v>
      </c>
      <c r="AB546" s="158">
        <f t="shared" si="77"/>
        <v>0</v>
      </c>
      <c r="AC546" s="11">
        <f t="shared" si="78"/>
        <v>0</v>
      </c>
      <c r="AE546" s="23">
        <f t="shared" si="79"/>
        <v>0</v>
      </c>
      <c r="AF546" s="23">
        <f t="shared" si="80"/>
        <v>0</v>
      </c>
    </row>
    <row r="547" spans="1:32" x14ac:dyDescent="0.2">
      <c r="A547" s="366"/>
      <c r="B547" s="366"/>
      <c r="C547" s="164"/>
      <c r="D547" s="164"/>
      <c r="E547" s="201"/>
      <c r="F547" s="164"/>
      <c r="G547" s="194"/>
      <c r="H547" s="164"/>
      <c r="I547" s="204"/>
      <c r="J547" s="164"/>
      <c r="K547" s="164"/>
      <c r="L547" s="164"/>
      <c r="M547" s="76"/>
      <c r="N547" s="76"/>
      <c r="O547" s="81"/>
      <c r="P547" s="195">
        <f>VLOOKUP(O547,'Supporting Documentation'!$A$4:$J$569,10,FALSE)</f>
        <v>0</v>
      </c>
      <c r="Q547" s="51"/>
      <c r="R547" s="50"/>
      <c r="S547" s="156">
        <f>IF(Q547="",0,(Q547/'PPF Application'!$T$7))</f>
        <v>0</v>
      </c>
      <c r="T547" s="52">
        <f>IF(O547="", 0, (P547/'PPF Application'!$T$7)*Q547)</f>
        <v>0</v>
      </c>
      <c r="U547" s="134"/>
      <c r="W547" s="158">
        <f t="shared" si="81"/>
        <v>0</v>
      </c>
      <c r="X547" s="158">
        <f t="shared" si="73"/>
        <v>0</v>
      </c>
      <c r="Y547" s="158">
        <f t="shared" si="74"/>
        <v>0</v>
      </c>
      <c r="Z547" s="200">
        <f t="shared" si="75"/>
        <v>0</v>
      </c>
      <c r="AA547" s="200">
        <f t="shared" si="76"/>
        <v>0</v>
      </c>
      <c r="AB547" s="158">
        <f t="shared" si="77"/>
        <v>0</v>
      </c>
      <c r="AC547" s="11">
        <f t="shared" si="78"/>
        <v>0</v>
      </c>
      <c r="AE547" s="23">
        <f t="shared" si="79"/>
        <v>0</v>
      </c>
      <c r="AF547" s="23">
        <f t="shared" si="80"/>
        <v>0</v>
      </c>
    </row>
    <row r="548" spans="1:32" x14ac:dyDescent="0.2">
      <c r="A548" s="366"/>
      <c r="B548" s="366"/>
      <c r="C548" s="164"/>
      <c r="D548" s="164"/>
      <c r="E548" s="201"/>
      <c r="F548" s="164"/>
      <c r="G548" s="194"/>
      <c r="H548" s="164"/>
      <c r="I548" s="204"/>
      <c r="J548" s="164"/>
      <c r="K548" s="164"/>
      <c r="L548" s="164"/>
      <c r="M548" s="76"/>
      <c r="N548" s="76"/>
      <c r="O548" s="81"/>
      <c r="P548" s="195">
        <f>VLOOKUP(O548,'Supporting Documentation'!$A$4:$J$569,10,FALSE)</f>
        <v>0</v>
      </c>
      <c r="Q548" s="51"/>
      <c r="R548" s="50"/>
      <c r="S548" s="156">
        <f>IF(Q548="",0,(Q548/'PPF Application'!$T$7))</f>
        <v>0</v>
      </c>
      <c r="T548" s="52">
        <f>IF(O548="", 0, (P548/'PPF Application'!$T$7)*Q548)</f>
        <v>0</v>
      </c>
      <c r="U548" s="134"/>
      <c r="W548" s="158">
        <f t="shared" si="81"/>
        <v>0</v>
      </c>
      <c r="X548" s="158">
        <f t="shared" si="73"/>
        <v>0</v>
      </c>
      <c r="Y548" s="158">
        <f t="shared" si="74"/>
        <v>0</v>
      </c>
      <c r="Z548" s="200">
        <f t="shared" si="75"/>
        <v>0</v>
      </c>
      <c r="AA548" s="200">
        <f t="shared" si="76"/>
        <v>0</v>
      </c>
      <c r="AB548" s="158">
        <f t="shared" si="77"/>
        <v>0</v>
      </c>
      <c r="AC548" s="11">
        <f t="shared" si="78"/>
        <v>0</v>
      </c>
      <c r="AE548" s="23">
        <f t="shared" si="79"/>
        <v>0</v>
      </c>
      <c r="AF548" s="23">
        <f t="shared" si="80"/>
        <v>0</v>
      </c>
    </row>
    <row r="549" spans="1:32" x14ac:dyDescent="0.2">
      <c r="A549" s="366"/>
      <c r="B549" s="366"/>
      <c r="C549" s="164"/>
      <c r="D549" s="164"/>
      <c r="E549" s="201"/>
      <c r="F549" s="164"/>
      <c r="G549" s="194"/>
      <c r="H549" s="164"/>
      <c r="I549" s="204"/>
      <c r="J549" s="164"/>
      <c r="K549" s="164"/>
      <c r="L549" s="164"/>
      <c r="M549" s="76"/>
      <c r="N549" s="76"/>
      <c r="O549" s="81"/>
      <c r="P549" s="195">
        <f>VLOOKUP(O549,'Supporting Documentation'!$A$4:$J$569,10,FALSE)</f>
        <v>0</v>
      </c>
      <c r="Q549" s="51"/>
      <c r="R549" s="50"/>
      <c r="S549" s="156">
        <f>IF(Q549="",0,(Q549/'PPF Application'!$T$7))</f>
        <v>0</v>
      </c>
      <c r="T549" s="52">
        <f>IF(O549="", 0, (P549/'PPF Application'!$T$7)*Q549)</f>
        <v>0</v>
      </c>
      <c r="U549" s="134"/>
      <c r="W549" s="158">
        <f t="shared" si="81"/>
        <v>0</v>
      </c>
      <c r="X549" s="158">
        <f t="shared" si="73"/>
        <v>0</v>
      </c>
      <c r="Y549" s="158">
        <f t="shared" si="74"/>
        <v>0</v>
      </c>
      <c r="Z549" s="200">
        <f t="shared" si="75"/>
        <v>0</v>
      </c>
      <c r="AA549" s="200">
        <f t="shared" si="76"/>
        <v>0</v>
      </c>
      <c r="AB549" s="158">
        <f t="shared" si="77"/>
        <v>0</v>
      </c>
      <c r="AC549" s="11">
        <f t="shared" si="78"/>
        <v>0</v>
      </c>
      <c r="AE549" s="23">
        <f t="shared" si="79"/>
        <v>0</v>
      </c>
      <c r="AF549" s="23">
        <f t="shared" si="80"/>
        <v>0</v>
      </c>
    </row>
    <row r="550" spans="1:32" x14ac:dyDescent="0.2">
      <c r="A550" s="366"/>
      <c r="B550" s="366"/>
      <c r="C550" s="164"/>
      <c r="D550" s="164"/>
      <c r="E550" s="201"/>
      <c r="F550" s="164"/>
      <c r="G550" s="194"/>
      <c r="H550" s="164"/>
      <c r="I550" s="204"/>
      <c r="J550" s="164"/>
      <c r="K550" s="164"/>
      <c r="L550" s="164"/>
      <c r="M550" s="76"/>
      <c r="N550" s="76"/>
      <c r="O550" s="81"/>
      <c r="P550" s="195">
        <f>VLOOKUP(O550,'Supporting Documentation'!$A$4:$J$569,10,FALSE)</f>
        <v>0</v>
      </c>
      <c r="Q550" s="51"/>
      <c r="R550" s="50"/>
      <c r="S550" s="156">
        <f>IF(Q550="",0,(Q550/'PPF Application'!$T$7))</f>
        <v>0</v>
      </c>
      <c r="T550" s="52">
        <f>IF(O550="", 0, (P550/'PPF Application'!$T$7)*Q550)</f>
        <v>0</v>
      </c>
      <c r="U550" s="134"/>
      <c r="W550" s="158">
        <f t="shared" si="81"/>
        <v>0</v>
      </c>
      <c r="X550" s="158">
        <f t="shared" si="73"/>
        <v>0</v>
      </c>
      <c r="Y550" s="158">
        <f t="shared" si="74"/>
        <v>0</v>
      </c>
      <c r="Z550" s="200">
        <f t="shared" si="75"/>
        <v>0</v>
      </c>
      <c r="AA550" s="200">
        <f t="shared" si="76"/>
        <v>0</v>
      </c>
      <c r="AB550" s="158">
        <f t="shared" si="77"/>
        <v>0</v>
      </c>
      <c r="AC550" s="11">
        <f t="shared" si="78"/>
        <v>0</v>
      </c>
      <c r="AE550" s="23">
        <f t="shared" si="79"/>
        <v>0</v>
      </c>
      <c r="AF550" s="23">
        <f t="shared" si="80"/>
        <v>0</v>
      </c>
    </row>
    <row r="551" spans="1:32" x14ac:dyDescent="0.2">
      <c r="A551" s="366"/>
      <c r="B551" s="366"/>
      <c r="C551" s="164"/>
      <c r="D551" s="164"/>
      <c r="E551" s="201"/>
      <c r="F551" s="164"/>
      <c r="G551" s="194"/>
      <c r="H551" s="164"/>
      <c r="I551" s="204"/>
      <c r="J551" s="164"/>
      <c r="K551" s="164"/>
      <c r="L551" s="164"/>
      <c r="M551" s="76"/>
      <c r="N551" s="76"/>
      <c r="O551" s="81"/>
      <c r="P551" s="195">
        <f>VLOOKUP(O551,'Supporting Documentation'!$A$4:$J$569,10,FALSE)</f>
        <v>0</v>
      </c>
      <c r="Q551" s="51"/>
      <c r="R551" s="50"/>
      <c r="S551" s="156">
        <f>IF(Q551="",0,(Q551/'PPF Application'!$T$7))</f>
        <v>0</v>
      </c>
      <c r="T551" s="52">
        <f>IF(O551="", 0, (P551/'PPF Application'!$T$7)*Q551)</f>
        <v>0</v>
      </c>
      <c r="U551" s="134"/>
      <c r="W551" s="158">
        <f t="shared" si="81"/>
        <v>0</v>
      </c>
      <c r="X551" s="158">
        <f t="shared" si="73"/>
        <v>0</v>
      </c>
      <c r="Y551" s="158">
        <f t="shared" si="74"/>
        <v>0</v>
      </c>
      <c r="Z551" s="200">
        <f t="shared" si="75"/>
        <v>0</v>
      </c>
      <c r="AA551" s="200">
        <f t="shared" si="76"/>
        <v>0</v>
      </c>
      <c r="AB551" s="158">
        <f t="shared" si="77"/>
        <v>0</v>
      </c>
      <c r="AC551" s="11">
        <f t="shared" si="78"/>
        <v>0</v>
      </c>
      <c r="AE551" s="23">
        <f t="shared" si="79"/>
        <v>0</v>
      </c>
      <c r="AF551" s="23">
        <f t="shared" si="80"/>
        <v>0</v>
      </c>
    </row>
    <row r="552" spans="1:32" x14ac:dyDescent="0.2">
      <c r="A552" s="366"/>
      <c r="B552" s="366"/>
      <c r="C552" s="164"/>
      <c r="D552" s="164"/>
      <c r="E552" s="201"/>
      <c r="F552" s="164"/>
      <c r="G552" s="194"/>
      <c r="H552" s="164"/>
      <c r="I552" s="204"/>
      <c r="J552" s="164"/>
      <c r="K552" s="164"/>
      <c r="L552" s="164"/>
      <c r="M552" s="76"/>
      <c r="N552" s="76"/>
      <c r="O552" s="81"/>
      <c r="P552" s="195">
        <f>VLOOKUP(O552,'Supporting Documentation'!$A$4:$J$569,10,FALSE)</f>
        <v>0</v>
      </c>
      <c r="Q552" s="51"/>
      <c r="R552" s="50"/>
      <c r="S552" s="156">
        <f>IF(Q552="",0,(Q552/'PPF Application'!$T$7))</f>
        <v>0</v>
      </c>
      <c r="T552" s="52">
        <f>IF(O552="", 0, (P552/'PPF Application'!$T$7)*Q552)</f>
        <v>0</v>
      </c>
      <c r="U552" s="134"/>
      <c r="W552" s="158">
        <f t="shared" si="81"/>
        <v>0</v>
      </c>
      <c r="X552" s="158">
        <f t="shared" si="73"/>
        <v>0</v>
      </c>
      <c r="Y552" s="158">
        <f t="shared" si="74"/>
        <v>0</v>
      </c>
      <c r="Z552" s="200">
        <f t="shared" si="75"/>
        <v>0</v>
      </c>
      <c r="AA552" s="200">
        <f t="shared" si="76"/>
        <v>0</v>
      </c>
      <c r="AB552" s="158">
        <f t="shared" si="77"/>
        <v>0</v>
      </c>
      <c r="AC552" s="11">
        <f t="shared" si="78"/>
        <v>0</v>
      </c>
      <c r="AE552" s="23">
        <f t="shared" si="79"/>
        <v>0</v>
      </c>
      <c r="AF552" s="23">
        <f t="shared" si="80"/>
        <v>0</v>
      </c>
    </row>
    <row r="553" spans="1:32" x14ac:dyDescent="0.2">
      <c r="A553" s="366"/>
      <c r="B553" s="366"/>
      <c r="C553" s="164"/>
      <c r="D553" s="164"/>
      <c r="E553" s="201"/>
      <c r="F553" s="164"/>
      <c r="G553" s="194"/>
      <c r="H553" s="164"/>
      <c r="I553" s="204"/>
      <c r="J553" s="164"/>
      <c r="K553" s="164"/>
      <c r="L553" s="164"/>
      <c r="M553" s="76"/>
      <c r="N553" s="76"/>
      <c r="O553" s="81"/>
      <c r="P553" s="195">
        <f>VLOOKUP(O553,'Supporting Documentation'!$A$4:$J$569,10,FALSE)</f>
        <v>0</v>
      </c>
      <c r="Q553" s="51"/>
      <c r="R553" s="50"/>
      <c r="S553" s="156">
        <f>IF(Q553="",0,(Q553/'PPF Application'!$T$7))</f>
        <v>0</v>
      </c>
      <c r="T553" s="52">
        <f>IF(O553="", 0, (P553/'PPF Application'!$T$7)*Q553)</f>
        <v>0</v>
      </c>
      <c r="U553" s="134"/>
      <c r="W553" s="158">
        <f t="shared" si="81"/>
        <v>0</v>
      </c>
      <c r="X553" s="158">
        <f t="shared" si="73"/>
        <v>0</v>
      </c>
      <c r="Y553" s="158">
        <f t="shared" si="74"/>
        <v>0</v>
      </c>
      <c r="Z553" s="200">
        <f t="shared" si="75"/>
        <v>0</v>
      </c>
      <c r="AA553" s="200">
        <f t="shared" si="76"/>
        <v>0</v>
      </c>
      <c r="AB553" s="158">
        <f t="shared" si="77"/>
        <v>0</v>
      </c>
      <c r="AC553" s="11">
        <f t="shared" si="78"/>
        <v>0</v>
      </c>
      <c r="AE553" s="23">
        <f t="shared" si="79"/>
        <v>0</v>
      </c>
      <c r="AF553" s="23">
        <f t="shared" si="80"/>
        <v>0</v>
      </c>
    </row>
    <row r="554" spans="1:32" x14ac:dyDescent="0.2">
      <c r="A554" s="366"/>
      <c r="B554" s="366"/>
      <c r="C554" s="164"/>
      <c r="D554" s="164"/>
      <c r="E554" s="201"/>
      <c r="F554" s="164"/>
      <c r="G554" s="194"/>
      <c r="H554" s="164"/>
      <c r="I554" s="204"/>
      <c r="J554" s="164"/>
      <c r="K554" s="164"/>
      <c r="L554" s="164"/>
      <c r="M554" s="76"/>
      <c r="N554" s="76"/>
      <c r="O554" s="81"/>
      <c r="P554" s="195">
        <f>VLOOKUP(O554,'Supporting Documentation'!$A$4:$J$569,10,FALSE)</f>
        <v>0</v>
      </c>
      <c r="Q554" s="51"/>
      <c r="R554" s="50"/>
      <c r="S554" s="156">
        <f>IF(Q554="",0,(Q554/'PPF Application'!$T$7))</f>
        <v>0</v>
      </c>
      <c r="T554" s="52">
        <f>IF(O554="", 0, (P554/'PPF Application'!$T$7)*Q554)</f>
        <v>0</v>
      </c>
      <c r="U554" s="134"/>
      <c r="W554" s="158">
        <f t="shared" si="81"/>
        <v>0</v>
      </c>
      <c r="X554" s="158">
        <f t="shared" si="73"/>
        <v>0</v>
      </c>
      <c r="Y554" s="158">
        <f t="shared" si="74"/>
        <v>0</v>
      </c>
      <c r="Z554" s="200">
        <f t="shared" si="75"/>
        <v>0</v>
      </c>
      <c r="AA554" s="200">
        <f t="shared" si="76"/>
        <v>0</v>
      </c>
      <c r="AB554" s="158">
        <f t="shared" si="77"/>
        <v>0</v>
      </c>
      <c r="AC554" s="11">
        <f t="shared" si="78"/>
        <v>0</v>
      </c>
      <c r="AE554" s="23">
        <f t="shared" si="79"/>
        <v>0</v>
      </c>
      <c r="AF554" s="23">
        <f t="shared" si="80"/>
        <v>0</v>
      </c>
    </row>
    <row r="555" spans="1:32" x14ac:dyDescent="0.2">
      <c r="A555" s="366"/>
      <c r="B555" s="366"/>
      <c r="C555" s="164"/>
      <c r="D555" s="164"/>
      <c r="E555" s="201"/>
      <c r="F555" s="164"/>
      <c r="G555" s="194"/>
      <c r="H555" s="164"/>
      <c r="I555" s="204"/>
      <c r="J555" s="164"/>
      <c r="K555" s="164"/>
      <c r="L555" s="164"/>
      <c r="M555" s="76"/>
      <c r="N555" s="76"/>
      <c r="O555" s="81"/>
      <c r="P555" s="195">
        <f>VLOOKUP(O555,'Supporting Documentation'!$A$4:$J$569,10,FALSE)</f>
        <v>0</v>
      </c>
      <c r="Q555" s="51"/>
      <c r="R555" s="50"/>
      <c r="S555" s="156">
        <f>IF(Q555="",0,(Q555/'PPF Application'!$T$7))</f>
        <v>0</v>
      </c>
      <c r="T555" s="52">
        <f>IF(O555="", 0, (P555/'PPF Application'!$T$7)*Q555)</f>
        <v>0</v>
      </c>
      <c r="U555" s="134"/>
      <c r="W555" s="158">
        <f t="shared" si="81"/>
        <v>0</v>
      </c>
      <c r="X555" s="158">
        <f t="shared" si="73"/>
        <v>0</v>
      </c>
      <c r="Y555" s="158">
        <f t="shared" si="74"/>
        <v>0</v>
      </c>
      <c r="Z555" s="200">
        <f t="shared" si="75"/>
        <v>0</v>
      </c>
      <c r="AA555" s="200">
        <f t="shared" si="76"/>
        <v>0</v>
      </c>
      <c r="AB555" s="158">
        <f t="shared" si="77"/>
        <v>0</v>
      </c>
      <c r="AC555" s="11">
        <f t="shared" si="78"/>
        <v>0</v>
      </c>
      <c r="AE555" s="23">
        <f t="shared" si="79"/>
        <v>0</v>
      </c>
      <c r="AF555" s="23">
        <f t="shared" si="80"/>
        <v>0</v>
      </c>
    </row>
    <row r="556" spans="1:32" x14ac:dyDescent="0.2">
      <c r="A556" s="366"/>
      <c r="B556" s="366"/>
      <c r="C556" s="164"/>
      <c r="D556" s="164"/>
      <c r="E556" s="201"/>
      <c r="F556" s="164"/>
      <c r="G556" s="194"/>
      <c r="H556" s="164"/>
      <c r="I556" s="204"/>
      <c r="J556" s="164"/>
      <c r="K556" s="164"/>
      <c r="L556" s="164"/>
      <c r="M556" s="76"/>
      <c r="N556" s="76"/>
      <c r="O556" s="81"/>
      <c r="P556" s="195">
        <f>VLOOKUP(O556,'Supporting Documentation'!$A$4:$J$569,10,FALSE)</f>
        <v>0</v>
      </c>
      <c r="Q556" s="51"/>
      <c r="R556" s="50"/>
      <c r="S556" s="156">
        <f>IF(Q556="",0,(Q556/'PPF Application'!$T$7))</f>
        <v>0</v>
      </c>
      <c r="T556" s="52">
        <f>IF(O556="", 0, (P556/'PPF Application'!$T$7)*Q556)</f>
        <v>0</v>
      </c>
      <c r="U556" s="134"/>
      <c r="W556" s="158">
        <f t="shared" si="81"/>
        <v>0</v>
      </c>
      <c r="X556" s="158">
        <f t="shared" si="73"/>
        <v>0</v>
      </c>
      <c r="Y556" s="158">
        <f t="shared" si="74"/>
        <v>0</v>
      </c>
      <c r="Z556" s="200">
        <f t="shared" si="75"/>
        <v>0</v>
      </c>
      <c r="AA556" s="200">
        <f t="shared" si="76"/>
        <v>0</v>
      </c>
      <c r="AB556" s="158">
        <f t="shared" si="77"/>
        <v>0</v>
      </c>
      <c r="AC556" s="11">
        <f t="shared" si="78"/>
        <v>0</v>
      </c>
      <c r="AE556" s="23">
        <f t="shared" si="79"/>
        <v>0</v>
      </c>
      <c r="AF556" s="23">
        <f t="shared" si="80"/>
        <v>0</v>
      </c>
    </row>
    <row r="557" spans="1:32" x14ac:dyDescent="0.2">
      <c r="A557" s="366"/>
      <c r="B557" s="366"/>
      <c r="C557" s="164"/>
      <c r="D557" s="164"/>
      <c r="E557" s="201"/>
      <c r="F557" s="164"/>
      <c r="G557" s="194"/>
      <c r="H557" s="164"/>
      <c r="I557" s="204"/>
      <c r="J557" s="164"/>
      <c r="K557" s="164"/>
      <c r="L557" s="164"/>
      <c r="M557" s="76"/>
      <c r="N557" s="76"/>
      <c r="O557" s="81"/>
      <c r="P557" s="195">
        <f>VLOOKUP(O557,'Supporting Documentation'!$A$4:$J$569,10,FALSE)</f>
        <v>0</v>
      </c>
      <c r="Q557" s="51"/>
      <c r="R557" s="50"/>
      <c r="S557" s="156">
        <f>IF(Q557="",0,(Q557/'PPF Application'!$T$7))</f>
        <v>0</v>
      </c>
      <c r="T557" s="52">
        <f>IF(O557="", 0, (P557/'PPF Application'!$T$7)*Q557)</f>
        <v>0</v>
      </c>
      <c r="U557" s="134"/>
      <c r="W557" s="158">
        <f t="shared" si="81"/>
        <v>0</v>
      </c>
      <c r="X557" s="158">
        <f t="shared" si="73"/>
        <v>0</v>
      </c>
      <c r="Y557" s="158">
        <f t="shared" si="74"/>
        <v>0</v>
      </c>
      <c r="Z557" s="200">
        <f t="shared" si="75"/>
        <v>0</v>
      </c>
      <c r="AA557" s="200">
        <f t="shared" si="76"/>
        <v>0</v>
      </c>
      <c r="AB557" s="158">
        <f t="shared" si="77"/>
        <v>0</v>
      </c>
      <c r="AC557" s="11">
        <f t="shared" si="78"/>
        <v>0</v>
      </c>
      <c r="AE557" s="23">
        <f t="shared" si="79"/>
        <v>0</v>
      </c>
      <c r="AF557" s="23">
        <f t="shared" si="80"/>
        <v>0</v>
      </c>
    </row>
    <row r="558" spans="1:32" x14ac:dyDescent="0.2">
      <c r="A558" s="366"/>
      <c r="B558" s="366"/>
      <c r="C558" s="164"/>
      <c r="D558" s="164"/>
      <c r="E558" s="201"/>
      <c r="F558" s="164"/>
      <c r="G558" s="194"/>
      <c r="H558" s="164"/>
      <c r="I558" s="204"/>
      <c r="J558" s="164"/>
      <c r="K558" s="164"/>
      <c r="L558" s="164"/>
      <c r="M558" s="76"/>
      <c r="N558" s="76"/>
      <c r="O558" s="81"/>
      <c r="P558" s="195">
        <f>VLOOKUP(O558,'Supporting Documentation'!$A$4:$J$569,10,FALSE)</f>
        <v>0</v>
      </c>
      <c r="Q558" s="51"/>
      <c r="R558" s="50"/>
      <c r="S558" s="156">
        <f>IF(Q558="",0,(Q558/'PPF Application'!$T$7))</f>
        <v>0</v>
      </c>
      <c r="T558" s="52">
        <f>IF(O558="", 0, (P558/'PPF Application'!$T$7)*Q558)</f>
        <v>0</v>
      </c>
      <c r="U558" s="134"/>
      <c r="W558" s="158">
        <f t="shared" si="81"/>
        <v>0</v>
      </c>
      <c r="X558" s="158">
        <f t="shared" si="73"/>
        <v>0</v>
      </c>
      <c r="Y558" s="158">
        <f t="shared" si="74"/>
        <v>0</v>
      </c>
      <c r="Z558" s="200">
        <f t="shared" si="75"/>
        <v>0</v>
      </c>
      <c r="AA558" s="200">
        <f t="shared" si="76"/>
        <v>0</v>
      </c>
      <c r="AB558" s="158">
        <f t="shared" si="77"/>
        <v>0</v>
      </c>
      <c r="AC558" s="11">
        <f t="shared" si="78"/>
        <v>0</v>
      </c>
      <c r="AE558" s="23">
        <f t="shared" si="79"/>
        <v>0</v>
      </c>
      <c r="AF558" s="23">
        <f t="shared" si="80"/>
        <v>0</v>
      </c>
    </row>
    <row r="559" spans="1:32" x14ac:dyDescent="0.2">
      <c r="A559" s="366"/>
      <c r="B559" s="366"/>
      <c r="C559" s="164"/>
      <c r="D559" s="164"/>
      <c r="E559" s="201"/>
      <c r="F559" s="164"/>
      <c r="G559" s="194"/>
      <c r="H559" s="164"/>
      <c r="I559" s="204"/>
      <c r="J559" s="164"/>
      <c r="K559" s="164"/>
      <c r="L559" s="164"/>
      <c r="M559" s="76"/>
      <c r="N559" s="76"/>
      <c r="O559" s="81"/>
      <c r="P559" s="195">
        <f>VLOOKUP(O559,'Supporting Documentation'!$A$4:$J$569,10,FALSE)</f>
        <v>0</v>
      </c>
      <c r="Q559" s="51"/>
      <c r="R559" s="50"/>
      <c r="S559" s="156">
        <f>IF(Q559="",0,(Q559/'PPF Application'!$T$7))</f>
        <v>0</v>
      </c>
      <c r="T559" s="52">
        <f>IF(O559="", 0, (P559/'PPF Application'!$T$7)*Q559)</f>
        <v>0</v>
      </c>
      <c r="U559" s="134"/>
      <c r="W559" s="158">
        <f t="shared" si="81"/>
        <v>0</v>
      </c>
      <c r="X559" s="158">
        <f t="shared" si="73"/>
        <v>0</v>
      </c>
      <c r="Y559" s="158">
        <f t="shared" si="74"/>
        <v>0</v>
      </c>
      <c r="Z559" s="200">
        <f t="shared" si="75"/>
        <v>0</v>
      </c>
      <c r="AA559" s="200">
        <f t="shared" si="76"/>
        <v>0</v>
      </c>
      <c r="AB559" s="158">
        <f t="shared" si="77"/>
        <v>0</v>
      </c>
      <c r="AC559" s="11">
        <f t="shared" si="78"/>
        <v>0</v>
      </c>
      <c r="AE559" s="23">
        <f t="shared" si="79"/>
        <v>0</v>
      </c>
      <c r="AF559" s="23">
        <f t="shared" si="80"/>
        <v>0</v>
      </c>
    </row>
    <row r="560" spans="1:32" x14ac:dyDescent="0.2">
      <c r="A560" s="366"/>
      <c r="B560" s="366"/>
      <c r="C560" s="164"/>
      <c r="D560" s="164"/>
      <c r="E560" s="201"/>
      <c r="F560" s="164"/>
      <c r="G560" s="194"/>
      <c r="H560" s="164"/>
      <c r="I560" s="204"/>
      <c r="J560" s="164"/>
      <c r="K560" s="164"/>
      <c r="L560" s="164"/>
      <c r="M560" s="76"/>
      <c r="N560" s="76"/>
      <c r="O560" s="81"/>
      <c r="P560" s="195">
        <f>VLOOKUP(O560,'Supporting Documentation'!$A$4:$J$569,10,FALSE)</f>
        <v>0</v>
      </c>
      <c r="Q560" s="51"/>
      <c r="R560" s="50"/>
      <c r="S560" s="156">
        <f>IF(Q560="",0,(Q560/'PPF Application'!$T$7))</f>
        <v>0</v>
      </c>
      <c r="T560" s="52">
        <f>IF(O560="", 0, (P560/'PPF Application'!$T$7)*Q560)</f>
        <v>0</v>
      </c>
      <c r="U560" s="134"/>
      <c r="W560" s="158">
        <f t="shared" si="81"/>
        <v>0</v>
      </c>
      <c r="X560" s="158">
        <f t="shared" si="73"/>
        <v>0</v>
      </c>
      <c r="Y560" s="158">
        <f t="shared" si="74"/>
        <v>0</v>
      </c>
      <c r="Z560" s="200">
        <f t="shared" si="75"/>
        <v>0</v>
      </c>
      <c r="AA560" s="200">
        <f t="shared" si="76"/>
        <v>0</v>
      </c>
      <c r="AB560" s="158">
        <f t="shared" si="77"/>
        <v>0</v>
      </c>
      <c r="AC560" s="11">
        <f t="shared" si="78"/>
        <v>0</v>
      </c>
      <c r="AE560" s="23">
        <f t="shared" si="79"/>
        <v>0</v>
      </c>
      <c r="AF560" s="23">
        <f t="shared" si="80"/>
        <v>0</v>
      </c>
    </row>
    <row r="561" spans="1:32" x14ac:dyDescent="0.2">
      <c r="A561" s="366"/>
      <c r="B561" s="366"/>
      <c r="C561" s="164"/>
      <c r="D561" s="164"/>
      <c r="E561" s="201"/>
      <c r="F561" s="164"/>
      <c r="G561" s="194"/>
      <c r="H561" s="164"/>
      <c r="I561" s="204"/>
      <c r="J561" s="164"/>
      <c r="K561" s="164"/>
      <c r="L561" s="164"/>
      <c r="M561" s="76"/>
      <c r="N561" s="76"/>
      <c r="O561" s="81"/>
      <c r="P561" s="195">
        <f>VLOOKUP(O561,'Supporting Documentation'!$A$4:$J$569,10,FALSE)</f>
        <v>0</v>
      </c>
      <c r="Q561" s="51"/>
      <c r="R561" s="50"/>
      <c r="S561" s="156">
        <f>IF(Q561="",0,(Q561/'PPF Application'!$T$7))</f>
        <v>0</v>
      </c>
      <c r="T561" s="52">
        <f>IF(O561="", 0, (P561/'PPF Application'!$T$7)*Q561)</f>
        <v>0</v>
      </c>
      <c r="U561" s="134"/>
      <c r="W561" s="158">
        <f t="shared" si="81"/>
        <v>0</v>
      </c>
      <c r="X561" s="158">
        <f t="shared" si="73"/>
        <v>0</v>
      </c>
      <c r="Y561" s="158">
        <f t="shared" si="74"/>
        <v>0</v>
      </c>
      <c r="Z561" s="200">
        <f t="shared" si="75"/>
        <v>0</v>
      </c>
      <c r="AA561" s="200">
        <f t="shared" si="76"/>
        <v>0</v>
      </c>
      <c r="AB561" s="158">
        <f t="shared" si="77"/>
        <v>0</v>
      </c>
      <c r="AC561" s="11">
        <f t="shared" si="78"/>
        <v>0</v>
      </c>
      <c r="AE561" s="23">
        <f t="shared" si="79"/>
        <v>0</v>
      </c>
      <c r="AF561" s="23">
        <f t="shared" si="80"/>
        <v>0</v>
      </c>
    </row>
    <row r="562" spans="1:32" x14ac:dyDescent="0.2">
      <c r="A562" s="366"/>
      <c r="B562" s="366"/>
      <c r="C562" s="164"/>
      <c r="D562" s="164"/>
      <c r="E562" s="201"/>
      <c r="F562" s="164"/>
      <c r="G562" s="194"/>
      <c r="H562" s="164"/>
      <c r="I562" s="204"/>
      <c r="J562" s="164"/>
      <c r="K562" s="164"/>
      <c r="L562" s="164"/>
      <c r="M562" s="76"/>
      <c r="N562" s="76"/>
      <c r="O562" s="81"/>
      <c r="P562" s="195">
        <f>VLOOKUP(O562,'Supporting Documentation'!$A$4:$J$569,10,FALSE)</f>
        <v>0</v>
      </c>
      <c r="Q562" s="51"/>
      <c r="R562" s="50"/>
      <c r="S562" s="156">
        <f>IF(Q562="",0,(Q562/'PPF Application'!$T$7))</f>
        <v>0</v>
      </c>
      <c r="T562" s="52">
        <f>IF(O562="", 0, (P562/'PPF Application'!$T$7)*Q562)</f>
        <v>0</v>
      </c>
      <c r="U562" s="134"/>
      <c r="W562" s="158">
        <f t="shared" si="81"/>
        <v>0</v>
      </c>
      <c r="X562" s="158">
        <f t="shared" si="73"/>
        <v>0</v>
      </c>
      <c r="Y562" s="158">
        <f t="shared" si="74"/>
        <v>0</v>
      </c>
      <c r="Z562" s="200">
        <f t="shared" si="75"/>
        <v>0</v>
      </c>
      <c r="AA562" s="200">
        <f t="shared" si="76"/>
        <v>0</v>
      </c>
      <c r="AB562" s="158">
        <f t="shared" si="77"/>
        <v>0</v>
      </c>
      <c r="AC562" s="11">
        <f t="shared" si="78"/>
        <v>0</v>
      </c>
      <c r="AE562" s="23">
        <f t="shared" si="79"/>
        <v>0</v>
      </c>
      <c r="AF562" s="23">
        <f t="shared" si="80"/>
        <v>0</v>
      </c>
    </row>
    <row r="563" spans="1:32" x14ac:dyDescent="0.2">
      <c r="A563" s="366"/>
      <c r="B563" s="366"/>
      <c r="C563" s="164"/>
      <c r="D563" s="164"/>
      <c r="E563" s="201"/>
      <c r="F563" s="164"/>
      <c r="G563" s="194"/>
      <c r="H563" s="164"/>
      <c r="I563" s="204"/>
      <c r="J563" s="164"/>
      <c r="K563" s="164"/>
      <c r="L563" s="164"/>
      <c r="M563" s="76"/>
      <c r="N563" s="76"/>
      <c r="O563" s="81"/>
      <c r="P563" s="195">
        <f>VLOOKUP(O563,'Supporting Documentation'!$A$4:$J$569,10,FALSE)</f>
        <v>0</v>
      </c>
      <c r="Q563" s="51"/>
      <c r="R563" s="50"/>
      <c r="S563" s="156">
        <f>IF(Q563="",0,(Q563/'PPF Application'!$T$7))</f>
        <v>0</v>
      </c>
      <c r="T563" s="52">
        <f>IF(O563="", 0, (P563/'PPF Application'!$T$7)*Q563)</f>
        <v>0</v>
      </c>
      <c r="U563" s="134"/>
      <c r="W563" s="158">
        <f t="shared" si="81"/>
        <v>0</v>
      </c>
      <c r="X563" s="158">
        <f t="shared" si="73"/>
        <v>0</v>
      </c>
      <c r="Y563" s="158">
        <f t="shared" si="74"/>
        <v>0</v>
      </c>
      <c r="Z563" s="200">
        <f t="shared" si="75"/>
        <v>0</v>
      </c>
      <c r="AA563" s="200">
        <f t="shared" si="76"/>
        <v>0</v>
      </c>
      <c r="AB563" s="158">
        <f t="shared" si="77"/>
        <v>0</v>
      </c>
      <c r="AC563" s="11">
        <f t="shared" si="78"/>
        <v>0</v>
      </c>
      <c r="AE563" s="23">
        <f t="shared" si="79"/>
        <v>0</v>
      </c>
      <c r="AF563" s="23">
        <f t="shared" si="80"/>
        <v>0</v>
      </c>
    </row>
    <row r="564" spans="1:32" x14ac:dyDescent="0.2">
      <c r="A564" s="366"/>
      <c r="B564" s="366"/>
      <c r="C564" s="164"/>
      <c r="D564" s="164"/>
      <c r="E564" s="201"/>
      <c r="F564" s="164"/>
      <c r="G564" s="194"/>
      <c r="H564" s="164"/>
      <c r="I564" s="204"/>
      <c r="J564" s="164"/>
      <c r="K564" s="164"/>
      <c r="L564" s="164"/>
      <c r="M564" s="76"/>
      <c r="N564" s="76"/>
      <c r="O564" s="81"/>
      <c r="P564" s="195">
        <f>VLOOKUP(O564,'Supporting Documentation'!$A$4:$J$569,10,FALSE)</f>
        <v>0</v>
      </c>
      <c r="Q564" s="51"/>
      <c r="R564" s="50"/>
      <c r="S564" s="156">
        <f>IF(Q564="",0,(Q564/'PPF Application'!$T$7))</f>
        <v>0</v>
      </c>
      <c r="T564" s="52">
        <f>IF(O564="", 0, (P564/'PPF Application'!$T$7)*Q564)</f>
        <v>0</v>
      </c>
      <c r="U564" s="134"/>
      <c r="W564" s="158">
        <f t="shared" si="81"/>
        <v>0</v>
      </c>
      <c r="X564" s="158">
        <f t="shared" si="73"/>
        <v>0</v>
      </c>
      <c r="Y564" s="158">
        <f t="shared" si="74"/>
        <v>0</v>
      </c>
      <c r="Z564" s="200">
        <f t="shared" si="75"/>
        <v>0</v>
      </c>
      <c r="AA564" s="200">
        <f t="shared" si="76"/>
        <v>0</v>
      </c>
      <c r="AB564" s="158">
        <f t="shared" si="77"/>
        <v>0</v>
      </c>
      <c r="AC564" s="11">
        <f t="shared" si="78"/>
        <v>0</v>
      </c>
      <c r="AE564" s="23">
        <f t="shared" si="79"/>
        <v>0</v>
      </c>
      <c r="AF564" s="23">
        <f t="shared" si="80"/>
        <v>0</v>
      </c>
    </row>
    <row r="565" spans="1:32" x14ac:dyDescent="0.2">
      <c r="A565" s="366"/>
      <c r="B565" s="366"/>
      <c r="C565" s="164"/>
      <c r="D565" s="164"/>
      <c r="E565" s="201"/>
      <c r="F565" s="164"/>
      <c r="G565" s="194"/>
      <c r="H565" s="164"/>
      <c r="I565" s="204"/>
      <c r="J565" s="164"/>
      <c r="K565" s="164"/>
      <c r="L565" s="164"/>
      <c r="M565" s="76"/>
      <c r="N565" s="76"/>
      <c r="O565" s="81"/>
      <c r="P565" s="195">
        <f>VLOOKUP(O565,'Supporting Documentation'!$A$4:$J$569,10,FALSE)</f>
        <v>0</v>
      </c>
      <c r="Q565" s="51"/>
      <c r="R565" s="50"/>
      <c r="S565" s="156">
        <f>IF(Q565="",0,(Q565/'PPF Application'!$T$7))</f>
        <v>0</v>
      </c>
      <c r="T565" s="52">
        <f>IF(O565="", 0, (P565/'PPF Application'!$T$7)*Q565)</f>
        <v>0</v>
      </c>
      <c r="U565" s="134"/>
      <c r="W565" s="158">
        <f t="shared" si="81"/>
        <v>0</v>
      </c>
      <c r="X565" s="158">
        <f t="shared" si="73"/>
        <v>0</v>
      </c>
      <c r="Y565" s="158">
        <f t="shared" si="74"/>
        <v>0</v>
      </c>
      <c r="Z565" s="200">
        <f t="shared" si="75"/>
        <v>0</v>
      </c>
      <c r="AA565" s="200">
        <f t="shared" si="76"/>
        <v>0</v>
      </c>
      <c r="AB565" s="158">
        <f t="shared" si="77"/>
        <v>0</v>
      </c>
      <c r="AC565" s="11">
        <f t="shared" si="78"/>
        <v>0</v>
      </c>
      <c r="AE565" s="23">
        <f t="shared" si="79"/>
        <v>0</v>
      </c>
      <c r="AF565" s="23">
        <f t="shared" si="80"/>
        <v>0</v>
      </c>
    </row>
    <row r="566" spans="1:32" x14ac:dyDescent="0.2">
      <c r="A566" s="366"/>
      <c r="B566" s="366"/>
      <c r="C566" s="164"/>
      <c r="D566" s="164"/>
      <c r="E566" s="201"/>
      <c r="F566" s="164"/>
      <c r="G566" s="194"/>
      <c r="H566" s="164"/>
      <c r="I566" s="204"/>
      <c r="J566" s="164"/>
      <c r="K566" s="164"/>
      <c r="L566" s="164"/>
      <c r="M566" s="76"/>
      <c r="N566" s="76"/>
      <c r="O566" s="81"/>
      <c r="P566" s="195">
        <f>VLOOKUP(O566,'Supporting Documentation'!$A$4:$J$569,10,FALSE)</f>
        <v>0</v>
      </c>
      <c r="Q566" s="51"/>
      <c r="R566" s="50"/>
      <c r="S566" s="156">
        <f>IF(Q566="",0,(Q566/'PPF Application'!$T$7))</f>
        <v>0</v>
      </c>
      <c r="T566" s="52">
        <f>IF(O566="", 0, (P566/'PPF Application'!$T$7)*Q566)</f>
        <v>0</v>
      </c>
      <c r="U566" s="134"/>
      <c r="W566" s="158">
        <f t="shared" si="81"/>
        <v>0</v>
      </c>
      <c r="X566" s="158">
        <f t="shared" si="73"/>
        <v>0</v>
      </c>
      <c r="Y566" s="158">
        <f t="shared" si="74"/>
        <v>0</v>
      </c>
      <c r="Z566" s="200">
        <f t="shared" si="75"/>
        <v>0</v>
      </c>
      <c r="AA566" s="200">
        <f t="shared" si="76"/>
        <v>0</v>
      </c>
      <c r="AB566" s="158">
        <f t="shared" si="77"/>
        <v>0</v>
      </c>
      <c r="AC566" s="11">
        <f t="shared" si="78"/>
        <v>0</v>
      </c>
      <c r="AE566" s="23">
        <f t="shared" si="79"/>
        <v>0</v>
      </c>
      <c r="AF566" s="23">
        <f t="shared" si="80"/>
        <v>0</v>
      </c>
    </row>
    <row r="567" spans="1:32" x14ac:dyDescent="0.2">
      <c r="A567" s="366"/>
      <c r="B567" s="366"/>
      <c r="C567" s="164"/>
      <c r="D567" s="164"/>
      <c r="E567" s="201"/>
      <c r="F567" s="164"/>
      <c r="G567" s="194"/>
      <c r="H567" s="164"/>
      <c r="I567" s="204"/>
      <c r="J567" s="164"/>
      <c r="K567" s="164"/>
      <c r="L567" s="164"/>
      <c r="M567" s="76"/>
      <c r="N567" s="76"/>
      <c r="O567" s="81"/>
      <c r="P567" s="195">
        <f>VLOOKUP(O567,'Supporting Documentation'!$A$4:$J$569,10,FALSE)</f>
        <v>0</v>
      </c>
      <c r="Q567" s="51"/>
      <c r="R567" s="50"/>
      <c r="S567" s="156">
        <f>IF(Q567="",0,(Q567/'PPF Application'!$T$7))</f>
        <v>0</v>
      </c>
      <c r="T567" s="52">
        <f>IF(O567="", 0, (P567/'PPF Application'!$T$7)*Q567)</f>
        <v>0</v>
      </c>
      <c r="U567" s="134"/>
      <c r="W567" s="158">
        <f t="shared" si="81"/>
        <v>0</v>
      </c>
      <c r="X567" s="158">
        <f t="shared" si="73"/>
        <v>0</v>
      </c>
      <c r="Y567" s="158">
        <f t="shared" si="74"/>
        <v>0</v>
      </c>
      <c r="Z567" s="200">
        <f t="shared" si="75"/>
        <v>0</v>
      </c>
      <c r="AA567" s="200">
        <f t="shared" si="76"/>
        <v>0</v>
      </c>
      <c r="AB567" s="158">
        <f t="shared" si="77"/>
        <v>0</v>
      </c>
      <c r="AC567" s="11">
        <f t="shared" si="78"/>
        <v>0</v>
      </c>
      <c r="AE567" s="23">
        <f t="shared" si="79"/>
        <v>0</v>
      </c>
      <c r="AF567" s="23">
        <f t="shared" si="80"/>
        <v>0</v>
      </c>
    </row>
    <row r="568" spans="1:32" x14ac:dyDescent="0.2">
      <c r="A568" s="366"/>
      <c r="B568" s="366"/>
      <c r="C568" s="164"/>
      <c r="D568" s="164"/>
      <c r="E568" s="201"/>
      <c r="F568" s="164"/>
      <c r="G568" s="194"/>
      <c r="H568" s="164"/>
      <c r="I568" s="204"/>
      <c r="J568" s="164"/>
      <c r="K568" s="164"/>
      <c r="L568" s="164"/>
      <c r="M568" s="76"/>
      <c r="N568" s="76"/>
      <c r="O568" s="81"/>
      <c r="P568" s="195">
        <f>VLOOKUP(O568,'Supporting Documentation'!$A$4:$J$569,10,FALSE)</f>
        <v>0</v>
      </c>
      <c r="Q568" s="51"/>
      <c r="R568" s="50"/>
      <c r="S568" s="156">
        <f>IF(Q568="",0,(Q568/'PPF Application'!$T$7))</f>
        <v>0</v>
      </c>
      <c r="T568" s="52">
        <f>IF(O568="", 0, (P568/'PPF Application'!$T$7)*Q568)</f>
        <v>0</v>
      </c>
      <c r="U568" s="134"/>
      <c r="W568" s="158">
        <f t="shared" si="81"/>
        <v>0</v>
      </c>
      <c r="X568" s="158">
        <f t="shared" si="73"/>
        <v>0</v>
      </c>
      <c r="Y568" s="158">
        <f t="shared" si="74"/>
        <v>0</v>
      </c>
      <c r="Z568" s="200">
        <f t="shared" si="75"/>
        <v>0</v>
      </c>
      <c r="AA568" s="200">
        <f t="shared" si="76"/>
        <v>0</v>
      </c>
      <c r="AB568" s="158">
        <f t="shared" si="77"/>
        <v>0</v>
      </c>
      <c r="AC568" s="11">
        <f t="shared" si="78"/>
        <v>0</v>
      </c>
      <c r="AE568" s="23">
        <f t="shared" si="79"/>
        <v>0</v>
      </c>
      <c r="AF568" s="23">
        <f t="shared" si="80"/>
        <v>0</v>
      </c>
    </row>
    <row r="569" spans="1:32" x14ac:dyDescent="0.2">
      <c r="A569" s="366"/>
      <c r="B569" s="366"/>
      <c r="C569" s="164"/>
      <c r="D569" s="164"/>
      <c r="E569" s="201"/>
      <c r="F569" s="164"/>
      <c r="G569" s="194"/>
      <c r="H569" s="164"/>
      <c r="I569" s="204"/>
      <c r="J569" s="164"/>
      <c r="K569" s="164"/>
      <c r="L569" s="164"/>
      <c r="M569" s="76"/>
      <c r="N569" s="76"/>
      <c r="O569" s="81"/>
      <c r="P569" s="195">
        <f>VLOOKUP(O569,'Supporting Documentation'!$A$4:$J$569,10,FALSE)</f>
        <v>0</v>
      </c>
      <c r="Q569" s="51"/>
      <c r="R569" s="50"/>
      <c r="S569" s="156">
        <f>IF(Q569="",0,(Q569/'PPF Application'!$T$7))</f>
        <v>0</v>
      </c>
      <c r="T569" s="52">
        <f>IF(O569="", 0, (P569/'PPF Application'!$T$7)*Q569)</f>
        <v>0</v>
      </c>
      <c r="U569" s="134"/>
      <c r="W569" s="158">
        <f t="shared" si="81"/>
        <v>0</v>
      </c>
      <c r="X569" s="158">
        <f t="shared" si="73"/>
        <v>0</v>
      </c>
      <c r="Y569" s="158">
        <f t="shared" si="74"/>
        <v>0</v>
      </c>
      <c r="Z569" s="200">
        <f t="shared" si="75"/>
        <v>0</v>
      </c>
      <c r="AA569" s="200">
        <f t="shared" si="76"/>
        <v>0</v>
      </c>
      <c r="AB569" s="158">
        <f t="shared" si="77"/>
        <v>0</v>
      </c>
      <c r="AC569" s="11">
        <f t="shared" si="78"/>
        <v>0</v>
      </c>
      <c r="AE569" s="23">
        <f t="shared" si="79"/>
        <v>0</v>
      </c>
      <c r="AF569" s="23">
        <f t="shared" si="80"/>
        <v>0</v>
      </c>
    </row>
    <row r="570" spans="1:32" x14ac:dyDescent="0.2">
      <c r="A570" s="366"/>
      <c r="B570" s="366"/>
      <c r="C570" s="164"/>
      <c r="D570" s="164"/>
      <c r="E570" s="201"/>
      <c r="F570" s="164"/>
      <c r="G570" s="194"/>
      <c r="H570" s="164"/>
      <c r="I570" s="204"/>
      <c r="J570" s="164"/>
      <c r="K570" s="164"/>
      <c r="L570" s="164"/>
      <c r="M570" s="76"/>
      <c r="N570" s="76"/>
      <c r="O570" s="81"/>
      <c r="P570" s="195">
        <f>VLOOKUP(O570,'Supporting Documentation'!$A$4:$J$569,10,FALSE)</f>
        <v>0</v>
      </c>
      <c r="Q570" s="51"/>
      <c r="R570" s="50"/>
      <c r="S570" s="156">
        <f>IF(Q570="",0,(Q570/'PPF Application'!$T$7))</f>
        <v>0</v>
      </c>
      <c r="T570" s="52">
        <f>IF(O570="", 0, (P570/'PPF Application'!$T$7)*Q570)</f>
        <v>0</v>
      </c>
      <c r="U570" s="134"/>
      <c r="W570" s="158">
        <f t="shared" si="81"/>
        <v>0</v>
      </c>
      <c r="X570" s="158">
        <f t="shared" si="73"/>
        <v>0</v>
      </c>
      <c r="Y570" s="158">
        <f t="shared" si="74"/>
        <v>0</v>
      </c>
      <c r="Z570" s="200">
        <f t="shared" si="75"/>
        <v>0</v>
      </c>
      <c r="AA570" s="200">
        <f t="shared" si="76"/>
        <v>0</v>
      </c>
      <c r="AB570" s="158">
        <f t="shared" si="77"/>
        <v>0</v>
      </c>
      <c r="AC570" s="11">
        <f t="shared" si="78"/>
        <v>0</v>
      </c>
      <c r="AE570" s="23">
        <f t="shared" si="79"/>
        <v>0</v>
      </c>
      <c r="AF570" s="23">
        <f t="shared" si="80"/>
        <v>0</v>
      </c>
    </row>
    <row r="571" spans="1:32" x14ac:dyDescent="0.2">
      <c r="A571" s="366"/>
      <c r="B571" s="366"/>
      <c r="C571" s="164"/>
      <c r="D571" s="164"/>
      <c r="E571" s="201"/>
      <c r="F571" s="164"/>
      <c r="G571" s="194"/>
      <c r="H571" s="164"/>
      <c r="I571" s="204"/>
      <c r="J571" s="164"/>
      <c r="K571" s="164"/>
      <c r="L571" s="164"/>
      <c r="M571" s="76"/>
      <c r="N571" s="76"/>
      <c r="O571" s="81"/>
      <c r="P571" s="195">
        <f>VLOOKUP(O571,'Supporting Documentation'!$A$4:$J$569,10,FALSE)</f>
        <v>0</v>
      </c>
      <c r="Q571" s="51"/>
      <c r="R571" s="50"/>
      <c r="S571" s="156">
        <f>IF(Q571="",0,(Q571/'PPF Application'!$T$7))</f>
        <v>0</v>
      </c>
      <c r="T571" s="52">
        <f>IF(O571="", 0, (P571/'PPF Application'!$T$7)*Q571)</f>
        <v>0</v>
      </c>
      <c r="U571" s="134"/>
      <c r="W571" s="158">
        <f t="shared" si="81"/>
        <v>0</v>
      </c>
      <c r="X571" s="158">
        <f t="shared" si="73"/>
        <v>0</v>
      </c>
      <c r="Y571" s="158">
        <f t="shared" si="74"/>
        <v>0</v>
      </c>
      <c r="Z571" s="200">
        <f t="shared" si="75"/>
        <v>0</v>
      </c>
      <c r="AA571" s="200">
        <f t="shared" si="76"/>
        <v>0</v>
      </c>
      <c r="AB571" s="158">
        <f t="shared" si="77"/>
        <v>0</v>
      </c>
      <c r="AC571" s="11">
        <f t="shared" si="78"/>
        <v>0</v>
      </c>
      <c r="AE571" s="23">
        <f t="shared" si="79"/>
        <v>0</v>
      </c>
      <c r="AF571" s="23">
        <f t="shared" si="80"/>
        <v>0</v>
      </c>
    </row>
    <row r="572" spans="1:32" x14ac:dyDescent="0.2">
      <c r="A572" s="366"/>
      <c r="B572" s="366"/>
      <c r="C572" s="164"/>
      <c r="D572" s="164"/>
      <c r="E572" s="201"/>
      <c r="F572" s="164"/>
      <c r="G572" s="194"/>
      <c r="H572" s="164"/>
      <c r="I572" s="204"/>
      <c r="J572" s="164"/>
      <c r="K572" s="164"/>
      <c r="L572" s="164"/>
      <c r="M572" s="76"/>
      <c r="N572" s="76"/>
      <c r="O572" s="81"/>
      <c r="P572" s="195">
        <f>VLOOKUP(O572,'Supporting Documentation'!$A$4:$J$569,10,FALSE)</f>
        <v>0</v>
      </c>
      <c r="Q572" s="51"/>
      <c r="R572" s="50"/>
      <c r="S572" s="156">
        <f>IF(Q572="",0,(Q572/'PPF Application'!$T$7))</f>
        <v>0</v>
      </c>
      <c r="T572" s="52">
        <f>IF(O572="", 0, (P572/'PPF Application'!$T$7)*Q572)</f>
        <v>0</v>
      </c>
      <c r="U572" s="134"/>
      <c r="W572" s="158">
        <f t="shared" si="81"/>
        <v>0</v>
      </c>
      <c r="X572" s="158">
        <f t="shared" si="73"/>
        <v>0</v>
      </c>
      <c r="Y572" s="158">
        <f t="shared" si="74"/>
        <v>0</v>
      </c>
      <c r="Z572" s="200">
        <f t="shared" si="75"/>
        <v>0</v>
      </c>
      <c r="AA572" s="200">
        <f t="shared" si="76"/>
        <v>0</v>
      </c>
      <c r="AB572" s="158">
        <f t="shared" si="77"/>
        <v>0</v>
      </c>
      <c r="AC572" s="11">
        <f t="shared" si="78"/>
        <v>0</v>
      </c>
      <c r="AE572" s="23">
        <f t="shared" si="79"/>
        <v>0</v>
      </c>
      <c r="AF572" s="23">
        <f t="shared" si="80"/>
        <v>0</v>
      </c>
    </row>
    <row r="573" spans="1:32" x14ac:dyDescent="0.2">
      <c r="A573" s="366"/>
      <c r="B573" s="366"/>
      <c r="C573" s="164"/>
      <c r="D573" s="164"/>
      <c r="E573" s="201"/>
      <c r="F573" s="164"/>
      <c r="G573" s="194"/>
      <c r="H573" s="164"/>
      <c r="I573" s="204"/>
      <c r="J573" s="164"/>
      <c r="K573" s="164"/>
      <c r="L573" s="164"/>
      <c r="M573" s="76"/>
      <c r="N573" s="76"/>
      <c r="O573" s="81"/>
      <c r="P573" s="195">
        <f>VLOOKUP(O573,'Supporting Documentation'!$A$4:$J$569,10,FALSE)</f>
        <v>0</v>
      </c>
      <c r="Q573" s="51"/>
      <c r="R573" s="50"/>
      <c r="S573" s="156">
        <f>IF(Q573="",0,(Q573/'PPF Application'!$T$7))</f>
        <v>0</v>
      </c>
      <c r="T573" s="52">
        <f>IF(O573="", 0, (P573/'PPF Application'!$T$7)*Q573)</f>
        <v>0</v>
      </c>
      <c r="U573" s="134"/>
      <c r="W573" s="158">
        <f t="shared" si="81"/>
        <v>0</v>
      </c>
      <c r="X573" s="158">
        <f t="shared" si="73"/>
        <v>0</v>
      </c>
      <c r="Y573" s="158">
        <f t="shared" si="74"/>
        <v>0</v>
      </c>
      <c r="Z573" s="200">
        <f t="shared" si="75"/>
        <v>0</v>
      </c>
      <c r="AA573" s="200">
        <f t="shared" si="76"/>
        <v>0</v>
      </c>
      <c r="AB573" s="158">
        <f t="shared" si="77"/>
        <v>0</v>
      </c>
      <c r="AC573" s="11">
        <f t="shared" si="78"/>
        <v>0</v>
      </c>
      <c r="AE573" s="23">
        <f t="shared" si="79"/>
        <v>0</v>
      </c>
      <c r="AF573" s="23">
        <f t="shared" si="80"/>
        <v>0</v>
      </c>
    </row>
    <row r="574" spans="1:32" x14ac:dyDescent="0.2">
      <c r="A574" s="366"/>
      <c r="B574" s="366"/>
      <c r="C574" s="164"/>
      <c r="D574" s="164"/>
      <c r="E574" s="201"/>
      <c r="F574" s="164"/>
      <c r="G574" s="194"/>
      <c r="H574" s="164"/>
      <c r="I574" s="204"/>
      <c r="J574" s="164"/>
      <c r="K574" s="164"/>
      <c r="L574" s="164"/>
      <c r="M574" s="76"/>
      <c r="N574" s="76"/>
      <c r="O574" s="81"/>
      <c r="P574" s="195">
        <f>VLOOKUP(O574,'Supporting Documentation'!$A$4:$J$569,10,FALSE)</f>
        <v>0</v>
      </c>
      <c r="Q574" s="51"/>
      <c r="R574" s="50"/>
      <c r="S574" s="156">
        <f>IF(Q574="",0,(Q574/'PPF Application'!$T$7))</f>
        <v>0</v>
      </c>
      <c r="T574" s="52">
        <f>IF(O574="", 0, (P574/'PPF Application'!$T$7)*Q574)</f>
        <v>0</v>
      </c>
      <c r="U574" s="134"/>
      <c r="W574" s="158">
        <f t="shared" si="81"/>
        <v>0</v>
      </c>
      <c r="X574" s="158">
        <f t="shared" si="73"/>
        <v>0</v>
      </c>
      <c r="Y574" s="158">
        <f t="shared" si="74"/>
        <v>0</v>
      </c>
      <c r="Z574" s="200">
        <f t="shared" si="75"/>
        <v>0</v>
      </c>
      <c r="AA574" s="200">
        <f t="shared" si="76"/>
        <v>0</v>
      </c>
      <c r="AB574" s="158">
        <f t="shared" si="77"/>
        <v>0</v>
      </c>
      <c r="AC574" s="11">
        <f t="shared" si="78"/>
        <v>0</v>
      </c>
      <c r="AE574" s="23">
        <f t="shared" si="79"/>
        <v>0</v>
      </c>
      <c r="AF574" s="23">
        <f t="shared" si="80"/>
        <v>0</v>
      </c>
    </row>
    <row r="575" spans="1:32" x14ac:dyDescent="0.2">
      <c r="A575" s="366"/>
      <c r="B575" s="366"/>
      <c r="C575" s="164"/>
      <c r="D575" s="164"/>
      <c r="E575" s="201"/>
      <c r="F575" s="164"/>
      <c r="G575" s="194"/>
      <c r="H575" s="164"/>
      <c r="I575" s="204"/>
      <c r="J575" s="164"/>
      <c r="K575" s="164"/>
      <c r="L575" s="164"/>
      <c r="M575" s="76"/>
      <c r="N575" s="76"/>
      <c r="O575" s="81"/>
      <c r="P575" s="195">
        <f>VLOOKUP(O575,'Supporting Documentation'!$A$4:$J$569,10,FALSE)</f>
        <v>0</v>
      </c>
      <c r="Q575" s="51"/>
      <c r="R575" s="50"/>
      <c r="S575" s="156">
        <f>IF(Q575="",0,(Q575/'PPF Application'!$T$7))</f>
        <v>0</v>
      </c>
      <c r="T575" s="52">
        <f>IF(O575="", 0, (P575/'PPF Application'!$T$7)*Q575)</f>
        <v>0</v>
      </c>
      <c r="U575" s="134"/>
      <c r="W575" s="158">
        <f t="shared" si="81"/>
        <v>0</v>
      </c>
      <c r="X575" s="158">
        <f t="shared" si="73"/>
        <v>0</v>
      </c>
      <c r="Y575" s="158">
        <f t="shared" si="74"/>
        <v>0</v>
      </c>
      <c r="Z575" s="200">
        <f t="shared" si="75"/>
        <v>0</v>
      </c>
      <c r="AA575" s="200">
        <f t="shared" si="76"/>
        <v>0</v>
      </c>
      <c r="AB575" s="158">
        <f t="shared" si="77"/>
        <v>0</v>
      </c>
      <c r="AC575" s="11">
        <f t="shared" si="78"/>
        <v>0</v>
      </c>
      <c r="AE575" s="23">
        <f t="shared" si="79"/>
        <v>0</v>
      </c>
      <c r="AF575" s="23">
        <f t="shared" si="80"/>
        <v>0</v>
      </c>
    </row>
    <row r="576" spans="1:32" x14ac:dyDescent="0.2">
      <c r="A576" s="366"/>
      <c r="B576" s="366"/>
      <c r="C576" s="164"/>
      <c r="D576" s="164"/>
      <c r="E576" s="201"/>
      <c r="F576" s="164"/>
      <c r="G576" s="194"/>
      <c r="H576" s="164"/>
      <c r="I576" s="204"/>
      <c r="J576" s="164"/>
      <c r="K576" s="164"/>
      <c r="L576" s="164"/>
      <c r="M576" s="76"/>
      <c r="N576" s="76"/>
      <c r="O576" s="81"/>
      <c r="P576" s="195">
        <f>VLOOKUP(O576,'Supporting Documentation'!$A$4:$J$569,10,FALSE)</f>
        <v>0</v>
      </c>
      <c r="Q576" s="51"/>
      <c r="R576" s="50"/>
      <c r="S576" s="156">
        <f>IF(Q576="",0,(Q576/'PPF Application'!$T$7))</f>
        <v>0</v>
      </c>
      <c r="T576" s="52">
        <f>IF(O576="", 0, (P576/'PPF Application'!$T$7)*Q576)</f>
        <v>0</v>
      </c>
      <c r="U576" s="134"/>
      <c r="W576" s="158">
        <f t="shared" si="81"/>
        <v>0</v>
      </c>
      <c r="X576" s="158">
        <f t="shared" si="73"/>
        <v>0</v>
      </c>
      <c r="Y576" s="158">
        <f t="shared" si="74"/>
        <v>0</v>
      </c>
      <c r="Z576" s="200">
        <f t="shared" si="75"/>
        <v>0</v>
      </c>
      <c r="AA576" s="200">
        <f t="shared" si="76"/>
        <v>0</v>
      </c>
      <c r="AB576" s="158">
        <f t="shared" si="77"/>
        <v>0</v>
      </c>
      <c r="AC576" s="11">
        <f t="shared" si="78"/>
        <v>0</v>
      </c>
      <c r="AE576" s="23">
        <f t="shared" si="79"/>
        <v>0</v>
      </c>
      <c r="AF576" s="23">
        <f t="shared" si="80"/>
        <v>0</v>
      </c>
    </row>
    <row r="577" spans="1:32" x14ac:dyDescent="0.2">
      <c r="A577" s="366"/>
      <c r="B577" s="366"/>
      <c r="C577" s="164"/>
      <c r="D577" s="164"/>
      <c r="E577" s="201"/>
      <c r="F577" s="164"/>
      <c r="G577" s="194"/>
      <c r="H577" s="164"/>
      <c r="I577" s="204"/>
      <c r="J577" s="164"/>
      <c r="K577" s="164"/>
      <c r="L577" s="164"/>
      <c r="M577" s="76"/>
      <c r="N577" s="76"/>
      <c r="O577" s="81"/>
      <c r="P577" s="195">
        <f>VLOOKUP(O577,'Supporting Documentation'!$A$4:$J$569,10,FALSE)</f>
        <v>0</v>
      </c>
      <c r="Q577" s="51"/>
      <c r="R577" s="50"/>
      <c r="S577" s="156">
        <f>IF(Q577="",0,(Q577/'PPF Application'!$T$7))</f>
        <v>0</v>
      </c>
      <c r="T577" s="52">
        <f>IF(O577="", 0, (P577/'PPF Application'!$T$7)*Q577)</f>
        <v>0</v>
      </c>
      <c r="U577" s="134"/>
      <c r="W577" s="158">
        <f t="shared" si="81"/>
        <v>0</v>
      </c>
      <c r="X577" s="158">
        <f t="shared" si="73"/>
        <v>0</v>
      </c>
      <c r="Y577" s="158">
        <f t="shared" si="74"/>
        <v>0</v>
      </c>
      <c r="Z577" s="200">
        <f t="shared" si="75"/>
        <v>0</v>
      </c>
      <c r="AA577" s="200">
        <f t="shared" si="76"/>
        <v>0</v>
      </c>
      <c r="AB577" s="158">
        <f t="shared" si="77"/>
        <v>0</v>
      </c>
      <c r="AC577" s="11">
        <f t="shared" si="78"/>
        <v>0</v>
      </c>
      <c r="AE577" s="23">
        <f t="shared" si="79"/>
        <v>0</v>
      </c>
      <c r="AF577" s="23">
        <f t="shared" si="80"/>
        <v>0</v>
      </c>
    </row>
    <row r="578" spans="1:32" x14ac:dyDescent="0.2">
      <c r="A578" s="366"/>
      <c r="B578" s="366"/>
      <c r="C578" s="164"/>
      <c r="D578" s="164"/>
      <c r="E578" s="201"/>
      <c r="F578" s="164"/>
      <c r="G578" s="194"/>
      <c r="H578" s="164"/>
      <c r="I578" s="204"/>
      <c r="J578" s="164"/>
      <c r="K578" s="164"/>
      <c r="L578" s="164"/>
      <c r="M578" s="76"/>
      <c r="N578" s="76"/>
      <c r="O578" s="81"/>
      <c r="P578" s="195">
        <f>VLOOKUP(O578,'Supporting Documentation'!$A$4:$J$569,10,FALSE)</f>
        <v>0</v>
      </c>
      <c r="Q578" s="51"/>
      <c r="R578" s="50"/>
      <c r="S578" s="156">
        <f>IF(Q578="",0,(Q578/'PPF Application'!$T$7))</f>
        <v>0</v>
      </c>
      <c r="T578" s="52">
        <f>IF(O578="", 0, (P578/'PPF Application'!$T$7)*Q578)</f>
        <v>0</v>
      </c>
      <c r="U578" s="134"/>
      <c r="W578" s="158">
        <f t="shared" si="81"/>
        <v>0</v>
      </c>
      <c r="X578" s="158">
        <f t="shared" si="73"/>
        <v>0</v>
      </c>
      <c r="Y578" s="158">
        <f t="shared" si="74"/>
        <v>0</v>
      </c>
      <c r="Z578" s="200">
        <f t="shared" si="75"/>
        <v>0</v>
      </c>
      <c r="AA578" s="200">
        <f t="shared" si="76"/>
        <v>0</v>
      </c>
      <c r="AB578" s="158">
        <f t="shared" si="77"/>
        <v>0</v>
      </c>
      <c r="AC578" s="11">
        <f t="shared" si="78"/>
        <v>0</v>
      </c>
      <c r="AE578" s="23">
        <f t="shared" si="79"/>
        <v>0</v>
      </c>
      <c r="AF578" s="23">
        <f t="shared" si="80"/>
        <v>0</v>
      </c>
    </row>
    <row r="579" spans="1:32" x14ac:dyDescent="0.2">
      <c r="A579" s="366"/>
      <c r="B579" s="366"/>
      <c r="C579" s="164"/>
      <c r="D579" s="164"/>
      <c r="E579" s="201"/>
      <c r="F579" s="164"/>
      <c r="G579" s="194"/>
      <c r="H579" s="164"/>
      <c r="I579" s="204"/>
      <c r="J579" s="164"/>
      <c r="K579" s="164"/>
      <c r="L579" s="164"/>
      <c r="M579" s="76"/>
      <c r="N579" s="76"/>
      <c r="O579" s="81"/>
      <c r="P579" s="195">
        <f>VLOOKUP(O579,'Supporting Documentation'!$A$4:$J$569,10,FALSE)</f>
        <v>0</v>
      </c>
      <c r="Q579" s="51"/>
      <c r="R579" s="50"/>
      <c r="S579" s="156">
        <f>IF(Q579="",0,(Q579/'PPF Application'!$T$7))</f>
        <v>0</v>
      </c>
      <c r="T579" s="52">
        <f>IF(O579="", 0, (P579/'PPF Application'!$T$7)*Q579)</f>
        <v>0</v>
      </c>
      <c r="U579" s="134"/>
      <c r="W579" s="158">
        <f t="shared" si="81"/>
        <v>0</v>
      </c>
      <c r="X579" s="158">
        <f t="shared" si="73"/>
        <v>0</v>
      </c>
      <c r="Y579" s="158">
        <f t="shared" si="74"/>
        <v>0</v>
      </c>
      <c r="Z579" s="200">
        <f t="shared" si="75"/>
        <v>0</v>
      </c>
      <c r="AA579" s="200">
        <f t="shared" si="76"/>
        <v>0</v>
      </c>
      <c r="AB579" s="158">
        <f t="shared" si="77"/>
        <v>0</v>
      </c>
      <c r="AC579" s="11">
        <f t="shared" si="78"/>
        <v>0</v>
      </c>
      <c r="AE579" s="23">
        <f t="shared" si="79"/>
        <v>0</v>
      </c>
      <c r="AF579" s="23">
        <f t="shared" si="80"/>
        <v>0</v>
      </c>
    </row>
    <row r="580" spans="1:32" x14ac:dyDescent="0.2">
      <c r="A580" s="366"/>
      <c r="B580" s="366"/>
      <c r="C580" s="164"/>
      <c r="D580" s="164"/>
      <c r="E580" s="201"/>
      <c r="F580" s="164"/>
      <c r="G580" s="194"/>
      <c r="H580" s="164"/>
      <c r="I580" s="204"/>
      <c r="J580" s="164"/>
      <c r="K580" s="164"/>
      <c r="L580" s="164"/>
      <c r="M580" s="76"/>
      <c r="N580" s="76"/>
      <c r="O580" s="81"/>
      <c r="P580" s="195">
        <f>VLOOKUP(O580,'Supporting Documentation'!$A$4:$J$569,10,FALSE)</f>
        <v>0</v>
      </c>
      <c r="Q580" s="51"/>
      <c r="R580" s="50"/>
      <c r="S580" s="156">
        <f>IF(Q580="",0,(Q580/'PPF Application'!$T$7))</f>
        <v>0</v>
      </c>
      <c r="T580" s="52">
        <f>IF(O580="", 0, (P580/'PPF Application'!$T$7)*Q580)</f>
        <v>0</v>
      </c>
      <c r="U580" s="134"/>
      <c r="W580" s="158">
        <f t="shared" si="81"/>
        <v>0</v>
      </c>
      <c r="X580" s="158">
        <f t="shared" si="73"/>
        <v>0</v>
      </c>
      <c r="Y580" s="158">
        <f t="shared" si="74"/>
        <v>0</v>
      </c>
      <c r="Z580" s="200">
        <f t="shared" si="75"/>
        <v>0</v>
      </c>
      <c r="AA580" s="200">
        <f t="shared" si="76"/>
        <v>0</v>
      </c>
      <c r="AB580" s="158">
        <f t="shared" si="77"/>
        <v>0</v>
      </c>
      <c r="AC580" s="11">
        <f t="shared" si="78"/>
        <v>0</v>
      </c>
      <c r="AE580" s="23">
        <f t="shared" si="79"/>
        <v>0</v>
      </c>
      <c r="AF580" s="23">
        <f t="shared" si="80"/>
        <v>0</v>
      </c>
    </row>
    <row r="581" spans="1:32" x14ac:dyDescent="0.2">
      <c r="A581" s="366"/>
      <c r="B581" s="366"/>
      <c r="C581" s="164"/>
      <c r="D581" s="164"/>
      <c r="E581" s="201"/>
      <c r="F581" s="164"/>
      <c r="G581" s="194"/>
      <c r="H581" s="164"/>
      <c r="I581" s="204"/>
      <c r="J581" s="164"/>
      <c r="K581" s="164"/>
      <c r="L581" s="164"/>
      <c r="M581" s="76"/>
      <c r="N581" s="76"/>
      <c r="O581" s="81"/>
      <c r="P581" s="195">
        <f>VLOOKUP(O581,'Supporting Documentation'!$A$4:$J$569,10,FALSE)</f>
        <v>0</v>
      </c>
      <c r="Q581" s="51"/>
      <c r="R581" s="50"/>
      <c r="S581" s="156">
        <f>IF(Q581="",0,(Q581/'PPF Application'!$T$7))</f>
        <v>0</v>
      </c>
      <c r="T581" s="52">
        <f>IF(O581="", 0, (P581/'PPF Application'!$T$7)*Q581)</f>
        <v>0</v>
      </c>
      <c r="U581" s="134"/>
      <c r="W581" s="158">
        <f t="shared" si="81"/>
        <v>0</v>
      </c>
      <c r="X581" s="158">
        <f t="shared" si="73"/>
        <v>0</v>
      </c>
      <c r="Y581" s="158">
        <f t="shared" si="74"/>
        <v>0</v>
      </c>
      <c r="Z581" s="200">
        <f t="shared" si="75"/>
        <v>0</v>
      </c>
      <c r="AA581" s="200">
        <f t="shared" si="76"/>
        <v>0</v>
      </c>
      <c r="AB581" s="158">
        <f t="shared" si="77"/>
        <v>0</v>
      </c>
      <c r="AC581" s="11">
        <f t="shared" si="78"/>
        <v>0</v>
      </c>
      <c r="AE581" s="23">
        <f t="shared" si="79"/>
        <v>0</v>
      </c>
      <c r="AF581" s="23">
        <f t="shared" si="80"/>
        <v>0</v>
      </c>
    </row>
    <row r="582" spans="1:32" x14ac:dyDescent="0.2">
      <c r="A582" s="366"/>
      <c r="B582" s="366"/>
      <c r="C582" s="164"/>
      <c r="D582" s="164"/>
      <c r="E582" s="201"/>
      <c r="F582" s="164"/>
      <c r="G582" s="194"/>
      <c r="H582" s="164"/>
      <c r="I582" s="204"/>
      <c r="J582" s="164"/>
      <c r="K582" s="164"/>
      <c r="L582" s="164"/>
      <c r="M582" s="76"/>
      <c r="N582" s="76"/>
      <c r="O582" s="81"/>
      <c r="P582" s="195">
        <f>VLOOKUP(O582,'Supporting Documentation'!$A$4:$J$569,10,FALSE)</f>
        <v>0</v>
      </c>
      <c r="Q582" s="51"/>
      <c r="R582" s="50"/>
      <c r="S582" s="156">
        <f>IF(Q582="",0,(Q582/'PPF Application'!$T$7))</f>
        <v>0</v>
      </c>
      <c r="T582" s="52">
        <f>IF(O582="", 0, (P582/'PPF Application'!$T$7)*Q582)</f>
        <v>0</v>
      </c>
      <c r="U582" s="134"/>
      <c r="W582" s="158">
        <f t="shared" si="81"/>
        <v>0</v>
      </c>
      <c r="X582" s="158">
        <f t="shared" ref="X582:X645" si="82">IF(AND(C582="x",H582="x"),1,0)</f>
        <v>0</v>
      </c>
      <c r="Y582" s="158">
        <f t="shared" ref="Y582:Y645" si="83">IF(AND(D582="x",H582="x"),1,0)</f>
        <v>0</v>
      </c>
      <c r="Z582" s="200">
        <f t="shared" ref="Z582:Z645" si="84">IF(AND(E582="x",H582="x"),1,0)</f>
        <v>0</v>
      </c>
      <c r="AA582" s="200">
        <f t="shared" ref="AA582:AA645" si="85">IF(AND(F582="x",H582="x"),1,0)</f>
        <v>0</v>
      </c>
      <c r="AB582" s="158">
        <f t="shared" ref="AB582:AB645" si="86">IF(OR(O582="UNK",O582="TPR",O582="ORP",O582="INC",O582="OTS"),1,0)</f>
        <v>0</v>
      </c>
      <c r="AC582" s="11">
        <f t="shared" ref="AC582:AC645" si="87">IF((AND(AND(AND(M582&lt;=$AD$5,N582&gt;=$AD$5,M582&lt;&gt;"",H582&lt;&gt;"")))),1,0)</f>
        <v>0</v>
      </c>
      <c r="AE582" s="23">
        <f t="shared" ref="AE582:AE645" si="88">IF(J582="x",S582,0)</f>
        <v>0</v>
      </c>
      <c r="AF582" s="23">
        <f t="shared" ref="AF582:AF645" si="89">IF(R582="x", S582, 0)</f>
        <v>0</v>
      </c>
    </row>
    <row r="583" spans="1:32" x14ac:dyDescent="0.2">
      <c r="A583" s="366"/>
      <c r="B583" s="366"/>
      <c r="C583" s="164"/>
      <c r="D583" s="164"/>
      <c r="E583" s="201"/>
      <c r="F583" s="164"/>
      <c r="G583" s="194"/>
      <c r="H583" s="164"/>
      <c r="I583" s="204"/>
      <c r="J583" s="164"/>
      <c r="K583" s="164"/>
      <c r="L583" s="164"/>
      <c r="M583" s="76"/>
      <c r="N583" s="76"/>
      <c r="O583" s="81"/>
      <c r="P583" s="195">
        <f>VLOOKUP(O583,'Supporting Documentation'!$A$4:$J$569,10,FALSE)</f>
        <v>0</v>
      </c>
      <c r="Q583" s="51"/>
      <c r="R583" s="50"/>
      <c r="S583" s="156">
        <f>IF(Q583="",0,(Q583/'PPF Application'!$T$7))</f>
        <v>0</v>
      </c>
      <c r="T583" s="52">
        <f>IF(O583="", 0, (P583/'PPF Application'!$T$7)*Q583)</f>
        <v>0</v>
      </c>
      <c r="U583" s="134"/>
      <c r="W583" s="158">
        <f t="shared" ref="W583:W646" si="90">IF(AND(A583="x",H583="x"),1,0)</f>
        <v>0</v>
      </c>
      <c r="X583" s="158">
        <f t="shared" si="82"/>
        <v>0</v>
      </c>
      <c r="Y583" s="158">
        <f t="shared" si="83"/>
        <v>0</v>
      </c>
      <c r="Z583" s="200">
        <f t="shared" si="84"/>
        <v>0</v>
      </c>
      <c r="AA583" s="200">
        <f t="shared" si="85"/>
        <v>0</v>
      </c>
      <c r="AB583" s="158">
        <f t="shared" si="86"/>
        <v>0</v>
      </c>
      <c r="AC583" s="11">
        <f t="shared" si="87"/>
        <v>0</v>
      </c>
      <c r="AE583" s="23">
        <f t="shared" si="88"/>
        <v>0</v>
      </c>
      <c r="AF583" s="23">
        <f t="shared" si="89"/>
        <v>0</v>
      </c>
    </row>
    <row r="584" spans="1:32" x14ac:dyDescent="0.2">
      <c r="A584" s="366"/>
      <c r="B584" s="366"/>
      <c r="C584" s="164"/>
      <c r="D584" s="164"/>
      <c r="E584" s="201"/>
      <c r="F584" s="164"/>
      <c r="G584" s="194"/>
      <c r="H584" s="164"/>
      <c r="I584" s="204"/>
      <c r="J584" s="164"/>
      <c r="K584" s="164"/>
      <c r="L584" s="164"/>
      <c r="M584" s="76"/>
      <c r="N584" s="76"/>
      <c r="O584" s="81"/>
      <c r="P584" s="195">
        <f>VLOOKUP(O584,'Supporting Documentation'!$A$4:$J$569,10,FALSE)</f>
        <v>0</v>
      </c>
      <c r="Q584" s="51"/>
      <c r="R584" s="50"/>
      <c r="S584" s="156">
        <f>IF(Q584="",0,(Q584/'PPF Application'!$T$7))</f>
        <v>0</v>
      </c>
      <c r="T584" s="52">
        <f>IF(O584="", 0, (P584/'PPF Application'!$T$7)*Q584)</f>
        <v>0</v>
      </c>
      <c r="U584" s="134"/>
      <c r="W584" s="158">
        <f t="shared" si="90"/>
        <v>0</v>
      </c>
      <c r="X584" s="158">
        <f t="shared" si="82"/>
        <v>0</v>
      </c>
      <c r="Y584" s="158">
        <f t="shared" si="83"/>
        <v>0</v>
      </c>
      <c r="Z584" s="200">
        <f t="shared" si="84"/>
        <v>0</v>
      </c>
      <c r="AA584" s="200">
        <f t="shared" si="85"/>
        <v>0</v>
      </c>
      <c r="AB584" s="158">
        <f t="shared" si="86"/>
        <v>0</v>
      </c>
      <c r="AC584" s="11">
        <f t="shared" si="87"/>
        <v>0</v>
      </c>
      <c r="AE584" s="23">
        <f t="shared" si="88"/>
        <v>0</v>
      </c>
      <c r="AF584" s="23">
        <f t="shared" si="89"/>
        <v>0</v>
      </c>
    </row>
    <row r="585" spans="1:32" x14ac:dyDescent="0.2">
      <c r="A585" s="366"/>
      <c r="B585" s="366"/>
      <c r="C585" s="164"/>
      <c r="D585" s="164"/>
      <c r="E585" s="201"/>
      <c r="F585" s="164"/>
      <c r="G585" s="194"/>
      <c r="H585" s="164"/>
      <c r="I585" s="204"/>
      <c r="J585" s="164"/>
      <c r="K585" s="164"/>
      <c r="L585" s="164"/>
      <c r="M585" s="76"/>
      <c r="N585" s="76"/>
      <c r="O585" s="81"/>
      <c r="P585" s="195">
        <f>VLOOKUP(O585,'Supporting Documentation'!$A$4:$J$569,10,FALSE)</f>
        <v>0</v>
      </c>
      <c r="Q585" s="51"/>
      <c r="R585" s="50"/>
      <c r="S585" s="156">
        <f>IF(Q585="",0,(Q585/'PPF Application'!$T$7))</f>
        <v>0</v>
      </c>
      <c r="T585" s="52">
        <f>IF(O585="", 0, (P585/'PPF Application'!$T$7)*Q585)</f>
        <v>0</v>
      </c>
      <c r="U585" s="134"/>
      <c r="W585" s="158">
        <f t="shared" si="90"/>
        <v>0</v>
      </c>
      <c r="X585" s="158">
        <f t="shared" si="82"/>
        <v>0</v>
      </c>
      <c r="Y585" s="158">
        <f t="shared" si="83"/>
        <v>0</v>
      </c>
      <c r="Z585" s="200">
        <f t="shared" si="84"/>
        <v>0</v>
      </c>
      <c r="AA585" s="200">
        <f t="shared" si="85"/>
        <v>0</v>
      </c>
      <c r="AB585" s="158">
        <f t="shared" si="86"/>
        <v>0</v>
      </c>
      <c r="AC585" s="11">
        <f t="shared" si="87"/>
        <v>0</v>
      </c>
      <c r="AE585" s="23">
        <f t="shared" si="88"/>
        <v>0</v>
      </c>
      <c r="AF585" s="23">
        <f t="shared" si="89"/>
        <v>0</v>
      </c>
    </row>
    <row r="586" spans="1:32" x14ac:dyDescent="0.2">
      <c r="A586" s="366"/>
      <c r="B586" s="366"/>
      <c r="C586" s="164"/>
      <c r="D586" s="164"/>
      <c r="E586" s="201"/>
      <c r="F586" s="164"/>
      <c r="G586" s="194"/>
      <c r="H586" s="164"/>
      <c r="I586" s="204"/>
      <c r="J586" s="164"/>
      <c r="K586" s="164"/>
      <c r="L586" s="164"/>
      <c r="M586" s="76"/>
      <c r="N586" s="76"/>
      <c r="O586" s="81"/>
      <c r="P586" s="195">
        <f>VLOOKUP(O586,'Supporting Documentation'!$A$4:$J$569,10,FALSE)</f>
        <v>0</v>
      </c>
      <c r="Q586" s="51"/>
      <c r="R586" s="50"/>
      <c r="S586" s="156">
        <f>IF(Q586="",0,(Q586/'PPF Application'!$T$7))</f>
        <v>0</v>
      </c>
      <c r="T586" s="52">
        <f>IF(O586="", 0, (P586/'PPF Application'!$T$7)*Q586)</f>
        <v>0</v>
      </c>
      <c r="U586" s="134"/>
      <c r="W586" s="158">
        <f t="shared" si="90"/>
        <v>0</v>
      </c>
      <c r="X586" s="158">
        <f t="shared" si="82"/>
        <v>0</v>
      </c>
      <c r="Y586" s="158">
        <f t="shared" si="83"/>
        <v>0</v>
      </c>
      <c r="Z586" s="200">
        <f t="shared" si="84"/>
        <v>0</v>
      </c>
      <c r="AA586" s="200">
        <f t="shared" si="85"/>
        <v>0</v>
      </c>
      <c r="AB586" s="158">
        <f t="shared" si="86"/>
        <v>0</v>
      </c>
      <c r="AC586" s="11">
        <f t="shared" si="87"/>
        <v>0</v>
      </c>
      <c r="AE586" s="23">
        <f t="shared" si="88"/>
        <v>0</v>
      </c>
      <c r="AF586" s="23">
        <f t="shared" si="89"/>
        <v>0</v>
      </c>
    </row>
    <row r="587" spans="1:32" x14ac:dyDescent="0.2">
      <c r="A587" s="366"/>
      <c r="B587" s="366"/>
      <c r="C587" s="164"/>
      <c r="D587" s="164"/>
      <c r="E587" s="201"/>
      <c r="F587" s="164"/>
      <c r="G587" s="194"/>
      <c r="H587" s="164"/>
      <c r="I587" s="204"/>
      <c r="J587" s="164"/>
      <c r="K587" s="164"/>
      <c r="L587" s="164"/>
      <c r="M587" s="76"/>
      <c r="N587" s="76"/>
      <c r="O587" s="81"/>
      <c r="P587" s="195">
        <f>VLOOKUP(O587,'Supporting Documentation'!$A$4:$J$569,10,FALSE)</f>
        <v>0</v>
      </c>
      <c r="Q587" s="51"/>
      <c r="R587" s="50"/>
      <c r="S587" s="156">
        <f>IF(Q587="",0,(Q587/'PPF Application'!$T$7))</f>
        <v>0</v>
      </c>
      <c r="T587" s="52">
        <f>IF(O587="", 0, (P587/'PPF Application'!$T$7)*Q587)</f>
        <v>0</v>
      </c>
      <c r="U587" s="134"/>
      <c r="W587" s="158">
        <f t="shared" si="90"/>
        <v>0</v>
      </c>
      <c r="X587" s="158">
        <f t="shared" si="82"/>
        <v>0</v>
      </c>
      <c r="Y587" s="158">
        <f t="shared" si="83"/>
        <v>0</v>
      </c>
      <c r="Z587" s="200">
        <f t="shared" si="84"/>
        <v>0</v>
      </c>
      <c r="AA587" s="200">
        <f t="shared" si="85"/>
        <v>0</v>
      </c>
      <c r="AB587" s="158">
        <f t="shared" si="86"/>
        <v>0</v>
      </c>
      <c r="AC587" s="11">
        <f t="shared" si="87"/>
        <v>0</v>
      </c>
      <c r="AE587" s="23">
        <f t="shared" si="88"/>
        <v>0</v>
      </c>
      <c r="AF587" s="23">
        <f t="shared" si="89"/>
        <v>0</v>
      </c>
    </row>
    <row r="588" spans="1:32" x14ac:dyDescent="0.2">
      <c r="A588" s="366"/>
      <c r="B588" s="366"/>
      <c r="C588" s="164"/>
      <c r="D588" s="164"/>
      <c r="E588" s="201"/>
      <c r="F588" s="164"/>
      <c r="G588" s="194"/>
      <c r="H588" s="164"/>
      <c r="I588" s="204"/>
      <c r="J588" s="164"/>
      <c r="K588" s="164"/>
      <c r="L588" s="164"/>
      <c r="M588" s="76"/>
      <c r="N588" s="76"/>
      <c r="O588" s="81"/>
      <c r="P588" s="195">
        <f>VLOOKUP(O588,'Supporting Documentation'!$A$4:$J$569,10,FALSE)</f>
        <v>0</v>
      </c>
      <c r="Q588" s="51"/>
      <c r="R588" s="50"/>
      <c r="S588" s="156">
        <f>IF(Q588="",0,(Q588/'PPF Application'!$T$7))</f>
        <v>0</v>
      </c>
      <c r="T588" s="52">
        <f>IF(O588="", 0, (P588/'PPF Application'!$T$7)*Q588)</f>
        <v>0</v>
      </c>
      <c r="U588" s="134"/>
      <c r="W588" s="158">
        <f t="shared" si="90"/>
        <v>0</v>
      </c>
      <c r="X588" s="158">
        <f t="shared" si="82"/>
        <v>0</v>
      </c>
      <c r="Y588" s="158">
        <f t="shared" si="83"/>
        <v>0</v>
      </c>
      <c r="Z588" s="200">
        <f t="shared" si="84"/>
        <v>0</v>
      </c>
      <c r="AA588" s="200">
        <f t="shared" si="85"/>
        <v>0</v>
      </c>
      <c r="AB588" s="158">
        <f t="shared" si="86"/>
        <v>0</v>
      </c>
      <c r="AC588" s="11">
        <f t="shared" si="87"/>
        <v>0</v>
      </c>
      <c r="AE588" s="23">
        <f t="shared" si="88"/>
        <v>0</v>
      </c>
      <c r="AF588" s="23">
        <f t="shared" si="89"/>
        <v>0</v>
      </c>
    </row>
    <row r="589" spans="1:32" x14ac:dyDescent="0.2">
      <c r="A589" s="366"/>
      <c r="B589" s="366"/>
      <c r="C589" s="164"/>
      <c r="D589" s="164"/>
      <c r="E589" s="201"/>
      <c r="F589" s="164"/>
      <c r="G589" s="194"/>
      <c r="H589" s="164"/>
      <c r="I589" s="204"/>
      <c r="J589" s="164"/>
      <c r="K589" s="164"/>
      <c r="L589" s="164"/>
      <c r="M589" s="76"/>
      <c r="N589" s="76"/>
      <c r="O589" s="81"/>
      <c r="P589" s="195">
        <f>VLOOKUP(O589,'Supporting Documentation'!$A$4:$J$569,10,FALSE)</f>
        <v>0</v>
      </c>
      <c r="Q589" s="51"/>
      <c r="R589" s="50"/>
      <c r="S589" s="156">
        <f>IF(Q589="",0,(Q589/'PPF Application'!$T$7))</f>
        <v>0</v>
      </c>
      <c r="T589" s="52">
        <f>IF(O589="", 0, (P589/'PPF Application'!$T$7)*Q589)</f>
        <v>0</v>
      </c>
      <c r="U589" s="134"/>
      <c r="W589" s="158">
        <f t="shared" si="90"/>
        <v>0</v>
      </c>
      <c r="X589" s="158">
        <f t="shared" si="82"/>
        <v>0</v>
      </c>
      <c r="Y589" s="158">
        <f t="shared" si="83"/>
        <v>0</v>
      </c>
      <c r="Z589" s="200">
        <f t="shared" si="84"/>
        <v>0</v>
      </c>
      <c r="AA589" s="200">
        <f t="shared" si="85"/>
        <v>0</v>
      </c>
      <c r="AB589" s="158">
        <f t="shared" si="86"/>
        <v>0</v>
      </c>
      <c r="AC589" s="11">
        <f t="shared" si="87"/>
        <v>0</v>
      </c>
      <c r="AE589" s="23">
        <f t="shared" si="88"/>
        <v>0</v>
      </c>
      <c r="AF589" s="23">
        <f t="shared" si="89"/>
        <v>0</v>
      </c>
    </row>
    <row r="590" spans="1:32" x14ac:dyDescent="0.2">
      <c r="A590" s="366"/>
      <c r="B590" s="366"/>
      <c r="C590" s="164"/>
      <c r="D590" s="164"/>
      <c r="E590" s="201"/>
      <c r="F590" s="164"/>
      <c r="G590" s="194"/>
      <c r="H590" s="164"/>
      <c r="I590" s="204"/>
      <c r="J590" s="164"/>
      <c r="K590" s="164"/>
      <c r="L590" s="164"/>
      <c r="M590" s="76"/>
      <c r="N590" s="76"/>
      <c r="O590" s="81"/>
      <c r="P590" s="195">
        <f>VLOOKUP(O590,'Supporting Documentation'!$A$4:$J$569,10,FALSE)</f>
        <v>0</v>
      </c>
      <c r="Q590" s="51"/>
      <c r="R590" s="50"/>
      <c r="S590" s="156">
        <f>IF(Q590="",0,(Q590/'PPF Application'!$T$7))</f>
        <v>0</v>
      </c>
      <c r="T590" s="52">
        <f>IF(O590="", 0, (P590/'PPF Application'!$T$7)*Q590)</f>
        <v>0</v>
      </c>
      <c r="U590" s="134"/>
      <c r="W590" s="158">
        <f t="shared" si="90"/>
        <v>0</v>
      </c>
      <c r="X590" s="158">
        <f t="shared" si="82"/>
        <v>0</v>
      </c>
      <c r="Y590" s="158">
        <f t="shared" si="83"/>
        <v>0</v>
      </c>
      <c r="Z590" s="200">
        <f t="shared" si="84"/>
        <v>0</v>
      </c>
      <c r="AA590" s="200">
        <f t="shared" si="85"/>
        <v>0</v>
      </c>
      <c r="AB590" s="158">
        <f t="shared" si="86"/>
        <v>0</v>
      </c>
      <c r="AC590" s="11">
        <f t="shared" si="87"/>
        <v>0</v>
      </c>
      <c r="AE590" s="23">
        <f t="shared" si="88"/>
        <v>0</v>
      </c>
      <c r="AF590" s="23">
        <f t="shared" si="89"/>
        <v>0</v>
      </c>
    </row>
    <row r="591" spans="1:32" x14ac:dyDescent="0.2">
      <c r="A591" s="366"/>
      <c r="B591" s="366"/>
      <c r="C591" s="164"/>
      <c r="D591" s="164"/>
      <c r="E591" s="201"/>
      <c r="F591" s="164"/>
      <c r="G591" s="194"/>
      <c r="H591" s="164"/>
      <c r="I591" s="204"/>
      <c r="J591" s="164"/>
      <c r="K591" s="164"/>
      <c r="L591" s="164"/>
      <c r="M591" s="76"/>
      <c r="N591" s="76"/>
      <c r="O591" s="81"/>
      <c r="P591" s="195">
        <f>VLOOKUP(O591,'Supporting Documentation'!$A$4:$J$569,10,FALSE)</f>
        <v>0</v>
      </c>
      <c r="Q591" s="51"/>
      <c r="R591" s="50"/>
      <c r="S591" s="156">
        <f>IF(Q591="",0,(Q591/'PPF Application'!$T$7))</f>
        <v>0</v>
      </c>
      <c r="T591" s="52">
        <f>IF(O591="", 0, (P591/'PPF Application'!$T$7)*Q591)</f>
        <v>0</v>
      </c>
      <c r="U591" s="134"/>
      <c r="W591" s="158">
        <f t="shared" si="90"/>
        <v>0</v>
      </c>
      <c r="X591" s="158">
        <f t="shared" si="82"/>
        <v>0</v>
      </c>
      <c r="Y591" s="158">
        <f t="shared" si="83"/>
        <v>0</v>
      </c>
      <c r="Z591" s="200">
        <f t="shared" si="84"/>
        <v>0</v>
      </c>
      <c r="AA591" s="200">
        <f t="shared" si="85"/>
        <v>0</v>
      </c>
      <c r="AB591" s="158">
        <f t="shared" si="86"/>
        <v>0</v>
      </c>
      <c r="AC591" s="11">
        <f t="shared" si="87"/>
        <v>0</v>
      </c>
      <c r="AE591" s="23">
        <f t="shared" si="88"/>
        <v>0</v>
      </c>
      <c r="AF591" s="23">
        <f t="shared" si="89"/>
        <v>0</v>
      </c>
    </row>
    <row r="592" spans="1:32" x14ac:dyDescent="0.2">
      <c r="A592" s="366"/>
      <c r="B592" s="366"/>
      <c r="C592" s="164"/>
      <c r="D592" s="164"/>
      <c r="E592" s="201"/>
      <c r="F592" s="164"/>
      <c r="G592" s="194"/>
      <c r="H592" s="164"/>
      <c r="I592" s="204"/>
      <c r="J592" s="164"/>
      <c r="K592" s="164"/>
      <c r="L592" s="164"/>
      <c r="M592" s="76"/>
      <c r="N592" s="76"/>
      <c r="O592" s="81"/>
      <c r="P592" s="195">
        <f>VLOOKUP(O592,'Supporting Documentation'!$A$4:$J$569,10,FALSE)</f>
        <v>0</v>
      </c>
      <c r="Q592" s="51"/>
      <c r="R592" s="50"/>
      <c r="S592" s="156">
        <f>IF(Q592="",0,(Q592/'PPF Application'!$T$7))</f>
        <v>0</v>
      </c>
      <c r="T592" s="52">
        <f>IF(O592="", 0, (P592/'PPF Application'!$T$7)*Q592)</f>
        <v>0</v>
      </c>
      <c r="U592" s="134"/>
      <c r="W592" s="158">
        <f t="shared" si="90"/>
        <v>0</v>
      </c>
      <c r="X592" s="158">
        <f t="shared" si="82"/>
        <v>0</v>
      </c>
      <c r="Y592" s="158">
        <f t="shared" si="83"/>
        <v>0</v>
      </c>
      <c r="Z592" s="200">
        <f t="shared" si="84"/>
        <v>0</v>
      </c>
      <c r="AA592" s="200">
        <f t="shared" si="85"/>
        <v>0</v>
      </c>
      <c r="AB592" s="158">
        <f t="shared" si="86"/>
        <v>0</v>
      </c>
      <c r="AC592" s="11">
        <f t="shared" si="87"/>
        <v>0</v>
      </c>
      <c r="AE592" s="23">
        <f t="shared" si="88"/>
        <v>0</v>
      </c>
      <c r="AF592" s="23">
        <f t="shared" si="89"/>
        <v>0</v>
      </c>
    </row>
    <row r="593" spans="1:32" x14ac:dyDescent="0.2">
      <c r="A593" s="366"/>
      <c r="B593" s="366"/>
      <c r="C593" s="164"/>
      <c r="D593" s="164"/>
      <c r="E593" s="201"/>
      <c r="F593" s="164"/>
      <c r="G593" s="194"/>
      <c r="H593" s="164"/>
      <c r="I593" s="204"/>
      <c r="J593" s="164"/>
      <c r="K593" s="164"/>
      <c r="L593" s="164"/>
      <c r="M593" s="76"/>
      <c r="N593" s="76"/>
      <c r="O593" s="81"/>
      <c r="P593" s="195">
        <f>VLOOKUP(O593,'Supporting Documentation'!$A$4:$J$569,10,FALSE)</f>
        <v>0</v>
      </c>
      <c r="Q593" s="51"/>
      <c r="R593" s="50"/>
      <c r="S593" s="156">
        <f>IF(Q593="",0,(Q593/'PPF Application'!$T$7))</f>
        <v>0</v>
      </c>
      <c r="T593" s="52">
        <f>IF(O593="", 0, (P593/'PPF Application'!$T$7)*Q593)</f>
        <v>0</v>
      </c>
      <c r="U593" s="134"/>
      <c r="W593" s="158">
        <f t="shared" si="90"/>
        <v>0</v>
      </c>
      <c r="X593" s="158">
        <f t="shared" si="82"/>
        <v>0</v>
      </c>
      <c r="Y593" s="158">
        <f t="shared" si="83"/>
        <v>0</v>
      </c>
      <c r="Z593" s="200">
        <f t="shared" si="84"/>
        <v>0</v>
      </c>
      <c r="AA593" s="200">
        <f t="shared" si="85"/>
        <v>0</v>
      </c>
      <c r="AB593" s="158">
        <f t="shared" si="86"/>
        <v>0</v>
      </c>
      <c r="AC593" s="11">
        <f t="shared" si="87"/>
        <v>0</v>
      </c>
      <c r="AE593" s="23">
        <f t="shared" si="88"/>
        <v>0</v>
      </c>
      <c r="AF593" s="23">
        <f t="shared" si="89"/>
        <v>0</v>
      </c>
    </row>
    <row r="594" spans="1:32" x14ac:dyDescent="0.2">
      <c r="A594" s="366"/>
      <c r="B594" s="366"/>
      <c r="C594" s="164"/>
      <c r="D594" s="164"/>
      <c r="E594" s="201"/>
      <c r="F594" s="164"/>
      <c r="G594" s="194"/>
      <c r="H594" s="164"/>
      <c r="I594" s="204"/>
      <c r="J594" s="164"/>
      <c r="K594" s="164"/>
      <c r="L594" s="164"/>
      <c r="M594" s="76"/>
      <c r="N594" s="76"/>
      <c r="O594" s="81"/>
      <c r="P594" s="195">
        <f>VLOOKUP(O594,'Supporting Documentation'!$A$4:$J$569,10,FALSE)</f>
        <v>0</v>
      </c>
      <c r="Q594" s="51"/>
      <c r="R594" s="50"/>
      <c r="S594" s="156">
        <f>IF(Q594="",0,(Q594/'PPF Application'!$T$7))</f>
        <v>0</v>
      </c>
      <c r="T594" s="52">
        <f>IF(O594="", 0, (P594/'PPF Application'!$T$7)*Q594)</f>
        <v>0</v>
      </c>
      <c r="U594" s="134"/>
      <c r="W594" s="158">
        <f t="shared" si="90"/>
        <v>0</v>
      </c>
      <c r="X594" s="158">
        <f t="shared" si="82"/>
        <v>0</v>
      </c>
      <c r="Y594" s="158">
        <f t="shared" si="83"/>
        <v>0</v>
      </c>
      <c r="Z594" s="200">
        <f t="shared" si="84"/>
        <v>0</v>
      </c>
      <c r="AA594" s="200">
        <f t="shared" si="85"/>
        <v>0</v>
      </c>
      <c r="AB594" s="158">
        <f t="shared" si="86"/>
        <v>0</v>
      </c>
      <c r="AC594" s="11">
        <f t="shared" si="87"/>
        <v>0</v>
      </c>
      <c r="AE594" s="23">
        <f t="shared" si="88"/>
        <v>0</v>
      </c>
      <c r="AF594" s="23">
        <f t="shared" si="89"/>
        <v>0</v>
      </c>
    </row>
    <row r="595" spans="1:32" x14ac:dyDescent="0.2">
      <c r="A595" s="366"/>
      <c r="B595" s="366"/>
      <c r="C595" s="164"/>
      <c r="D595" s="164"/>
      <c r="E595" s="201"/>
      <c r="F595" s="164"/>
      <c r="G595" s="194"/>
      <c r="H595" s="164"/>
      <c r="I595" s="204"/>
      <c r="J595" s="164"/>
      <c r="K595" s="164"/>
      <c r="L595" s="164"/>
      <c r="M595" s="76"/>
      <c r="N595" s="76"/>
      <c r="O595" s="81"/>
      <c r="P595" s="195">
        <f>VLOOKUP(O595,'Supporting Documentation'!$A$4:$J$569,10,FALSE)</f>
        <v>0</v>
      </c>
      <c r="Q595" s="51"/>
      <c r="R595" s="50"/>
      <c r="S595" s="156">
        <f>IF(Q595="",0,(Q595/'PPF Application'!$T$7))</f>
        <v>0</v>
      </c>
      <c r="T595" s="52">
        <f>IF(O595="", 0, (P595/'PPF Application'!$T$7)*Q595)</f>
        <v>0</v>
      </c>
      <c r="U595" s="134"/>
      <c r="W595" s="158">
        <f t="shared" si="90"/>
        <v>0</v>
      </c>
      <c r="X595" s="158">
        <f t="shared" si="82"/>
        <v>0</v>
      </c>
      <c r="Y595" s="158">
        <f t="shared" si="83"/>
        <v>0</v>
      </c>
      <c r="Z595" s="200">
        <f t="shared" si="84"/>
        <v>0</v>
      </c>
      <c r="AA595" s="200">
        <f t="shared" si="85"/>
        <v>0</v>
      </c>
      <c r="AB595" s="158">
        <f t="shared" si="86"/>
        <v>0</v>
      </c>
      <c r="AC595" s="11">
        <f t="shared" si="87"/>
        <v>0</v>
      </c>
      <c r="AE595" s="23">
        <f t="shared" si="88"/>
        <v>0</v>
      </c>
      <c r="AF595" s="23">
        <f t="shared" si="89"/>
        <v>0</v>
      </c>
    </row>
    <row r="596" spans="1:32" x14ac:dyDescent="0.2">
      <c r="A596" s="366"/>
      <c r="B596" s="366"/>
      <c r="C596" s="164"/>
      <c r="D596" s="164"/>
      <c r="E596" s="201"/>
      <c r="F596" s="164"/>
      <c r="G596" s="194"/>
      <c r="H596" s="164"/>
      <c r="I596" s="204"/>
      <c r="J596" s="164"/>
      <c r="K596" s="164"/>
      <c r="L596" s="164"/>
      <c r="M596" s="76"/>
      <c r="N596" s="76"/>
      <c r="O596" s="81"/>
      <c r="P596" s="195">
        <f>VLOOKUP(O596,'Supporting Documentation'!$A$4:$J$569,10,FALSE)</f>
        <v>0</v>
      </c>
      <c r="Q596" s="51"/>
      <c r="R596" s="50"/>
      <c r="S596" s="156">
        <f>IF(Q596="",0,(Q596/'PPF Application'!$T$7))</f>
        <v>0</v>
      </c>
      <c r="T596" s="52">
        <f>IF(O596="", 0, (P596/'PPF Application'!$T$7)*Q596)</f>
        <v>0</v>
      </c>
      <c r="U596" s="134"/>
      <c r="W596" s="158">
        <f t="shared" si="90"/>
        <v>0</v>
      </c>
      <c r="X596" s="158">
        <f t="shared" si="82"/>
        <v>0</v>
      </c>
      <c r="Y596" s="158">
        <f t="shared" si="83"/>
        <v>0</v>
      </c>
      <c r="Z596" s="200">
        <f t="shared" si="84"/>
        <v>0</v>
      </c>
      <c r="AA596" s="200">
        <f t="shared" si="85"/>
        <v>0</v>
      </c>
      <c r="AB596" s="158">
        <f t="shared" si="86"/>
        <v>0</v>
      </c>
      <c r="AC596" s="11">
        <f t="shared" si="87"/>
        <v>0</v>
      </c>
      <c r="AE596" s="23">
        <f t="shared" si="88"/>
        <v>0</v>
      </c>
      <c r="AF596" s="23">
        <f t="shared" si="89"/>
        <v>0</v>
      </c>
    </row>
    <row r="597" spans="1:32" x14ac:dyDescent="0.2">
      <c r="A597" s="366"/>
      <c r="B597" s="366"/>
      <c r="C597" s="164"/>
      <c r="D597" s="164"/>
      <c r="E597" s="201"/>
      <c r="F597" s="164"/>
      <c r="G597" s="194"/>
      <c r="H597" s="164"/>
      <c r="I597" s="204"/>
      <c r="J597" s="164"/>
      <c r="K597" s="164"/>
      <c r="L597" s="164"/>
      <c r="M597" s="76"/>
      <c r="N597" s="76"/>
      <c r="O597" s="81"/>
      <c r="P597" s="195">
        <f>VLOOKUP(O597,'Supporting Documentation'!$A$4:$J$569,10,FALSE)</f>
        <v>0</v>
      </c>
      <c r="Q597" s="51"/>
      <c r="R597" s="50"/>
      <c r="S597" s="156">
        <f>IF(Q597="",0,(Q597/'PPF Application'!$T$7))</f>
        <v>0</v>
      </c>
      <c r="T597" s="52">
        <f>IF(O597="", 0, (P597/'PPF Application'!$T$7)*Q597)</f>
        <v>0</v>
      </c>
      <c r="U597" s="134"/>
      <c r="W597" s="158">
        <f t="shared" si="90"/>
        <v>0</v>
      </c>
      <c r="X597" s="158">
        <f t="shared" si="82"/>
        <v>0</v>
      </c>
      <c r="Y597" s="158">
        <f t="shared" si="83"/>
        <v>0</v>
      </c>
      <c r="Z597" s="200">
        <f t="shared" si="84"/>
        <v>0</v>
      </c>
      <c r="AA597" s="200">
        <f t="shared" si="85"/>
        <v>0</v>
      </c>
      <c r="AB597" s="158">
        <f t="shared" si="86"/>
        <v>0</v>
      </c>
      <c r="AC597" s="11">
        <f t="shared" si="87"/>
        <v>0</v>
      </c>
      <c r="AE597" s="23">
        <f t="shared" si="88"/>
        <v>0</v>
      </c>
      <c r="AF597" s="23">
        <f t="shared" si="89"/>
        <v>0</v>
      </c>
    </row>
    <row r="598" spans="1:32" x14ac:dyDescent="0.2">
      <c r="A598" s="366"/>
      <c r="B598" s="366"/>
      <c r="C598" s="164"/>
      <c r="D598" s="164"/>
      <c r="E598" s="201"/>
      <c r="F598" s="164"/>
      <c r="G598" s="194"/>
      <c r="H598" s="164"/>
      <c r="I598" s="204"/>
      <c r="J598" s="164"/>
      <c r="K598" s="164"/>
      <c r="L598" s="164"/>
      <c r="M598" s="76"/>
      <c r="N598" s="76"/>
      <c r="O598" s="81"/>
      <c r="P598" s="195">
        <f>VLOOKUP(O598,'Supporting Documentation'!$A$4:$J$569,10,FALSE)</f>
        <v>0</v>
      </c>
      <c r="Q598" s="51"/>
      <c r="R598" s="50"/>
      <c r="S598" s="156">
        <f>IF(Q598="",0,(Q598/'PPF Application'!$T$7))</f>
        <v>0</v>
      </c>
      <c r="T598" s="52">
        <f>IF(O598="", 0, (P598/'PPF Application'!$T$7)*Q598)</f>
        <v>0</v>
      </c>
      <c r="U598" s="134"/>
      <c r="W598" s="158">
        <f t="shared" si="90"/>
        <v>0</v>
      </c>
      <c r="X598" s="158">
        <f t="shared" si="82"/>
        <v>0</v>
      </c>
      <c r="Y598" s="158">
        <f t="shared" si="83"/>
        <v>0</v>
      </c>
      <c r="Z598" s="200">
        <f t="shared" si="84"/>
        <v>0</v>
      </c>
      <c r="AA598" s="200">
        <f t="shared" si="85"/>
        <v>0</v>
      </c>
      <c r="AB598" s="158">
        <f t="shared" si="86"/>
        <v>0</v>
      </c>
      <c r="AC598" s="11">
        <f t="shared" si="87"/>
        <v>0</v>
      </c>
      <c r="AE598" s="23">
        <f t="shared" si="88"/>
        <v>0</v>
      </c>
      <c r="AF598" s="23">
        <f t="shared" si="89"/>
        <v>0</v>
      </c>
    </row>
    <row r="599" spans="1:32" x14ac:dyDescent="0.2">
      <c r="A599" s="366"/>
      <c r="B599" s="366"/>
      <c r="C599" s="164"/>
      <c r="D599" s="164"/>
      <c r="E599" s="201"/>
      <c r="F599" s="164"/>
      <c r="G599" s="194"/>
      <c r="H599" s="164"/>
      <c r="I599" s="204"/>
      <c r="J599" s="164"/>
      <c r="K599" s="164"/>
      <c r="L599" s="164"/>
      <c r="M599" s="76"/>
      <c r="N599" s="76"/>
      <c r="O599" s="81"/>
      <c r="P599" s="195">
        <f>VLOOKUP(O599,'Supporting Documentation'!$A$4:$J$569,10,FALSE)</f>
        <v>0</v>
      </c>
      <c r="Q599" s="51"/>
      <c r="R599" s="50"/>
      <c r="S599" s="156">
        <f>IF(Q599="",0,(Q599/'PPF Application'!$T$7))</f>
        <v>0</v>
      </c>
      <c r="T599" s="52">
        <f>IF(O599="", 0, (P599/'PPF Application'!$T$7)*Q599)</f>
        <v>0</v>
      </c>
      <c r="U599" s="134"/>
      <c r="W599" s="158">
        <f t="shared" si="90"/>
        <v>0</v>
      </c>
      <c r="X599" s="158">
        <f t="shared" si="82"/>
        <v>0</v>
      </c>
      <c r="Y599" s="158">
        <f t="shared" si="83"/>
        <v>0</v>
      </c>
      <c r="Z599" s="200">
        <f t="shared" si="84"/>
        <v>0</v>
      </c>
      <c r="AA599" s="200">
        <f t="shared" si="85"/>
        <v>0</v>
      </c>
      <c r="AB599" s="158">
        <f t="shared" si="86"/>
        <v>0</v>
      </c>
      <c r="AC599" s="11">
        <f t="shared" si="87"/>
        <v>0</v>
      </c>
      <c r="AE599" s="23">
        <f t="shared" si="88"/>
        <v>0</v>
      </c>
      <c r="AF599" s="23">
        <f t="shared" si="89"/>
        <v>0</v>
      </c>
    </row>
    <row r="600" spans="1:32" x14ac:dyDescent="0.2">
      <c r="A600" s="366"/>
      <c r="B600" s="366"/>
      <c r="C600" s="164"/>
      <c r="D600" s="164"/>
      <c r="E600" s="201"/>
      <c r="F600" s="164"/>
      <c r="G600" s="194"/>
      <c r="H600" s="164"/>
      <c r="I600" s="204"/>
      <c r="J600" s="164"/>
      <c r="K600" s="164"/>
      <c r="L600" s="164"/>
      <c r="M600" s="76"/>
      <c r="N600" s="76"/>
      <c r="O600" s="81"/>
      <c r="P600" s="195">
        <f>VLOOKUP(O600,'Supporting Documentation'!$A$4:$J$569,10,FALSE)</f>
        <v>0</v>
      </c>
      <c r="Q600" s="51"/>
      <c r="R600" s="50"/>
      <c r="S600" s="156">
        <f>IF(Q600="",0,(Q600/'PPF Application'!$T$7))</f>
        <v>0</v>
      </c>
      <c r="T600" s="52">
        <f>IF(O600="", 0, (P600/'PPF Application'!$T$7)*Q600)</f>
        <v>0</v>
      </c>
      <c r="U600" s="134"/>
      <c r="W600" s="158">
        <f t="shared" si="90"/>
        <v>0</v>
      </c>
      <c r="X600" s="158">
        <f t="shared" si="82"/>
        <v>0</v>
      </c>
      <c r="Y600" s="158">
        <f t="shared" si="83"/>
        <v>0</v>
      </c>
      <c r="Z600" s="200">
        <f t="shared" si="84"/>
        <v>0</v>
      </c>
      <c r="AA600" s="200">
        <f t="shared" si="85"/>
        <v>0</v>
      </c>
      <c r="AB600" s="158">
        <f t="shared" si="86"/>
        <v>0</v>
      </c>
      <c r="AC600" s="11">
        <f t="shared" si="87"/>
        <v>0</v>
      </c>
      <c r="AE600" s="23">
        <f t="shared" si="88"/>
        <v>0</v>
      </c>
      <c r="AF600" s="23">
        <f t="shared" si="89"/>
        <v>0</v>
      </c>
    </row>
    <row r="601" spans="1:32" x14ac:dyDescent="0.2">
      <c r="A601" s="366"/>
      <c r="B601" s="366"/>
      <c r="C601" s="164"/>
      <c r="D601" s="164"/>
      <c r="E601" s="201"/>
      <c r="F601" s="164"/>
      <c r="G601" s="194"/>
      <c r="H601" s="164"/>
      <c r="I601" s="204"/>
      <c r="J601" s="164"/>
      <c r="K601" s="164"/>
      <c r="L601" s="164"/>
      <c r="M601" s="76"/>
      <c r="N601" s="76"/>
      <c r="O601" s="81"/>
      <c r="P601" s="195">
        <f>VLOOKUP(O601,'Supporting Documentation'!$A$4:$J$569,10,FALSE)</f>
        <v>0</v>
      </c>
      <c r="Q601" s="51"/>
      <c r="R601" s="50"/>
      <c r="S601" s="156">
        <f>IF(Q601="",0,(Q601/'PPF Application'!$T$7))</f>
        <v>0</v>
      </c>
      <c r="T601" s="52">
        <f>IF(O601="", 0, (P601/'PPF Application'!$T$7)*Q601)</f>
        <v>0</v>
      </c>
      <c r="U601" s="134"/>
      <c r="W601" s="158">
        <f t="shared" si="90"/>
        <v>0</v>
      </c>
      <c r="X601" s="158">
        <f t="shared" si="82"/>
        <v>0</v>
      </c>
      <c r="Y601" s="158">
        <f t="shared" si="83"/>
        <v>0</v>
      </c>
      <c r="Z601" s="200">
        <f t="shared" si="84"/>
        <v>0</v>
      </c>
      <c r="AA601" s="200">
        <f t="shared" si="85"/>
        <v>0</v>
      </c>
      <c r="AB601" s="158">
        <f t="shared" si="86"/>
        <v>0</v>
      </c>
      <c r="AC601" s="11">
        <f t="shared" si="87"/>
        <v>0</v>
      </c>
      <c r="AE601" s="23">
        <f t="shared" si="88"/>
        <v>0</v>
      </c>
      <c r="AF601" s="23">
        <f t="shared" si="89"/>
        <v>0</v>
      </c>
    </row>
    <row r="602" spans="1:32" x14ac:dyDescent="0.2">
      <c r="A602" s="366"/>
      <c r="B602" s="366"/>
      <c r="C602" s="164"/>
      <c r="D602" s="164"/>
      <c r="E602" s="201"/>
      <c r="F602" s="164"/>
      <c r="G602" s="194"/>
      <c r="H602" s="164"/>
      <c r="I602" s="204"/>
      <c r="J602" s="164"/>
      <c r="K602" s="164"/>
      <c r="L602" s="164"/>
      <c r="M602" s="76"/>
      <c r="N602" s="76"/>
      <c r="O602" s="81"/>
      <c r="P602" s="195">
        <f>VLOOKUP(O602,'Supporting Documentation'!$A$4:$J$569,10,FALSE)</f>
        <v>0</v>
      </c>
      <c r="Q602" s="51"/>
      <c r="R602" s="50"/>
      <c r="S602" s="156">
        <f>IF(Q602="",0,(Q602/'PPF Application'!$T$7))</f>
        <v>0</v>
      </c>
      <c r="T602" s="52">
        <f>IF(O602="", 0, (P602/'PPF Application'!$T$7)*Q602)</f>
        <v>0</v>
      </c>
      <c r="U602" s="134"/>
      <c r="W602" s="158">
        <f t="shared" si="90"/>
        <v>0</v>
      </c>
      <c r="X602" s="158">
        <f t="shared" si="82"/>
        <v>0</v>
      </c>
      <c r="Y602" s="158">
        <f t="shared" si="83"/>
        <v>0</v>
      </c>
      <c r="Z602" s="200">
        <f t="shared" si="84"/>
        <v>0</v>
      </c>
      <c r="AA602" s="200">
        <f t="shared" si="85"/>
        <v>0</v>
      </c>
      <c r="AB602" s="158">
        <f t="shared" si="86"/>
        <v>0</v>
      </c>
      <c r="AC602" s="11">
        <f t="shared" si="87"/>
        <v>0</v>
      </c>
      <c r="AE602" s="23">
        <f t="shared" si="88"/>
        <v>0</v>
      </c>
      <c r="AF602" s="23">
        <f t="shared" si="89"/>
        <v>0</v>
      </c>
    </row>
    <row r="603" spans="1:32" x14ac:dyDescent="0.2">
      <c r="A603" s="366"/>
      <c r="B603" s="366"/>
      <c r="C603" s="164"/>
      <c r="D603" s="164"/>
      <c r="E603" s="201"/>
      <c r="F603" s="164"/>
      <c r="G603" s="194"/>
      <c r="H603" s="164"/>
      <c r="I603" s="204"/>
      <c r="J603" s="164"/>
      <c r="K603" s="164"/>
      <c r="L603" s="164"/>
      <c r="M603" s="76"/>
      <c r="N603" s="76"/>
      <c r="O603" s="81"/>
      <c r="P603" s="195">
        <f>VLOOKUP(O603,'Supporting Documentation'!$A$4:$J$569,10,FALSE)</f>
        <v>0</v>
      </c>
      <c r="Q603" s="51"/>
      <c r="R603" s="50"/>
      <c r="S603" s="156">
        <f>IF(Q603="",0,(Q603/'PPF Application'!$T$7))</f>
        <v>0</v>
      </c>
      <c r="T603" s="52">
        <f>IF(O603="", 0, (P603/'PPF Application'!$T$7)*Q603)</f>
        <v>0</v>
      </c>
      <c r="U603" s="134"/>
      <c r="W603" s="158">
        <f t="shared" si="90"/>
        <v>0</v>
      </c>
      <c r="X603" s="158">
        <f t="shared" si="82"/>
        <v>0</v>
      </c>
      <c r="Y603" s="158">
        <f t="shared" si="83"/>
        <v>0</v>
      </c>
      <c r="Z603" s="200">
        <f t="shared" si="84"/>
        <v>0</v>
      </c>
      <c r="AA603" s="200">
        <f t="shared" si="85"/>
        <v>0</v>
      </c>
      <c r="AB603" s="158">
        <f t="shared" si="86"/>
        <v>0</v>
      </c>
      <c r="AC603" s="11">
        <f t="shared" si="87"/>
        <v>0</v>
      </c>
      <c r="AE603" s="23">
        <f t="shared" si="88"/>
        <v>0</v>
      </c>
      <c r="AF603" s="23">
        <f t="shared" si="89"/>
        <v>0</v>
      </c>
    </row>
    <row r="604" spans="1:32" x14ac:dyDescent="0.2">
      <c r="A604" s="366"/>
      <c r="B604" s="366"/>
      <c r="C604" s="164"/>
      <c r="D604" s="164"/>
      <c r="E604" s="201"/>
      <c r="F604" s="164"/>
      <c r="G604" s="194"/>
      <c r="H604" s="164"/>
      <c r="I604" s="204"/>
      <c r="J604" s="164"/>
      <c r="K604" s="164"/>
      <c r="L604" s="164"/>
      <c r="M604" s="76"/>
      <c r="N604" s="76"/>
      <c r="O604" s="81"/>
      <c r="P604" s="195">
        <f>VLOOKUP(O604,'Supporting Documentation'!$A$4:$J$569,10,FALSE)</f>
        <v>0</v>
      </c>
      <c r="Q604" s="51"/>
      <c r="R604" s="50"/>
      <c r="S604" s="156">
        <f>IF(Q604="",0,(Q604/'PPF Application'!$T$7))</f>
        <v>0</v>
      </c>
      <c r="T604" s="52">
        <f>IF(O604="", 0, (P604/'PPF Application'!$T$7)*Q604)</f>
        <v>0</v>
      </c>
      <c r="U604" s="134"/>
      <c r="W604" s="158">
        <f t="shared" si="90"/>
        <v>0</v>
      </c>
      <c r="X604" s="158">
        <f t="shared" si="82"/>
        <v>0</v>
      </c>
      <c r="Y604" s="158">
        <f t="shared" si="83"/>
        <v>0</v>
      </c>
      <c r="Z604" s="200">
        <f t="shared" si="84"/>
        <v>0</v>
      </c>
      <c r="AA604" s="200">
        <f t="shared" si="85"/>
        <v>0</v>
      </c>
      <c r="AB604" s="158">
        <f t="shared" si="86"/>
        <v>0</v>
      </c>
      <c r="AC604" s="11">
        <f t="shared" si="87"/>
        <v>0</v>
      </c>
      <c r="AE604" s="23">
        <f t="shared" si="88"/>
        <v>0</v>
      </c>
      <c r="AF604" s="23">
        <f t="shared" si="89"/>
        <v>0</v>
      </c>
    </row>
    <row r="605" spans="1:32" x14ac:dyDescent="0.2">
      <c r="A605" s="366"/>
      <c r="B605" s="366"/>
      <c r="C605" s="164"/>
      <c r="D605" s="164"/>
      <c r="E605" s="201"/>
      <c r="F605" s="164"/>
      <c r="G605" s="194"/>
      <c r="H605" s="164"/>
      <c r="I605" s="204"/>
      <c r="J605" s="164"/>
      <c r="K605" s="164"/>
      <c r="L605" s="164"/>
      <c r="M605" s="76"/>
      <c r="N605" s="76"/>
      <c r="O605" s="81"/>
      <c r="P605" s="195">
        <f>VLOOKUP(O605,'Supporting Documentation'!$A$4:$J$569,10,FALSE)</f>
        <v>0</v>
      </c>
      <c r="Q605" s="51"/>
      <c r="R605" s="50"/>
      <c r="S605" s="156">
        <f>IF(Q605="",0,(Q605/'PPF Application'!$T$7))</f>
        <v>0</v>
      </c>
      <c r="T605" s="52">
        <f>IF(O605="", 0, (P605/'PPF Application'!$T$7)*Q605)</f>
        <v>0</v>
      </c>
      <c r="U605" s="134"/>
      <c r="W605" s="158">
        <f t="shared" si="90"/>
        <v>0</v>
      </c>
      <c r="X605" s="158">
        <f t="shared" si="82"/>
        <v>0</v>
      </c>
      <c r="Y605" s="158">
        <f t="shared" si="83"/>
        <v>0</v>
      </c>
      <c r="Z605" s="200">
        <f t="shared" si="84"/>
        <v>0</v>
      </c>
      <c r="AA605" s="200">
        <f t="shared" si="85"/>
        <v>0</v>
      </c>
      <c r="AB605" s="158">
        <f t="shared" si="86"/>
        <v>0</v>
      </c>
      <c r="AC605" s="11">
        <f t="shared" si="87"/>
        <v>0</v>
      </c>
      <c r="AE605" s="23">
        <f t="shared" si="88"/>
        <v>0</v>
      </c>
      <c r="AF605" s="23">
        <f t="shared" si="89"/>
        <v>0</v>
      </c>
    </row>
    <row r="606" spans="1:32" x14ac:dyDescent="0.2">
      <c r="A606" s="366"/>
      <c r="B606" s="366"/>
      <c r="C606" s="164"/>
      <c r="D606" s="164"/>
      <c r="E606" s="201"/>
      <c r="F606" s="164"/>
      <c r="G606" s="194"/>
      <c r="H606" s="164"/>
      <c r="I606" s="204"/>
      <c r="J606" s="164"/>
      <c r="K606" s="164"/>
      <c r="L606" s="164"/>
      <c r="M606" s="76"/>
      <c r="N606" s="76"/>
      <c r="O606" s="81"/>
      <c r="P606" s="195">
        <f>VLOOKUP(O606,'Supporting Documentation'!$A$4:$J$569,10,FALSE)</f>
        <v>0</v>
      </c>
      <c r="Q606" s="51"/>
      <c r="R606" s="50"/>
      <c r="S606" s="156">
        <f>IF(Q606="",0,(Q606/'PPF Application'!$T$7))</f>
        <v>0</v>
      </c>
      <c r="T606" s="52">
        <f>IF(O606="", 0, (P606/'PPF Application'!$T$7)*Q606)</f>
        <v>0</v>
      </c>
      <c r="U606" s="134"/>
      <c r="W606" s="158">
        <f t="shared" si="90"/>
        <v>0</v>
      </c>
      <c r="X606" s="158">
        <f t="shared" si="82"/>
        <v>0</v>
      </c>
      <c r="Y606" s="158">
        <f t="shared" si="83"/>
        <v>0</v>
      </c>
      <c r="Z606" s="200">
        <f t="shared" si="84"/>
        <v>0</v>
      </c>
      <c r="AA606" s="200">
        <f t="shared" si="85"/>
        <v>0</v>
      </c>
      <c r="AB606" s="158">
        <f t="shared" si="86"/>
        <v>0</v>
      </c>
      <c r="AC606" s="11">
        <f t="shared" si="87"/>
        <v>0</v>
      </c>
      <c r="AE606" s="23">
        <f t="shared" si="88"/>
        <v>0</v>
      </c>
      <c r="AF606" s="23">
        <f t="shared" si="89"/>
        <v>0</v>
      </c>
    </row>
    <row r="607" spans="1:32" x14ac:dyDescent="0.2">
      <c r="A607" s="366"/>
      <c r="B607" s="366"/>
      <c r="C607" s="164"/>
      <c r="D607" s="164"/>
      <c r="E607" s="201"/>
      <c r="F607" s="164"/>
      <c r="G607" s="194"/>
      <c r="H607" s="164"/>
      <c r="I607" s="204"/>
      <c r="J607" s="164"/>
      <c r="K607" s="164"/>
      <c r="L607" s="164"/>
      <c r="M607" s="76"/>
      <c r="N607" s="76"/>
      <c r="O607" s="81"/>
      <c r="P607" s="195">
        <f>VLOOKUP(O607,'Supporting Documentation'!$A$4:$J$569,10,FALSE)</f>
        <v>0</v>
      </c>
      <c r="Q607" s="51"/>
      <c r="R607" s="50"/>
      <c r="S607" s="156">
        <f>IF(Q607="",0,(Q607/'PPF Application'!$T$7))</f>
        <v>0</v>
      </c>
      <c r="T607" s="52">
        <f>IF(O607="", 0, (P607/'PPF Application'!$T$7)*Q607)</f>
        <v>0</v>
      </c>
      <c r="U607" s="134"/>
      <c r="W607" s="158">
        <f t="shared" si="90"/>
        <v>0</v>
      </c>
      <c r="X607" s="158">
        <f t="shared" si="82"/>
        <v>0</v>
      </c>
      <c r="Y607" s="158">
        <f t="shared" si="83"/>
        <v>0</v>
      </c>
      <c r="Z607" s="200">
        <f t="shared" si="84"/>
        <v>0</v>
      </c>
      <c r="AA607" s="200">
        <f t="shared" si="85"/>
        <v>0</v>
      </c>
      <c r="AB607" s="158">
        <f t="shared" si="86"/>
        <v>0</v>
      </c>
      <c r="AC607" s="11">
        <f t="shared" si="87"/>
        <v>0</v>
      </c>
      <c r="AE607" s="23">
        <f t="shared" si="88"/>
        <v>0</v>
      </c>
      <c r="AF607" s="23">
        <f t="shared" si="89"/>
        <v>0</v>
      </c>
    </row>
    <row r="608" spans="1:32" x14ac:dyDescent="0.2">
      <c r="A608" s="366"/>
      <c r="B608" s="366"/>
      <c r="C608" s="164"/>
      <c r="D608" s="164"/>
      <c r="E608" s="201"/>
      <c r="F608" s="164"/>
      <c r="G608" s="194"/>
      <c r="H608" s="164"/>
      <c r="I608" s="204"/>
      <c r="J608" s="164"/>
      <c r="K608" s="164"/>
      <c r="L608" s="164"/>
      <c r="M608" s="76"/>
      <c r="N608" s="76"/>
      <c r="O608" s="81"/>
      <c r="P608" s="195">
        <f>VLOOKUP(O608,'Supporting Documentation'!$A$4:$J$569,10,FALSE)</f>
        <v>0</v>
      </c>
      <c r="Q608" s="51"/>
      <c r="R608" s="50"/>
      <c r="S608" s="156">
        <f>IF(Q608="",0,(Q608/'PPF Application'!$T$7))</f>
        <v>0</v>
      </c>
      <c r="T608" s="52">
        <f>IF(O608="", 0, (P608/'PPF Application'!$T$7)*Q608)</f>
        <v>0</v>
      </c>
      <c r="U608" s="134"/>
      <c r="W608" s="158">
        <f t="shared" si="90"/>
        <v>0</v>
      </c>
      <c r="X608" s="158">
        <f t="shared" si="82"/>
        <v>0</v>
      </c>
      <c r="Y608" s="158">
        <f t="shared" si="83"/>
        <v>0</v>
      </c>
      <c r="Z608" s="200">
        <f t="shared" si="84"/>
        <v>0</v>
      </c>
      <c r="AA608" s="200">
        <f t="shared" si="85"/>
        <v>0</v>
      </c>
      <c r="AB608" s="158">
        <f t="shared" si="86"/>
        <v>0</v>
      </c>
      <c r="AC608" s="11">
        <f t="shared" si="87"/>
        <v>0</v>
      </c>
      <c r="AE608" s="23">
        <f t="shared" si="88"/>
        <v>0</v>
      </c>
      <c r="AF608" s="23">
        <f t="shared" si="89"/>
        <v>0</v>
      </c>
    </row>
    <row r="609" spans="1:32" x14ac:dyDescent="0.2">
      <c r="A609" s="366"/>
      <c r="B609" s="366"/>
      <c r="C609" s="164"/>
      <c r="D609" s="164"/>
      <c r="E609" s="201"/>
      <c r="F609" s="164"/>
      <c r="G609" s="194"/>
      <c r="H609" s="164"/>
      <c r="I609" s="204"/>
      <c r="J609" s="164"/>
      <c r="K609" s="164"/>
      <c r="L609" s="164"/>
      <c r="M609" s="76"/>
      <c r="N609" s="76"/>
      <c r="O609" s="81"/>
      <c r="P609" s="195">
        <f>VLOOKUP(O609,'Supporting Documentation'!$A$4:$J$569,10,FALSE)</f>
        <v>0</v>
      </c>
      <c r="Q609" s="51"/>
      <c r="R609" s="50"/>
      <c r="S609" s="156">
        <f>IF(Q609="",0,(Q609/'PPF Application'!$T$7))</f>
        <v>0</v>
      </c>
      <c r="T609" s="52">
        <f>IF(O609="", 0, (P609/'PPF Application'!$T$7)*Q609)</f>
        <v>0</v>
      </c>
      <c r="U609" s="134"/>
      <c r="W609" s="158">
        <f t="shared" si="90"/>
        <v>0</v>
      </c>
      <c r="X609" s="158">
        <f t="shared" si="82"/>
        <v>0</v>
      </c>
      <c r="Y609" s="158">
        <f t="shared" si="83"/>
        <v>0</v>
      </c>
      <c r="Z609" s="200">
        <f t="shared" si="84"/>
        <v>0</v>
      </c>
      <c r="AA609" s="200">
        <f t="shared" si="85"/>
        <v>0</v>
      </c>
      <c r="AB609" s="158">
        <f t="shared" si="86"/>
        <v>0</v>
      </c>
      <c r="AC609" s="11">
        <f t="shared" si="87"/>
        <v>0</v>
      </c>
      <c r="AE609" s="23">
        <f t="shared" si="88"/>
        <v>0</v>
      </c>
      <c r="AF609" s="23">
        <f t="shared" si="89"/>
        <v>0</v>
      </c>
    </row>
    <row r="610" spans="1:32" x14ac:dyDescent="0.2">
      <c r="A610" s="366"/>
      <c r="B610" s="366"/>
      <c r="C610" s="164"/>
      <c r="D610" s="164"/>
      <c r="E610" s="201"/>
      <c r="F610" s="164"/>
      <c r="G610" s="194"/>
      <c r="H610" s="164"/>
      <c r="I610" s="204"/>
      <c r="J610" s="164"/>
      <c r="K610" s="164"/>
      <c r="L610" s="164"/>
      <c r="M610" s="76"/>
      <c r="N610" s="76"/>
      <c r="O610" s="81"/>
      <c r="P610" s="195">
        <f>VLOOKUP(O610,'Supporting Documentation'!$A$4:$J$569,10,FALSE)</f>
        <v>0</v>
      </c>
      <c r="Q610" s="51"/>
      <c r="R610" s="50"/>
      <c r="S610" s="156">
        <f>IF(Q610="",0,(Q610/'PPF Application'!$T$7))</f>
        <v>0</v>
      </c>
      <c r="T610" s="52">
        <f>IF(O610="", 0, (P610/'PPF Application'!$T$7)*Q610)</f>
        <v>0</v>
      </c>
      <c r="U610" s="134"/>
      <c r="W610" s="158">
        <f t="shared" si="90"/>
        <v>0</v>
      </c>
      <c r="X610" s="158">
        <f t="shared" si="82"/>
        <v>0</v>
      </c>
      <c r="Y610" s="158">
        <f t="shared" si="83"/>
        <v>0</v>
      </c>
      <c r="Z610" s="200">
        <f t="shared" si="84"/>
        <v>0</v>
      </c>
      <c r="AA610" s="200">
        <f t="shared" si="85"/>
        <v>0</v>
      </c>
      <c r="AB610" s="158">
        <f t="shared" si="86"/>
        <v>0</v>
      </c>
      <c r="AC610" s="11">
        <f t="shared" si="87"/>
        <v>0</v>
      </c>
      <c r="AE610" s="23">
        <f t="shared" si="88"/>
        <v>0</v>
      </c>
      <c r="AF610" s="23">
        <f t="shared" si="89"/>
        <v>0</v>
      </c>
    </row>
    <row r="611" spans="1:32" x14ac:dyDescent="0.2">
      <c r="A611" s="366"/>
      <c r="B611" s="366"/>
      <c r="C611" s="164"/>
      <c r="D611" s="164"/>
      <c r="E611" s="201"/>
      <c r="F611" s="164"/>
      <c r="G611" s="194"/>
      <c r="H611" s="164"/>
      <c r="I611" s="204"/>
      <c r="J611" s="164"/>
      <c r="K611" s="164"/>
      <c r="L611" s="164"/>
      <c r="M611" s="76"/>
      <c r="N611" s="76"/>
      <c r="O611" s="81"/>
      <c r="P611" s="195">
        <f>VLOOKUP(O611,'Supporting Documentation'!$A$4:$J$569,10,FALSE)</f>
        <v>0</v>
      </c>
      <c r="Q611" s="51"/>
      <c r="R611" s="50"/>
      <c r="S611" s="156">
        <f>IF(Q611="",0,(Q611/'PPF Application'!$T$7))</f>
        <v>0</v>
      </c>
      <c r="T611" s="52">
        <f>IF(O611="", 0, (P611/'PPF Application'!$T$7)*Q611)</f>
        <v>0</v>
      </c>
      <c r="U611" s="134"/>
      <c r="W611" s="158">
        <f t="shared" si="90"/>
        <v>0</v>
      </c>
      <c r="X611" s="158">
        <f t="shared" si="82"/>
        <v>0</v>
      </c>
      <c r="Y611" s="158">
        <f t="shared" si="83"/>
        <v>0</v>
      </c>
      <c r="Z611" s="200">
        <f t="shared" si="84"/>
        <v>0</v>
      </c>
      <c r="AA611" s="200">
        <f t="shared" si="85"/>
        <v>0</v>
      </c>
      <c r="AB611" s="158">
        <f t="shared" si="86"/>
        <v>0</v>
      </c>
      <c r="AC611" s="11">
        <f t="shared" si="87"/>
        <v>0</v>
      </c>
      <c r="AE611" s="23">
        <f t="shared" si="88"/>
        <v>0</v>
      </c>
      <c r="AF611" s="23">
        <f t="shared" si="89"/>
        <v>0</v>
      </c>
    </row>
    <row r="612" spans="1:32" x14ac:dyDescent="0.2">
      <c r="A612" s="366"/>
      <c r="B612" s="366"/>
      <c r="C612" s="164"/>
      <c r="D612" s="164"/>
      <c r="E612" s="201"/>
      <c r="F612" s="164"/>
      <c r="G612" s="194"/>
      <c r="H612" s="164"/>
      <c r="I612" s="204"/>
      <c r="J612" s="164"/>
      <c r="K612" s="164"/>
      <c r="L612" s="164"/>
      <c r="M612" s="76"/>
      <c r="N612" s="76"/>
      <c r="O612" s="81"/>
      <c r="P612" s="195">
        <f>VLOOKUP(O612,'Supporting Documentation'!$A$4:$J$569,10,FALSE)</f>
        <v>0</v>
      </c>
      <c r="Q612" s="51"/>
      <c r="R612" s="50"/>
      <c r="S612" s="156">
        <f>IF(Q612="",0,(Q612/'PPF Application'!$T$7))</f>
        <v>0</v>
      </c>
      <c r="T612" s="52">
        <f>IF(O612="", 0, (P612/'PPF Application'!$T$7)*Q612)</f>
        <v>0</v>
      </c>
      <c r="U612" s="134"/>
      <c r="W612" s="158">
        <f t="shared" si="90"/>
        <v>0</v>
      </c>
      <c r="X612" s="158">
        <f t="shared" si="82"/>
        <v>0</v>
      </c>
      <c r="Y612" s="158">
        <f t="shared" si="83"/>
        <v>0</v>
      </c>
      <c r="Z612" s="200">
        <f t="shared" si="84"/>
        <v>0</v>
      </c>
      <c r="AA612" s="200">
        <f t="shared" si="85"/>
        <v>0</v>
      </c>
      <c r="AB612" s="158">
        <f t="shared" si="86"/>
        <v>0</v>
      </c>
      <c r="AC612" s="11">
        <f t="shared" si="87"/>
        <v>0</v>
      </c>
      <c r="AE612" s="23">
        <f t="shared" si="88"/>
        <v>0</v>
      </c>
      <c r="AF612" s="23">
        <f t="shared" si="89"/>
        <v>0</v>
      </c>
    </row>
    <row r="613" spans="1:32" x14ac:dyDescent="0.2">
      <c r="A613" s="366"/>
      <c r="B613" s="366"/>
      <c r="C613" s="164"/>
      <c r="D613" s="164"/>
      <c r="E613" s="201"/>
      <c r="F613" s="164"/>
      <c r="G613" s="194"/>
      <c r="H613" s="164"/>
      <c r="I613" s="204"/>
      <c r="J613" s="164"/>
      <c r="K613" s="164"/>
      <c r="L613" s="164"/>
      <c r="M613" s="76"/>
      <c r="N613" s="76"/>
      <c r="O613" s="81"/>
      <c r="P613" s="195">
        <f>VLOOKUP(O613,'Supporting Documentation'!$A$4:$J$569,10,FALSE)</f>
        <v>0</v>
      </c>
      <c r="Q613" s="51"/>
      <c r="R613" s="50"/>
      <c r="S613" s="156">
        <f>IF(Q613="",0,(Q613/'PPF Application'!$T$7))</f>
        <v>0</v>
      </c>
      <c r="T613" s="52">
        <f>IF(O613="", 0, (P613/'PPF Application'!$T$7)*Q613)</f>
        <v>0</v>
      </c>
      <c r="U613" s="134"/>
      <c r="W613" s="158">
        <f t="shared" si="90"/>
        <v>0</v>
      </c>
      <c r="X613" s="158">
        <f t="shared" si="82"/>
        <v>0</v>
      </c>
      <c r="Y613" s="158">
        <f t="shared" si="83"/>
        <v>0</v>
      </c>
      <c r="Z613" s="200">
        <f t="shared" si="84"/>
        <v>0</v>
      </c>
      <c r="AA613" s="200">
        <f t="shared" si="85"/>
        <v>0</v>
      </c>
      <c r="AB613" s="158">
        <f t="shared" si="86"/>
        <v>0</v>
      </c>
      <c r="AC613" s="11">
        <f t="shared" si="87"/>
        <v>0</v>
      </c>
      <c r="AE613" s="23">
        <f t="shared" si="88"/>
        <v>0</v>
      </c>
      <c r="AF613" s="23">
        <f t="shared" si="89"/>
        <v>0</v>
      </c>
    </row>
    <row r="614" spans="1:32" x14ac:dyDescent="0.2">
      <c r="A614" s="366"/>
      <c r="B614" s="366"/>
      <c r="C614" s="164"/>
      <c r="D614" s="164"/>
      <c r="E614" s="201"/>
      <c r="F614" s="164"/>
      <c r="G614" s="194"/>
      <c r="H614" s="164"/>
      <c r="I614" s="204"/>
      <c r="J614" s="164"/>
      <c r="K614" s="164"/>
      <c r="L614" s="164"/>
      <c r="M614" s="76"/>
      <c r="N614" s="76"/>
      <c r="O614" s="81"/>
      <c r="P614" s="195">
        <f>VLOOKUP(O614,'Supporting Documentation'!$A$4:$J$569,10,FALSE)</f>
        <v>0</v>
      </c>
      <c r="Q614" s="51"/>
      <c r="R614" s="50"/>
      <c r="S614" s="156">
        <f>IF(Q614="",0,(Q614/'PPF Application'!$T$7))</f>
        <v>0</v>
      </c>
      <c r="T614" s="52">
        <f>IF(O614="", 0, (P614/'PPF Application'!$T$7)*Q614)</f>
        <v>0</v>
      </c>
      <c r="U614" s="134"/>
      <c r="W614" s="158">
        <f t="shared" si="90"/>
        <v>0</v>
      </c>
      <c r="X614" s="158">
        <f t="shared" si="82"/>
        <v>0</v>
      </c>
      <c r="Y614" s="158">
        <f t="shared" si="83"/>
        <v>0</v>
      </c>
      <c r="Z614" s="200">
        <f t="shared" si="84"/>
        <v>0</v>
      </c>
      <c r="AA614" s="200">
        <f t="shared" si="85"/>
        <v>0</v>
      </c>
      <c r="AB614" s="158">
        <f t="shared" si="86"/>
        <v>0</v>
      </c>
      <c r="AC614" s="11">
        <f t="shared" si="87"/>
        <v>0</v>
      </c>
      <c r="AE614" s="23">
        <f t="shared" si="88"/>
        <v>0</v>
      </c>
      <c r="AF614" s="23">
        <f t="shared" si="89"/>
        <v>0</v>
      </c>
    </row>
    <row r="615" spans="1:32" x14ac:dyDescent="0.2">
      <c r="A615" s="366"/>
      <c r="B615" s="366"/>
      <c r="C615" s="164"/>
      <c r="D615" s="164"/>
      <c r="E615" s="201"/>
      <c r="F615" s="164"/>
      <c r="G615" s="194"/>
      <c r="H615" s="164"/>
      <c r="I615" s="204"/>
      <c r="J615" s="164"/>
      <c r="K615" s="164"/>
      <c r="L615" s="164"/>
      <c r="M615" s="76"/>
      <c r="N615" s="76"/>
      <c r="O615" s="81"/>
      <c r="P615" s="195">
        <f>VLOOKUP(O615,'Supporting Documentation'!$A$4:$J$569,10,FALSE)</f>
        <v>0</v>
      </c>
      <c r="Q615" s="51"/>
      <c r="R615" s="50"/>
      <c r="S615" s="156">
        <f>IF(Q615="",0,(Q615/'PPF Application'!$T$7))</f>
        <v>0</v>
      </c>
      <c r="T615" s="52">
        <f>IF(O615="", 0, (P615/'PPF Application'!$T$7)*Q615)</f>
        <v>0</v>
      </c>
      <c r="U615" s="134"/>
      <c r="W615" s="158">
        <f t="shared" si="90"/>
        <v>0</v>
      </c>
      <c r="X615" s="158">
        <f t="shared" si="82"/>
        <v>0</v>
      </c>
      <c r="Y615" s="158">
        <f t="shared" si="83"/>
        <v>0</v>
      </c>
      <c r="Z615" s="200">
        <f t="shared" si="84"/>
        <v>0</v>
      </c>
      <c r="AA615" s="200">
        <f t="shared" si="85"/>
        <v>0</v>
      </c>
      <c r="AB615" s="158">
        <f t="shared" si="86"/>
        <v>0</v>
      </c>
      <c r="AC615" s="11">
        <f t="shared" si="87"/>
        <v>0</v>
      </c>
      <c r="AE615" s="23">
        <f t="shared" si="88"/>
        <v>0</v>
      </c>
      <c r="AF615" s="23">
        <f t="shared" si="89"/>
        <v>0</v>
      </c>
    </row>
    <row r="616" spans="1:32" x14ac:dyDescent="0.2">
      <c r="A616" s="366"/>
      <c r="B616" s="366"/>
      <c r="C616" s="164"/>
      <c r="D616" s="164"/>
      <c r="E616" s="201"/>
      <c r="F616" s="164"/>
      <c r="G616" s="194"/>
      <c r="H616" s="164"/>
      <c r="I616" s="204"/>
      <c r="J616" s="164"/>
      <c r="K616" s="164"/>
      <c r="L616" s="164"/>
      <c r="M616" s="76"/>
      <c r="N616" s="76"/>
      <c r="O616" s="81"/>
      <c r="P616" s="195">
        <f>VLOOKUP(O616,'Supporting Documentation'!$A$4:$J$569,10,FALSE)</f>
        <v>0</v>
      </c>
      <c r="Q616" s="51"/>
      <c r="R616" s="50"/>
      <c r="S616" s="156">
        <f>IF(Q616="",0,(Q616/'PPF Application'!$T$7))</f>
        <v>0</v>
      </c>
      <c r="T616" s="52">
        <f>IF(O616="", 0, (P616/'PPF Application'!$T$7)*Q616)</f>
        <v>0</v>
      </c>
      <c r="U616" s="134"/>
      <c r="W616" s="158">
        <f t="shared" si="90"/>
        <v>0</v>
      </c>
      <c r="X616" s="158">
        <f t="shared" si="82"/>
        <v>0</v>
      </c>
      <c r="Y616" s="158">
        <f t="shared" si="83"/>
        <v>0</v>
      </c>
      <c r="Z616" s="200">
        <f t="shared" si="84"/>
        <v>0</v>
      </c>
      <c r="AA616" s="200">
        <f t="shared" si="85"/>
        <v>0</v>
      </c>
      <c r="AB616" s="158">
        <f t="shared" si="86"/>
        <v>0</v>
      </c>
      <c r="AC616" s="11">
        <f t="shared" si="87"/>
        <v>0</v>
      </c>
      <c r="AE616" s="23">
        <f t="shared" si="88"/>
        <v>0</v>
      </c>
      <c r="AF616" s="23">
        <f t="shared" si="89"/>
        <v>0</v>
      </c>
    </row>
    <row r="617" spans="1:32" x14ac:dyDescent="0.2">
      <c r="A617" s="366"/>
      <c r="B617" s="366"/>
      <c r="C617" s="164"/>
      <c r="D617" s="164"/>
      <c r="E617" s="201"/>
      <c r="F617" s="164"/>
      <c r="G617" s="194"/>
      <c r="H617" s="164"/>
      <c r="I617" s="204"/>
      <c r="J617" s="164"/>
      <c r="K617" s="164"/>
      <c r="L617" s="164"/>
      <c r="M617" s="76"/>
      <c r="N617" s="76"/>
      <c r="O617" s="81"/>
      <c r="P617" s="195">
        <f>VLOOKUP(O617,'Supporting Documentation'!$A$4:$J$569,10,FALSE)</f>
        <v>0</v>
      </c>
      <c r="Q617" s="51"/>
      <c r="R617" s="50"/>
      <c r="S617" s="156">
        <f>IF(Q617="",0,(Q617/'PPF Application'!$T$7))</f>
        <v>0</v>
      </c>
      <c r="T617" s="52">
        <f>IF(O617="", 0, (P617/'PPF Application'!$T$7)*Q617)</f>
        <v>0</v>
      </c>
      <c r="U617" s="134"/>
      <c r="W617" s="158">
        <f t="shared" si="90"/>
        <v>0</v>
      </c>
      <c r="X617" s="158">
        <f t="shared" si="82"/>
        <v>0</v>
      </c>
      <c r="Y617" s="158">
        <f t="shared" si="83"/>
        <v>0</v>
      </c>
      <c r="Z617" s="200">
        <f t="shared" si="84"/>
        <v>0</v>
      </c>
      <c r="AA617" s="200">
        <f t="shared" si="85"/>
        <v>0</v>
      </c>
      <c r="AB617" s="158">
        <f t="shared" si="86"/>
        <v>0</v>
      </c>
      <c r="AC617" s="11">
        <f t="shared" si="87"/>
        <v>0</v>
      </c>
      <c r="AE617" s="23">
        <f t="shared" si="88"/>
        <v>0</v>
      </c>
      <c r="AF617" s="23">
        <f t="shared" si="89"/>
        <v>0</v>
      </c>
    </row>
    <row r="618" spans="1:32" x14ac:dyDescent="0.2">
      <c r="A618" s="366"/>
      <c r="B618" s="366"/>
      <c r="C618" s="164"/>
      <c r="D618" s="164"/>
      <c r="E618" s="201"/>
      <c r="F618" s="164"/>
      <c r="G618" s="194"/>
      <c r="H618" s="164"/>
      <c r="I618" s="204"/>
      <c r="J618" s="164"/>
      <c r="K618" s="164"/>
      <c r="L618" s="164"/>
      <c r="M618" s="76"/>
      <c r="N618" s="76"/>
      <c r="O618" s="81"/>
      <c r="P618" s="195">
        <f>VLOOKUP(O618,'Supporting Documentation'!$A$4:$J$569,10,FALSE)</f>
        <v>0</v>
      </c>
      <c r="Q618" s="51"/>
      <c r="R618" s="50"/>
      <c r="S618" s="156">
        <f>IF(Q618="",0,(Q618/'PPF Application'!$T$7))</f>
        <v>0</v>
      </c>
      <c r="T618" s="52">
        <f>IF(O618="", 0, (P618/'PPF Application'!$T$7)*Q618)</f>
        <v>0</v>
      </c>
      <c r="U618" s="134"/>
      <c r="W618" s="158">
        <f t="shared" si="90"/>
        <v>0</v>
      </c>
      <c r="X618" s="158">
        <f t="shared" si="82"/>
        <v>0</v>
      </c>
      <c r="Y618" s="158">
        <f t="shared" si="83"/>
        <v>0</v>
      </c>
      <c r="Z618" s="200">
        <f t="shared" si="84"/>
        <v>0</v>
      </c>
      <c r="AA618" s="200">
        <f t="shared" si="85"/>
        <v>0</v>
      </c>
      <c r="AB618" s="158">
        <f t="shared" si="86"/>
        <v>0</v>
      </c>
      <c r="AC618" s="11">
        <f t="shared" si="87"/>
        <v>0</v>
      </c>
      <c r="AE618" s="23">
        <f t="shared" si="88"/>
        <v>0</v>
      </c>
      <c r="AF618" s="23">
        <f t="shared" si="89"/>
        <v>0</v>
      </c>
    </row>
    <row r="619" spans="1:32" x14ac:dyDescent="0.2">
      <c r="A619" s="366"/>
      <c r="B619" s="366"/>
      <c r="C619" s="164"/>
      <c r="D619" s="164"/>
      <c r="E619" s="201"/>
      <c r="F619" s="164"/>
      <c r="G619" s="194"/>
      <c r="H619" s="164"/>
      <c r="I619" s="204"/>
      <c r="J619" s="164"/>
      <c r="K619" s="164"/>
      <c r="L619" s="164"/>
      <c r="M619" s="76"/>
      <c r="N619" s="76"/>
      <c r="O619" s="81"/>
      <c r="P619" s="195">
        <f>VLOOKUP(O619,'Supporting Documentation'!$A$4:$J$569,10,FALSE)</f>
        <v>0</v>
      </c>
      <c r="Q619" s="51"/>
      <c r="R619" s="50"/>
      <c r="S619" s="156">
        <f>IF(Q619="",0,(Q619/'PPF Application'!$T$7))</f>
        <v>0</v>
      </c>
      <c r="T619" s="52">
        <f>IF(O619="", 0, (P619/'PPF Application'!$T$7)*Q619)</f>
        <v>0</v>
      </c>
      <c r="U619" s="134"/>
      <c r="W619" s="158">
        <f t="shared" si="90"/>
        <v>0</v>
      </c>
      <c r="X619" s="158">
        <f t="shared" si="82"/>
        <v>0</v>
      </c>
      <c r="Y619" s="158">
        <f t="shared" si="83"/>
        <v>0</v>
      </c>
      <c r="Z619" s="200">
        <f t="shared" si="84"/>
        <v>0</v>
      </c>
      <c r="AA619" s="200">
        <f t="shared" si="85"/>
        <v>0</v>
      </c>
      <c r="AB619" s="158">
        <f t="shared" si="86"/>
        <v>0</v>
      </c>
      <c r="AC619" s="11">
        <f t="shared" si="87"/>
        <v>0</v>
      </c>
      <c r="AE619" s="23">
        <f t="shared" si="88"/>
        <v>0</v>
      </c>
      <c r="AF619" s="23">
        <f t="shared" si="89"/>
        <v>0</v>
      </c>
    </row>
    <row r="620" spans="1:32" x14ac:dyDescent="0.2">
      <c r="A620" s="366"/>
      <c r="B620" s="366"/>
      <c r="C620" s="164"/>
      <c r="D620" s="164"/>
      <c r="E620" s="201"/>
      <c r="F620" s="164"/>
      <c r="G620" s="194"/>
      <c r="H620" s="164"/>
      <c r="I620" s="204"/>
      <c r="J620" s="164"/>
      <c r="K620" s="164"/>
      <c r="L620" s="164"/>
      <c r="M620" s="76"/>
      <c r="N620" s="76"/>
      <c r="O620" s="81"/>
      <c r="P620" s="195">
        <f>VLOOKUP(O620,'Supporting Documentation'!$A$4:$J$569,10,FALSE)</f>
        <v>0</v>
      </c>
      <c r="Q620" s="51"/>
      <c r="R620" s="50"/>
      <c r="S620" s="156">
        <f>IF(Q620="",0,(Q620/'PPF Application'!$T$7))</f>
        <v>0</v>
      </c>
      <c r="T620" s="52">
        <f>IF(O620="", 0, (P620/'PPF Application'!$T$7)*Q620)</f>
        <v>0</v>
      </c>
      <c r="U620" s="134"/>
      <c r="W620" s="158">
        <f t="shared" si="90"/>
        <v>0</v>
      </c>
      <c r="X620" s="158">
        <f t="shared" si="82"/>
        <v>0</v>
      </c>
      <c r="Y620" s="158">
        <f t="shared" si="83"/>
        <v>0</v>
      </c>
      <c r="Z620" s="200">
        <f t="shared" si="84"/>
        <v>0</v>
      </c>
      <c r="AA620" s="200">
        <f t="shared" si="85"/>
        <v>0</v>
      </c>
      <c r="AB620" s="158">
        <f t="shared" si="86"/>
        <v>0</v>
      </c>
      <c r="AC620" s="11">
        <f t="shared" si="87"/>
        <v>0</v>
      </c>
      <c r="AE620" s="23">
        <f t="shared" si="88"/>
        <v>0</v>
      </c>
      <c r="AF620" s="23">
        <f t="shared" si="89"/>
        <v>0</v>
      </c>
    </row>
    <row r="621" spans="1:32" x14ac:dyDescent="0.2">
      <c r="A621" s="366"/>
      <c r="B621" s="366"/>
      <c r="C621" s="164"/>
      <c r="D621" s="164"/>
      <c r="E621" s="201"/>
      <c r="F621" s="164"/>
      <c r="G621" s="194"/>
      <c r="H621" s="164"/>
      <c r="I621" s="204"/>
      <c r="J621" s="164"/>
      <c r="K621" s="164"/>
      <c r="L621" s="164"/>
      <c r="M621" s="76"/>
      <c r="N621" s="76"/>
      <c r="O621" s="81"/>
      <c r="P621" s="195">
        <f>VLOOKUP(O621,'Supporting Documentation'!$A$4:$J$569,10,FALSE)</f>
        <v>0</v>
      </c>
      <c r="Q621" s="51"/>
      <c r="R621" s="50"/>
      <c r="S621" s="156">
        <f>IF(Q621="",0,(Q621/'PPF Application'!$T$7))</f>
        <v>0</v>
      </c>
      <c r="T621" s="52">
        <f>IF(O621="", 0, (P621/'PPF Application'!$T$7)*Q621)</f>
        <v>0</v>
      </c>
      <c r="U621" s="134"/>
      <c r="W621" s="158">
        <f t="shared" si="90"/>
        <v>0</v>
      </c>
      <c r="X621" s="158">
        <f t="shared" si="82"/>
        <v>0</v>
      </c>
      <c r="Y621" s="158">
        <f t="shared" si="83"/>
        <v>0</v>
      </c>
      <c r="Z621" s="200">
        <f t="shared" si="84"/>
        <v>0</v>
      </c>
      <c r="AA621" s="200">
        <f t="shared" si="85"/>
        <v>0</v>
      </c>
      <c r="AB621" s="158">
        <f t="shared" si="86"/>
        <v>0</v>
      </c>
      <c r="AC621" s="11">
        <f t="shared" si="87"/>
        <v>0</v>
      </c>
      <c r="AE621" s="23">
        <f t="shared" si="88"/>
        <v>0</v>
      </c>
      <c r="AF621" s="23">
        <f t="shared" si="89"/>
        <v>0</v>
      </c>
    </row>
    <row r="622" spans="1:32" x14ac:dyDescent="0.2">
      <c r="A622" s="366"/>
      <c r="B622" s="366"/>
      <c r="C622" s="164"/>
      <c r="D622" s="164"/>
      <c r="E622" s="201"/>
      <c r="F622" s="164"/>
      <c r="G622" s="194"/>
      <c r="H622" s="164"/>
      <c r="I622" s="204"/>
      <c r="J622" s="164"/>
      <c r="K622" s="164"/>
      <c r="L622" s="164"/>
      <c r="M622" s="76"/>
      <c r="N622" s="76"/>
      <c r="O622" s="81"/>
      <c r="P622" s="195">
        <f>VLOOKUP(O622,'Supporting Documentation'!$A$4:$J$569,10,FALSE)</f>
        <v>0</v>
      </c>
      <c r="Q622" s="51"/>
      <c r="R622" s="50"/>
      <c r="S622" s="156">
        <f>IF(Q622="",0,(Q622/'PPF Application'!$T$7))</f>
        <v>0</v>
      </c>
      <c r="T622" s="52">
        <f>IF(O622="", 0, (P622/'PPF Application'!$T$7)*Q622)</f>
        <v>0</v>
      </c>
      <c r="U622" s="134"/>
      <c r="W622" s="158">
        <f t="shared" si="90"/>
        <v>0</v>
      </c>
      <c r="X622" s="158">
        <f t="shared" si="82"/>
        <v>0</v>
      </c>
      <c r="Y622" s="158">
        <f t="shared" si="83"/>
        <v>0</v>
      </c>
      <c r="Z622" s="200">
        <f t="shared" si="84"/>
        <v>0</v>
      </c>
      <c r="AA622" s="200">
        <f t="shared" si="85"/>
        <v>0</v>
      </c>
      <c r="AB622" s="158">
        <f t="shared" si="86"/>
        <v>0</v>
      </c>
      <c r="AC622" s="11">
        <f t="shared" si="87"/>
        <v>0</v>
      </c>
      <c r="AE622" s="23">
        <f t="shared" si="88"/>
        <v>0</v>
      </c>
      <c r="AF622" s="23">
        <f t="shared" si="89"/>
        <v>0</v>
      </c>
    </row>
    <row r="623" spans="1:32" x14ac:dyDescent="0.2">
      <c r="A623" s="366"/>
      <c r="B623" s="366"/>
      <c r="C623" s="164"/>
      <c r="D623" s="164"/>
      <c r="E623" s="201"/>
      <c r="F623" s="164"/>
      <c r="G623" s="194"/>
      <c r="H623" s="164"/>
      <c r="I623" s="204"/>
      <c r="J623" s="164"/>
      <c r="K623" s="164"/>
      <c r="L623" s="164"/>
      <c r="M623" s="76"/>
      <c r="N623" s="76"/>
      <c r="O623" s="81"/>
      <c r="P623" s="195">
        <f>VLOOKUP(O623,'Supporting Documentation'!$A$4:$J$569,10,FALSE)</f>
        <v>0</v>
      </c>
      <c r="Q623" s="51"/>
      <c r="R623" s="50"/>
      <c r="S623" s="156">
        <f>IF(Q623="",0,(Q623/'PPF Application'!$T$7))</f>
        <v>0</v>
      </c>
      <c r="T623" s="52">
        <f>IF(O623="", 0, (P623/'PPF Application'!$T$7)*Q623)</f>
        <v>0</v>
      </c>
      <c r="U623" s="134"/>
      <c r="W623" s="158">
        <f t="shared" si="90"/>
        <v>0</v>
      </c>
      <c r="X623" s="158">
        <f t="shared" si="82"/>
        <v>0</v>
      </c>
      <c r="Y623" s="158">
        <f t="shared" si="83"/>
        <v>0</v>
      </c>
      <c r="Z623" s="200">
        <f t="shared" si="84"/>
        <v>0</v>
      </c>
      <c r="AA623" s="200">
        <f t="shared" si="85"/>
        <v>0</v>
      </c>
      <c r="AB623" s="158">
        <f t="shared" si="86"/>
        <v>0</v>
      </c>
      <c r="AC623" s="11">
        <f t="shared" si="87"/>
        <v>0</v>
      </c>
      <c r="AE623" s="23">
        <f t="shared" si="88"/>
        <v>0</v>
      </c>
      <c r="AF623" s="23">
        <f t="shared" si="89"/>
        <v>0</v>
      </c>
    </row>
    <row r="624" spans="1:32" x14ac:dyDescent="0.2">
      <c r="A624" s="366"/>
      <c r="B624" s="366"/>
      <c r="C624" s="164"/>
      <c r="D624" s="164"/>
      <c r="E624" s="201"/>
      <c r="F624" s="164"/>
      <c r="G624" s="194"/>
      <c r="H624" s="164"/>
      <c r="I624" s="204"/>
      <c r="J624" s="164"/>
      <c r="K624" s="164"/>
      <c r="L624" s="164"/>
      <c r="M624" s="76"/>
      <c r="N624" s="76"/>
      <c r="O624" s="81"/>
      <c r="P624" s="195">
        <f>VLOOKUP(O624,'Supporting Documentation'!$A$4:$J$569,10,FALSE)</f>
        <v>0</v>
      </c>
      <c r="Q624" s="51"/>
      <c r="R624" s="50"/>
      <c r="S624" s="156">
        <f>IF(Q624="",0,(Q624/'PPF Application'!$T$7))</f>
        <v>0</v>
      </c>
      <c r="T624" s="52">
        <f>IF(O624="", 0, (P624/'PPF Application'!$T$7)*Q624)</f>
        <v>0</v>
      </c>
      <c r="U624" s="134"/>
      <c r="W624" s="158">
        <f t="shared" si="90"/>
        <v>0</v>
      </c>
      <c r="X624" s="158">
        <f t="shared" si="82"/>
        <v>0</v>
      </c>
      <c r="Y624" s="158">
        <f t="shared" si="83"/>
        <v>0</v>
      </c>
      <c r="Z624" s="200">
        <f t="shared" si="84"/>
        <v>0</v>
      </c>
      <c r="AA624" s="200">
        <f t="shared" si="85"/>
        <v>0</v>
      </c>
      <c r="AB624" s="158">
        <f t="shared" si="86"/>
        <v>0</v>
      </c>
      <c r="AC624" s="11">
        <f t="shared" si="87"/>
        <v>0</v>
      </c>
      <c r="AE624" s="23">
        <f t="shared" si="88"/>
        <v>0</v>
      </c>
      <c r="AF624" s="23">
        <f t="shared" si="89"/>
        <v>0</v>
      </c>
    </row>
    <row r="625" spans="1:32" x14ac:dyDescent="0.2">
      <c r="A625" s="366"/>
      <c r="B625" s="366"/>
      <c r="C625" s="164"/>
      <c r="D625" s="164"/>
      <c r="E625" s="201"/>
      <c r="F625" s="164"/>
      <c r="G625" s="194"/>
      <c r="H625" s="164"/>
      <c r="I625" s="204"/>
      <c r="J625" s="164"/>
      <c r="K625" s="164"/>
      <c r="L625" s="164"/>
      <c r="M625" s="76"/>
      <c r="N625" s="76"/>
      <c r="O625" s="81"/>
      <c r="P625" s="195">
        <f>VLOOKUP(O625,'Supporting Documentation'!$A$4:$J$569,10,FALSE)</f>
        <v>0</v>
      </c>
      <c r="Q625" s="51"/>
      <c r="R625" s="50"/>
      <c r="S625" s="156">
        <f>IF(Q625="",0,(Q625/'PPF Application'!$T$7))</f>
        <v>0</v>
      </c>
      <c r="T625" s="52">
        <f>IF(O625="", 0, (P625/'PPF Application'!$T$7)*Q625)</f>
        <v>0</v>
      </c>
      <c r="U625" s="134"/>
      <c r="W625" s="158">
        <f t="shared" si="90"/>
        <v>0</v>
      </c>
      <c r="X625" s="158">
        <f t="shared" si="82"/>
        <v>0</v>
      </c>
      <c r="Y625" s="158">
        <f t="shared" si="83"/>
        <v>0</v>
      </c>
      <c r="Z625" s="200">
        <f t="shared" si="84"/>
        <v>0</v>
      </c>
      <c r="AA625" s="200">
        <f t="shared" si="85"/>
        <v>0</v>
      </c>
      <c r="AB625" s="158">
        <f t="shared" si="86"/>
        <v>0</v>
      </c>
      <c r="AC625" s="11">
        <f t="shared" si="87"/>
        <v>0</v>
      </c>
      <c r="AE625" s="23">
        <f t="shared" si="88"/>
        <v>0</v>
      </c>
      <c r="AF625" s="23">
        <f t="shared" si="89"/>
        <v>0</v>
      </c>
    </row>
    <row r="626" spans="1:32" x14ac:dyDescent="0.2">
      <c r="A626" s="366"/>
      <c r="B626" s="366"/>
      <c r="C626" s="164"/>
      <c r="D626" s="164"/>
      <c r="E626" s="201"/>
      <c r="F626" s="164"/>
      <c r="G626" s="194"/>
      <c r="H626" s="164"/>
      <c r="I626" s="204"/>
      <c r="J626" s="164"/>
      <c r="K626" s="164"/>
      <c r="L626" s="164"/>
      <c r="M626" s="76"/>
      <c r="N626" s="76"/>
      <c r="O626" s="81"/>
      <c r="P626" s="195">
        <f>VLOOKUP(O626,'Supporting Documentation'!$A$4:$J$569,10,FALSE)</f>
        <v>0</v>
      </c>
      <c r="Q626" s="51"/>
      <c r="R626" s="50"/>
      <c r="S626" s="156">
        <f>IF(Q626="",0,(Q626/'PPF Application'!$T$7))</f>
        <v>0</v>
      </c>
      <c r="T626" s="52">
        <f>IF(O626="", 0, (P626/'PPF Application'!$T$7)*Q626)</f>
        <v>0</v>
      </c>
      <c r="U626" s="134"/>
      <c r="W626" s="158">
        <f t="shared" si="90"/>
        <v>0</v>
      </c>
      <c r="X626" s="158">
        <f t="shared" si="82"/>
        <v>0</v>
      </c>
      <c r="Y626" s="158">
        <f t="shared" si="83"/>
        <v>0</v>
      </c>
      <c r="Z626" s="200">
        <f t="shared" si="84"/>
        <v>0</v>
      </c>
      <c r="AA626" s="200">
        <f t="shared" si="85"/>
        <v>0</v>
      </c>
      <c r="AB626" s="158">
        <f t="shared" si="86"/>
        <v>0</v>
      </c>
      <c r="AC626" s="11">
        <f t="shared" si="87"/>
        <v>0</v>
      </c>
      <c r="AE626" s="23">
        <f t="shared" si="88"/>
        <v>0</v>
      </c>
      <c r="AF626" s="23">
        <f t="shared" si="89"/>
        <v>0</v>
      </c>
    </row>
    <row r="627" spans="1:32" x14ac:dyDescent="0.2">
      <c r="A627" s="366"/>
      <c r="B627" s="366"/>
      <c r="C627" s="164"/>
      <c r="D627" s="164"/>
      <c r="E627" s="201"/>
      <c r="F627" s="164"/>
      <c r="G627" s="194"/>
      <c r="H627" s="164"/>
      <c r="I627" s="204"/>
      <c r="J627" s="164"/>
      <c r="K627" s="164"/>
      <c r="L627" s="164"/>
      <c r="M627" s="76"/>
      <c r="N627" s="76"/>
      <c r="O627" s="81"/>
      <c r="P627" s="195">
        <f>VLOOKUP(O627,'Supporting Documentation'!$A$4:$J$569,10,FALSE)</f>
        <v>0</v>
      </c>
      <c r="Q627" s="51"/>
      <c r="R627" s="50"/>
      <c r="S627" s="156">
        <f>IF(Q627="",0,(Q627/'PPF Application'!$T$7))</f>
        <v>0</v>
      </c>
      <c r="T627" s="52">
        <f>IF(O627="", 0, (P627/'PPF Application'!$T$7)*Q627)</f>
        <v>0</v>
      </c>
      <c r="U627" s="134"/>
      <c r="W627" s="158">
        <f t="shared" si="90"/>
        <v>0</v>
      </c>
      <c r="X627" s="158">
        <f t="shared" si="82"/>
        <v>0</v>
      </c>
      <c r="Y627" s="158">
        <f t="shared" si="83"/>
        <v>0</v>
      </c>
      <c r="Z627" s="200">
        <f t="shared" si="84"/>
        <v>0</v>
      </c>
      <c r="AA627" s="200">
        <f t="shared" si="85"/>
        <v>0</v>
      </c>
      <c r="AB627" s="158">
        <f t="shared" si="86"/>
        <v>0</v>
      </c>
      <c r="AC627" s="11">
        <f t="shared" si="87"/>
        <v>0</v>
      </c>
      <c r="AE627" s="23">
        <f t="shared" si="88"/>
        <v>0</v>
      </c>
      <c r="AF627" s="23">
        <f t="shared" si="89"/>
        <v>0</v>
      </c>
    </row>
    <row r="628" spans="1:32" x14ac:dyDescent="0.2">
      <c r="A628" s="366"/>
      <c r="B628" s="366"/>
      <c r="C628" s="164"/>
      <c r="D628" s="164"/>
      <c r="E628" s="201"/>
      <c r="F628" s="164"/>
      <c r="G628" s="194"/>
      <c r="H628" s="164"/>
      <c r="I628" s="204"/>
      <c r="J628" s="164"/>
      <c r="K628" s="164"/>
      <c r="L628" s="164"/>
      <c r="M628" s="76"/>
      <c r="N628" s="76"/>
      <c r="O628" s="81"/>
      <c r="P628" s="195">
        <f>VLOOKUP(O628,'Supporting Documentation'!$A$4:$J$569,10,FALSE)</f>
        <v>0</v>
      </c>
      <c r="Q628" s="51"/>
      <c r="R628" s="50"/>
      <c r="S628" s="156">
        <f>IF(Q628="",0,(Q628/'PPF Application'!$T$7))</f>
        <v>0</v>
      </c>
      <c r="T628" s="52">
        <f>IF(O628="", 0, (P628/'PPF Application'!$T$7)*Q628)</f>
        <v>0</v>
      </c>
      <c r="U628" s="134"/>
      <c r="W628" s="158">
        <f t="shared" si="90"/>
        <v>0</v>
      </c>
      <c r="X628" s="158">
        <f t="shared" si="82"/>
        <v>0</v>
      </c>
      <c r="Y628" s="158">
        <f t="shared" si="83"/>
        <v>0</v>
      </c>
      <c r="Z628" s="200">
        <f t="shared" si="84"/>
        <v>0</v>
      </c>
      <c r="AA628" s="200">
        <f t="shared" si="85"/>
        <v>0</v>
      </c>
      <c r="AB628" s="158">
        <f t="shared" si="86"/>
        <v>0</v>
      </c>
      <c r="AC628" s="11">
        <f t="shared" si="87"/>
        <v>0</v>
      </c>
      <c r="AE628" s="23">
        <f t="shared" si="88"/>
        <v>0</v>
      </c>
      <c r="AF628" s="23">
        <f t="shared" si="89"/>
        <v>0</v>
      </c>
    </row>
    <row r="629" spans="1:32" x14ac:dyDescent="0.2">
      <c r="A629" s="366"/>
      <c r="B629" s="366"/>
      <c r="C629" s="164"/>
      <c r="D629" s="164"/>
      <c r="E629" s="201"/>
      <c r="F629" s="164"/>
      <c r="G629" s="194"/>
      <c r="H629" s="164"/>
      <c r="I629" s="204"/>
      <c r="J629" s="164"/>
      <c r="K629" s="164"/>
      <c r="L629" s="164"/>
      <c r="M629" s="76"/>
      <c r="N629" s="76"/>
      <c r="O629" s="81"/>
      <c r="P629" s="195">
        <f>VLOOKUP(O629,'Supporting Documentation'!$A$4:$J$569,10,FALSE)</f>
        <v>0</v>
      </c>
      <c r="Q629" s="51"/>
      <c r="R629" s="50"/>
      <c r="S629" s="156">
        <f>IF(Q629="",0,(Q629/'PPF Application'!$T$7))</f>
        <v>0</v>
      </c>
      <c r="T629" s="52">
        <f>IF(O629="", 0, (P629/'PPF Application'!$T$7)*Q629)</f>
        <v>0</v>
      </c>
      <c r="U629" s="134"/>
      <c r="W629" s="158">
        <f t="shared" si="90"/>
        <v>0</v>
      </c>
      <c r="X629" s="158">
        <f t="shared" si="82"/>
        <v>0</v>
      </c>
      <c r="Y629" s="158">
        <f t="shared" si="83"/>
        <v>0</v>
      </c>
      <c r="Z629" s="200">
        <f t="shared" si="84"/>
        <v>0</v>
      </c>
      <c r="AA629" s="200">
        <f t="shared" si="85"/>
        <v>0</v>
      </c>
      <c r="AB629" s="158">
        <f t="shared" si="86"/>
        <v>0</v>
      </c>
      <c r="AC629" s="11">
        <f t="shared" si="87"/>
        <v>0</v>
      </c>
      <c r="AE629" s="23">
        <f t="shared" si="88"/>
        <v>0</v>
      </c>
      <c r="AF629" s="23">
        <f t="shared" si="89"/>
        <v>0</v>
      </c>
    </row>
    <row r="630" spans="1:32" x14ac:dyDescent="0.2">
      <c r="A630" s="366"/>
      <c r="B630" s="366"/>
      <c r="C630" s="164"/>
      <c r="D630" s="164"/>
      <c r="E630" s="201"/>
      <c r="F630" s="164"/>
      <c r="G630" s="194"/>
      <c r="H630" s="164"/>
      <c r="I630" s="204"/>
      <c r="J630" s="164"/>
      <c r="K630" s="164"/>
      <c r="L630" s="164"/>
      <c r="M630" s="76"/>
      <c r="N630" s="76"/>
      <c r="O630" s="81"/>
      <c r="P630" s="195">
        <f>VLOOKUP(O630,'Supporting Documentation'!$A$4:$J$569,10,FALSE)</f>
        <v>0</v>
      </c>
      <c r="Q630" s="51"/>
      <c r="R630" s="50"/>
      <c r="S630" s="156">
        <f>IF(Q630="",0,(Q630/'PPF Application'!$T$7))</f>
        <v>0</v>
      </c>
      <c r="T630" s="52">
        <f>IF(O630="", 0, (P630/'PPF Application'!$T$7)*Q630)</f>
        <v>0</v>
      </c>
      <c r="U630" s="134"/>
      <c r="W630" s="158">
        <f t="shared" si="90"/>
        <v>0</v>
      </c>
      <c r="X630" s="158">
        <f t="shared" si="82"/>
        <v>0</v>
      </c>
      <c r="Y630" s="158">
        <f t="shared" si="83"/>
        <v>0</v>
      </c>
      <c r="Z630" s="200">
        <f t="shared" si="84"/>
        <v>0</v>
      </c>
      <c r="AA630" s="200">
        <f t="shared" si="85"/>
        <v>0</v>
      </c>
      <c r="AB630" s="158">
        <f t="shared" si="86"/>
        <v>0</v>
      </c>
      <c r="AC630" s="11">
        <f t="shared" si="87"/>
        <v>0</v>
      </c>
      <c r="AE630" s="23">
        <f t="shared" si="88"/>
        <v>0</v>
      </c>
      <c r="AF630" s="23">
        <f t="shared" si="89"/>
        <v>0</v>
      </c>
    </row>
    <row r="631" spans="1:32" x14ac:dyDescent="0.2">
      <c r="A631" s="366"/>
      <c r="B631" s="366"/>
      <c r="C631" s="164"/>
      <c r="D631" s="164"/>
      <c r="E631" s="201"/>
      <c r="F631" s="164"/>
      <c r="G631" s="194"/>
      <c r="H631" s="164"/>
      <c r="I631" s="204"/>
      <c r="J631" s="164"/>
      <c r="K631" s="164"/>
      <c r="L631" s="164"/>
      <c r="M631" s="76"/>
      <c r="N631" s="76"/>
      <c r="O631" s="81"/>
      <c r="P631" s="195">
        <f>VLOOKUP(O631,'Supporting Documentation'!$A$4:$J$569,10,FALSE)</f>
        <v>0</v>
      </c>
      <c r="Q631" s="51"/>
      <c r="R631" s="50"/>
      <c r="S631" s="156">
        <f>IF(Q631="",0,(Q631/'PPF Application'!$T$7))</f>
        <v>0</v>
      </c>
      <c r="T631" s="52">
        <f>IF(O631="", 0, (P631/'PPF Application'!$T$7)*Q631)</f>
        <v>0</v>
      </c>
      <c r="U631" s="134"/>
      <c r="W631" s="158">
        <f t="shared" si="90"/>
        <v>0</v>
      </c>
      <c r="X631" s="158">
        <f t="shared" si="82"/>
        <v>0</v>
      </c>
      <c r="Y631" s="158">
        <f t="shared" si="83"/>
        <v>0</v>
      </c>
      <c r="Z631" s="200">
        <f t="shared" si="84"/>
        <v>0</v>
      </c>
      <c r="AA631" s="200">
        <f t="shared" si="85"/>
        <v>0</v>
      </c>
      <c r="AB631" s="158">
        <f t="shared" si="86"/>
        <v>0</v>
      </c>
      <c r="AC631" s="11">
        <f t="shared" si="87"/>
        <v>0</v>
      </c>
      <c r="AE631" s="23">
        <f t="shared" si="88"/>
        <v>0</v>
      </c>
      <c r="AF631" s="23">
        <f t="shared" si="89"/>
        <v>0</v>
      </c>
    </row>
    <row r="632" spans="1:32" x14ac:dyDescent="0.2">
      <c r="A632" s="366"/>
      <c r="B632" s="366"/>
      <c r="C632" s="164"/>
      <c r="D632" s="164"/>
      <c r="E632" s="201"/>
      <c r="F632" s="164"/>
      <c r="G632" s="194"/>
      <c r="H632" s="164"/>
      <c r="I632" s="204"/>
      <c r="J632" s="164"/>
      <c r="K632" s="164"/>
      <c r="L632" s="164"/>
      <c r="M632" s="76"/>
      <c r="N632" s="76"/>
      <c r="O632" s="81"/>
      <c r="P632" s="195">
        <f>VLOOKUP(O632,'Supporting Documentation'!$A$4:$J$569,10,FALSE)</f>
        <v>0</v>
      </c>
      <c r="Q632" s="51"/>
      <c r="R632" s="50"/>
      <c r="S632" s="156">
        <f>IF(Q632="",0,(Q632/'PPF Application'!$T$7))</f>
        <v>0</v>
      </c>
      <c r="T632" s="52">
        <f>IF(O632="", 0, (P632/'PPF Application'!$T$7)*Q632)</f>
        <v>0</v>
      </c>
      <c r="U632" s="134"/>
      <c r="W632" s="158">
        <f t="shared" si="90"/>
        <v>0</v>
      </c>
      <c r="X632" s="158">
        <f t="shared" si="82"/>
        <v>0</v>
      </c>
      <c r="Y632" s="158">
        <f t="shared" si="83"/>
        <v>0</v>
      </c>
      <c r="Z632" s="200">
        <f t="shared" si="84"/>
        <v>0</v>
      </c>
      <c r="AA632" s="200">
        <f t="shared" si="85"/>
        <v>0</v>
      </c>
      <c r="AB632" s="158">
        <f t="shared" si="86"/>
        <v>0</v>
      </c>
      <c r="AC632" s="11">
        <f t="shared" si="87"/>
        <v>0</v>
      </c>
      <c r="AE632" s="23">
        <f t="shared" si="88"/>
        <v>0</v>
      </c>
      <c r="AF632" s="23">
        <f t="shared" si="89"/>
        <v>0</v>
      </c>
    </row>
    <row r="633" spans="1:32" x14ac:dyDescent="0.2">
      <c r="A633" s="366"/>
      <c r="B633" s="366"/>
      <c r="C633" s="164"/>
      <c r="D633" s="164"/>
      <c r="E633" s="201"/>
      <c r="F633" s="164"/>
      <c r="G633" s="194"/>
      <c r="H633" s="164"/>
      <c r="I633" s="204"/>
      <c r="J633" s="164"/>
      <c r="K633" s="164"/>
      <c r="L633" s="164"/>
      <c r="M633" s="76"/>
      <c r="N633" s="76"/>
      <c r="O633" s="81"/>
      <c r="P633" s="195">
        <f>VLOOKUP(O633,'Supporting Documentation'!$A$4:$J$569,10,FALSE)</f>
        <v>0</v>
      </c>
      <c r="Q633" s="51"/>
      <c r="R633" s="50"/>
      <c r="S633" s="156">
        <f>IF(Q633="",0,(Q633/'PPF Application'!$T$7))</f>
        <v>0</v>
      </c>
      <c r="T633" s="52">
        <f>IF(O633="", 0, (P633/'PPF Application'!$T$7)*Q633)</f>
        <v>0</v>
      </c>
      <c r="U633" s="134"/>
      <c r="W633" s="158">
        <f t="shared" si="90"/>
        <v>0</v>
      </c>
      <c r="X633" s="158">
        <f t="shared" si="82"/>
        <v>0</v>
      </c>
      <c r="Y633" s="158">
        <f t="shared" si="83"/>
        <v>0</v>
      </c>
      <c r="Z633" s="200">
        <f t="shared" si="84"/>
        <v>0</v>
      </c>
      <c r="AA633" s="200">
        <f t="shared" si="85"/>
        <v>0</v>
      </c>
      <c r="AB633" s="158">
        <f t="shared" si="86"/>
        <v>0</v>
      </c>
      <c r="AC633" s="11">
        <f t="shared" si="87"/>
        <v>0</v>
      </c>
      <c r="AE633" s="23">
        <f t="shared" si="88"/>
        <v>0</v>
      </c>
      <c r="AF633" s="23">
        <f t="shared" si="89"/>
        <v>0</v>
      </c>
    </row>
    <row r="634" spans="1:32" x14ac:dyDescent="0.2">
      <c r="A634" s="366"/>
      <c r="B634" s="366"/>
      <c r="C634" s="164"/>
      <c r="D634" s="164"/>
      <c r="E634" s="201"/>
      <c r="F634" s="164"/>
      <c r="G634" s="194"/>
      <c r="H634" s="164"/>
      <c r="I634" s="204"/>
      <c r="J634" s="164"/>
      <c r="K634" s="164"/>
      <c r="L634" s="164"/>
      <c r="M634" s="76"/>
      <c r="N634" s="76"/>
      <c r="O634" s="81"/>
      <c r="P634" s="195">
        <f>VLOOKUP(O634,'Supporting Documentation'!$A$4:$J$569,10,FALSE)</f>
        <v>0</v>
      </c>
      <c r="Q634" s="51"/>
      <c r="R634" s="50"/>
      <c r="S634" s="156">
        <f>IF(Q634="",0,(Q634/'PPF Application'!$T$7))</f>
        <v>0</v>
      </c>
      <c r="T634" s="52">
        <f>IF(O634="", 0, (P634/'PPF Application'!$T$7)*Q634)</f>
        <v>0</v>
      </c>
      <c r="U634" s="134"/>
      <c r="W634" s="158">
        <f t="shared" si="90"/>
        <v>0</v>
      </c>
      <c r="X634" s="158">
        <f t="shared" si="82"/>
        <v>0</v>
      </c>
      <c r="Y634" s="158">
        <f t="shared" si="83"/>
        <v>0</v>
      </c>
      <c r="Z634" s="200">
        <f t="shared" si="84"/>
        <v>0</v>
      </c>
      <c r="AA634" s="200">
        <f t="shared" si="85"/>
        <v>0</v>
      </c>
      <c r="AB634" s="158">
        <f t="shared" si="86"/>
        <v>0</v>
      </c>
      <c r="AC634" s="11">
        <f t="shared" si="87"/>
        <v>0</v>
      </c>
      <c r="AE634" s="23">
        <f t="shared" si="88"/>
        <v>0</v>
      </c>
      <c r="AF634" s="23">
        <f t="shared" si="89"/>
        <v>0</v>
      </c>
    </row>
    <row r="635" spans="1:32" x14ac:dyDescent="0.2">
      <c r="A635" s="366"/>
      <c r="B635" s="366"/>
      <c r="C635" s="164"/>
      <c r="D635" s="164"/>
      <c r="E635" s="201"/>
      <c r="F635" s="164"/>
      <c r="G635" s="194"/>
      <c r="H635" s="164"/>
      <c r="I635" s="204"/>
      <c r="J635" s="164"/>
      <c r="K635" s="164"/>
      <c r="L635" s="164"/>
      <c r="M635" s="76"/>
      <c r="N635" s="76"/>
      <c r="O635" s="81"/>
      <c r="P635" s="195">
        <f>VLOOKUP(O635,'Supporting Documentation'!$A$4:$J$569,10,FALSE)</f>
        <v>0</v>
      </c>
      <c r="Q635" s="51"/>
      <c r="R635" s="50"/>
      <c r="S635" s="156">
        <f>IF(Q635="",0,(Q635/'PPF Application'!$T$7))</f>
        <v>0</v>
      </c>
      <c r="T635" s="52">
        <f>IF(O635="", 0, (P635/'PPF Application'!$T$7)*Q635)</f>
        <v>0</v>
      </c>
      <c r="U635" s="134"/>
      <c r="W635" s="158">
        <f t="shared" si="90"/>
        <v>0</v>
      </c>
      <c r="X635" s="158">
        <f t="shared" si="82"/>
        <v>0</v>
      </c>
      <c r="Y635" s="158">
        <f t="shared" si="83"/>
        <v>0</v>
      </c>
      <c r="Z635" s="200">
        <f t="shared" si="84"/>
        <v>0</v>
      </c>
      <c r="AA635" s="200">
        <f t="shared" si="85"/>
        <v>0</v>
      </c>
      <c r="AB635" s="158">
        <f t="shared" si="86"/>
        <v>0</v>
      </c>
      <c r="AC635" s="11">
        <f t="shared" si="87"/>
        <v>0</v>
      </c>
      <c r="AE635" s="23">
        <f t="shared" si="88"/>
        <v>0</v>
      </c>
      <c r="AF635" s="23">
        <f t="shared" si="89"/>
        <v>0</v>
      </c>
    </row>
    <row r="636" spans="1:32" x14ac:dyDescent="0.2">
      <c r="A636" s="366"/>
      <c r="B636" s="366"/>
      <c r="C636" s="164"/>
      <c r="D636" s="164"/>
      <c r="E636" s="201"/>
      <c r="F636" s="164"/>
      <c r="G636" s="194"/>
      <c r="H636" s="164"/>
      <c r="I636" s="204"/>
      <c r="J636" s="164"/>
      <c r="K636" s="164"/>
      <c r="L636" s="164"/>
      <c r="M636" s="76"/>
      <c r="N636" s="76"/>
      <c r="O636" s="81"/>
      <c r="P636" s="195">
        <f>VLOOKUP(O636,'Supporting Documentation'!$A$4:$J$569,10,FALSE)</f>
        <v>0</v>
      </c>
      <c r="Q636" s="51"/>
      <c r="R636" s="50"/>
      <c r="S636" s="156">
        <f>IF(Q636="",0,(Q636/'PPF Application'!$T$7))</f>
        <v>0</v>
      </c>
      <c r="T636" s="52">
        <f>IF(O636="", 0, (P636/'PPF Application'!$T$7)*Q636)</f>
        <v>0</v>
      </c>
      <c r="U636" s="134"/>
      <c r="W636" s="158">
        <f t="shared" si="90"/>
        <v>0</v>
      </c>
      <c r="X636" s="158">
        <f t="shared" si="82"/>
        <v>0</v>
      </c>
      <c r="Y636" s="158">
        <f t="shared" si="83"/>
        <v>0</v>
      </c>
      <c r="Z636" s="200">
        <f t="shared" si="84"/>
        <v>0</v>
      </c>
      <c r="AA636" s="200">
        <f t="shared" si="85"/>
        <v>0</v>
      </c>
      <c r="AB636" s="158">
        <f t="shared" si="86"/>
        <v>0</v>
      </c>
      <c r="AC636" s="11">
        <f t="shared" si="87"/>
        <v>0</v>
      </c>
      <c r="AE636" s="23">
        <f t="shared" si="88"/>
        <v>0</v>
      </c>
      <c r="AF636" s="23">
        <f t="shared" si="89"/>
        <v>0</v>
      </c>
    </row>
    <row r="637" spans="1:32" x14ac:dyDescent="0.2">
      <c r="A637" s="366"/>
      <c r="B637" s="366"/>
      <c r="C637" s="164"/>
      <c r="D637" s="164"/>
      <c r="E637" s="201"/>
      <c r="F637" s="164"/>
      <c r="G637" s="194"/>
      <c r="H637" s="164"/>
      <c r="I637" s="204"/>
      <c r="J637" s="164"/>
      <c r="K637" s="164"/>
      <c r="L637" s="164"/>
      <c r="M637" s="76"/>
      <c r="N637" s="76"/>
      <c r="O637" s="81"/>
      <c r="P637" s="195">
        <f>VLOOKUP(O637,'Supporting Documentation'!$A$4:$J$569,10,FALSE)</f>
        <v>0</v>
      </c>
      <c r="Q637" s="51"/>
      <c r="R637" s="50"/>
      <c r="S637" s="156">
        <f>IF(Q637="",0,(Q637/'PPF Application'!$T$7))</f>
        <v>0</v>
      </c>
      <c r="T637" s="52">
        <f>IF(O637="", 0, (P637/'PPF Application'!$T$7)*Q637)</f>
        <v>0</v>
      </c>
      <c r="U637" s="134"/>
      <c r="W637" s="158">
        <f t="shared" si="90"/>
        <v>0</v>
      </c>
      <c r="X637" s="158">
        <f t="shared" si="82"/>
        <v>0</v>
      </c>
      <c r="Y637" s="158">
        <f t="shared" si="83"/>
        <v>0</v>
      </c>
      <c r="Z637" s="200">
        <f t="shared" si="84"/>
        <v>0</v>
      </c>
      <c r="AA637" s="200">
        <f t="shared" si="85"/>
        <v>0</v>
      </c>
      <c r="AB637" s="158">
        <f t="shared" si="86"/>
        <v>0</v>
      </c>
      <c r="AC637" s="11">
        <f t="shared" si="87"/>
        <v>0</v>
      </c>
      <c r="AE637" s="23">
        <f t="shared" si="88"/>
        <v>0</v>
      </c>
      <c r="AF637" s="23">
        <f t="shared" si="89"/>
        <v>0</v>
      </c>
    </row>
    <row r="638" spans="1:32" x14ac:dyDescent="0.2">
      <c r="A638" s="366"/>
      <c r="B638" s="366"/>
      <c r="C638" s="164"/>
      <c r="D638" s="164"/>
      <c r="E638" s="201"/>
      <c r="F638" s="164"/>
      <c r="G638" s="194"/>
      <c r="H638" s="164"/>
      <c r="I638" s="204"/>
      <c r="J638" s="164"/>
      <c r="K638" s="164"/>
      <c r="L638" s="164"/>
      <c r="M638" s="76"/>
      <c r="N638" s="76"/>
      <c r="O638" s="81"/>
      <c r="P638" s="195">
        <f>VLOOKUP(O638,'Supporting Documentation'!$A$4:$J$569,10,FALSE)</f>
        <v>0</v>
      </c>
      <c r="Q638" s="51"/>
      <c r="R638" s="50"/>
      <c r="S638" s="156">
        <f>IF(Q638="",0,(Q638/'PPF Application'!$T$7))</f>
        <v>0</v>
      </c>
      <c r="T638" s="52">
        <f>IF(O638="", 0, (P638/'PPF Application'!$T$7)*Q638)</f>
        <v>0</v>
      </c>
      <c r="U638" s="134"/>
      <c r="W638" s="158">
        <f t="shared" si="90"/>
        <v>0</v>
      </c>
      <c r="X638" s="158">
        <f t="shared" si="82"/>
        <v>0</v>
      </c>
      <c r="Y638" s="158">
        <f t="shared" si="83"/>
        <v>0</v>
      </c>
      <c r="Z638" s="200">
        <f t="shared" si="84"/>
        <v>0</v>
      </c>
      <c r="AA638" s="200">
        <f t="shared" si="85"/>
        <v>0</v>
      </c>
      <c r="AB638" s="158">
        <f t="shared" si="86"/>
        <v>0</v>
      </c>
      <c r="AC638" s="11">
        <f t="shared" si="87"/>
        <v>0</v>
      </c>
      <c r="AE638" s="23">
        <f t="shared" si="88"/>
        <v>0</v>
      </c>
      <c r="AF638" s="23">
        <f t="shared" si="89"/>
        <v>0</v>
      </c>
    </row>
    <row r="639" spans="1:32" x14ac:dyDescent="0.2">
      <c r="A639" s="366"/>
      <c r="B639" s="366"/>
      <c r="C639" s="164"/>
      <c r="D639" s="164"/>
      <c r="E639" s="201"/>
      <c r="F639" s="164"/>
      <c r="G639" s="194"/>
      <c r="H639" s="164"/>
      <c r="I639" s="204"/>
      <c r="J639" s="164"/>
      <c r="K639" s="164"/>
      <c r="L639" s="164"/>
      <c r="M639" s="76"/>
      <c r="N639" s="76"/>
      <c r="O639" s="81"/>
      <c r="P639" s="195">
        <f>VLOOKUP(O639,'Supporting Documentation'!$A$4:$J$569,10,FALSE)</f>
        <v>0</v>
      </c>
      <c r="Q639" s="51"/>
      <c r="R639" s="50"/>
      <c r="S639" s="156">
        <f>IF(Q639="",0,(Q639/'PPF Application'!$T$7))</f>
        <v>0</v>
      </c>
      <c r="T639" s="52">
        <f>IF(O639="", 0, (P639/'PPF Application'!$T$7)*Q639)</f>
        <v>0</v>
      </c>
      <c r="U639" s="134"/>
      <c r="W639" s="158">
        <f t="shared" si="90"/>
        <v>0</v>
      </c>
      <c r="X639" s="158">
        <f t="shared" si="82"/>
        <v>0</v>
      </c>
      <c r="Y639" s="158">
        <f t="shared" si="83"/>
        <v>0</v>
      </c>
      <c r="Z639" s="200">
        <f t="shared" si="84"/>
        <v>0</v>
      </c>
      <c r="AA639" s="200">
        <f t="shared" si="85"/>
        <v>0</v>
      </c>
      <c r="AB639" s="158">
        <f t="shared" si="86"/>
        <v>0</v>
      </c>
      <c r="AC639" s="11">
        <f t="shared" si="87"/>
        <v>0</v>
      </c>
      <c r="AE639" s="23">
        <f t="shared" si="88"/>
        <v>0</v>
      </c>
      <c r="AF639" s="23">
        <f t="shared" si="89"/>
        <v>0</v>
      </c>
    </row>
    <row r="640" spans="1:32" x14ac:dyDescent="0.2">
      <c r="A640" s="366"/>
      <c r="B640" s="366"/>
      <c r="C640" s="164"/>
      <c r="D640" s="164"/>
      <c r="E640" s="201"/>
      <c r="F640" s="164"/>
      <c r="G640" s="194"/>
      <c r="H640" s="164"/>
      <c r="I640" s="204"/>
      <c r="J640" s="164"/>
      <c r="K640" s="164"/>
      <c r="L640" s="164"/>
      <c r="M640" s="76"/>
      <c r="N640" s="76"/>
      <c r="O640" s="81"/>
      <c r="P640" s="195">
        <f>VLOOKUP(O640,'Supporting Documentation'!$A$4:$J$569,10,FALSE)</f>
        <v>0</v>
      </c>
      <c r="Q640" s="51"/>
      <c r="R640" s="50"/>
      <c r="S640" s="156">
        <f>IF(Q640="",0,(Q640/'PPF Application'!$T$7))</f>
        <v>0</v>
      </c>
      <c r="T640" s="52">
        <f>IF(O640="", 0, (P640/'PPF Application'!$T$7)*Q640)</f>
        <v>0</v>
      </c>
      <c r="U640" s="134"/>
      <c r="W640" s="158">
        <f t="shared" si="90"/>
        <v>0</v>
      </c>
      <c r="X640" s="158">
        <f t="shared" si="82"/>
        <v>0</v>
      </c>
      <c r="Y640" s="158">
        <f t="shared" si="83"/>
        <v>0</v>
      </c>
      <c r="Z640" s="200">
        <f t="shared" si="84"/>
        <v>0</v>
      </c>
      <c r="AA640" s="200">
        <f t="shared" si="85"/>
        <v>0</v>
      </c>
      <c r="AB640" s="158">
        <f t="shared" si="86"/>
        <v>0</v>
      </c>
      <c r="AC640" s="11">
        <f t="shared" si="87"/>
        <v>0</v>
      </c>
      <c r="AE640" s="23">
        <f t="shared" si="88"/>
        <v>0</v>
      </c>
      <c r="AF640" s="23">
        <f t="shared" si="89"/>
        <v>0</v>
      </c>
    </row>
    <row r="641" spans="1:32" x14ac:dyDescent="0.2">
      <c r="A641" s="366"/>
      <c r="B641" s="366"/>
      <c r="C641" s="164"/>
      <c r="D641" s="164"/>
      <c r="E641" s="201"/>
      <c r="F641" s="164"/>
      <c r="G641" s="194"/>
      <c r="H641" s="164"/>
      <c r="I641" s="204"/>
      <c r="J641" s="164"/>
      <c r="K641" s="164"/>
      <c r="L641" s="164"/>
      <c r="M641" s="76"/>
      <c r="N641" s="76"/>
      <c r="O641" s="81"/>
      <c r="P641" s="195">
        <f>VLOOKUP(O641,'Supporting Documentation'!$A$4:$J$569,10,FALSE)</f>
        <v>0</v>
      </c>
      <c r="Q641" s="51"/>
      <c r="R641" s="50"/>
      <c r="S641" s="156">
        <f>IF(Q641="",0,(Q641/'PPF Application'!$T$7))</f>
        <v>0</v>
      </c>
      <c r="T641" s="52">
        <f>IF(O641="", 0, (P641/'PPF Application'!$T$7)*Q641)</f>
        <v>0</v>
      </c>
      <c r="U641" s="134"/>
      <c r="W641" s="158">
        <f t="shared" si="90"/>
        <v>0</v>
      </c>
      <c r="X641" s="158">
        <f t="shared" si="82"/>
        <v>0</v>
      </c>
      <c r="Y641" s="158">
        <f t="shared" si="83"/>
        <v>0</v>
      </c>
      <c r="Z641" s="200">
        <f t="shared" si="84"/>
        <v>0</v>
      </c>
      <c r="AA641" s="200">
        <f t="shared" si="85"/>
        <v>0</v>
      </c>
      <c r="AB641" s="158">
        <f t="shared" si="86"/>
        <v>0</v>
      </c>
      <c r="AC641" s="11">
        <f t="shared" si="87"/>
        <v>0</v>
      </c>
      <c r="AE641" s="23">
        <f t="shared" si="88"/>
        <v>0</v>
      </c>
      <c r="AF641" s="23">
        <f t="shared" si="89"/>
        <v>0</v>
      </c>
    </row>
    <row r="642" spans="1:32" x14ac:dyDescent="0.2">
      <c r="A642" s="366"/>
      <c r="B642" s="366"/>
      <c r="C642" s="164"/>
      <c r="D642" s="164"/>
      <c r="E642" s="201"/>
      <c r="F642" s="164"/>
      <c r="G642" s="194"/>
      <c r="H642" s="164"/>
      <c r="I642" s="204"/>
      <c r="J642" s="164"/>
      <c r="K642" s="164"/>
      <c r="L642" s="164"/>
      <c r="M642" s="76"/>
      <c r="N642" s="76"/>
      <c r="O642" s="81"/>
      <c r="P642" s="195">
        <f>VLOOKUP(O642,'Supporting Documentation'!$A$4:$J$569,10,FALSE)</f>
        <v>0</v>
      </c>
      <c r="Q642" s="51"/>
      <c r="R642" s="50"/>
      <c r="S642" s="156">
        <f>IF(Q642="",0,(Q642/'PPF Application'!$T$7))</f>
        <v>0</v>
      </c>
      <c r="T642" s="52">
        <f>IF(O642="", 0, (P642/'PPF Application'!$T$7)*Q642)</f>
        <v>0</v>
      </c>
      <c r="U642" s="134"/>
      <c r="W642" s="158">
        <f t="shared" si="90"/>
        <v>0</v>
      </c>
      <c r="X642" s="158">
        <f t="shared" si="82"/>
        <v>0</v>
      </c>
      <c r="Y642" s="158">
        <f t="shared" si="83"/>
        <v>0</v>
      </c>
      <c r="Z642" s="200">
        <f t="shared" si="84"/>
        <v>0</v>
      </c>
      <c r="AA642" s="200">
        <f t="shared" si="85"/>
        <v>0</v>
      </c>
      <c r="AB642" s="158">
        <f t="shared" si="86"/>
        <v>0</v>
      </c>
      <c r="AC642" s="11">
        <f t="shared" si="87"/>
        <v>0</v>
      </c>
      <c r="AE642" s="23">
        <f t="shared" si="88"/>
        <v>0</v>
      </c>
      <c r="AF642" s="23">
        <f t="shared" si="89"/>
        <v>0</v>
      </c>
    </row>
    <row r="643" spans="1:32" x14ac:dyDescent="0.2">
      <c r="A643" s="366"/>
      <c r="B643" s="366"/>
      <c r="C643" s="164"/>
      <c r="D643" s="164"/>
      <c r="E643" s="201"/>
      <c r="F643" s="164"/>
      <c r="G643" s="194"/>
      <c r="H643" s="164"/>
      <c r="I643" s="204"/>
      <c r="J643" s="164"/>
      <c r="K643" s="164"/>
      <c r="L643" s="164"/>
      <c r="M643" s="76"/>
      <c r="N643" s="76"/>
      <c r="O643" s="81"/>
      <c r="P643" s="195">
        <f>VLOOKUP(O643,'Supporting Documentation'!$A$4:$J$569,10,FALSE)</f>
        <v>0</v>
      </c>
      <c r="Q643" s="51"/>
      <c r="R643" s="50"/>
      <c r="S643" s="156">
        <f>IF(Q643="",0,(Q643/'PPF Application'!$T$7))</f>
        <v>0</v>
      </c>
      <c r="T643" s="52">
        <f>IF(O643="", 0, (P643/'PPF Application'!$T$7)*Q643)</f>
        <v>0</v>
      </c>
      <c r="U643" s="134"/>
      <c r="W643" s="158">
        <f t="shared" si="90"/>
        <v>0</v>
      </c>
      <c r="X643" s="158">
        <f t="shared" si="82"/>
        <v>0</v>
      </c>
      <c r="Y643" s="158">
        <f t="shared" si="83"/>
        <v>0</v>
      </c>
      <c r="Z643" s="200">
        <f t="shared" si="84"/>
        <v>0</v>
      </c>
      <c r="AA643" s="200">
        <f t="shared" si="85"/>
        <v>0</v>
      </c>
      <c r="AB643" s="158">
        <f t="shared" si="86"/>
        <v>0</v>
      </c>
      <c r="AC643" s="11">
        <f t="shared" si="87"/>
        <v>0</v>
      </c>
      <c r="AE643" s="23">
        <f t="shared" si="88"/>
        <v>0</v>
      </c>
      <c r="AF643" s="23">
        <f t="shared" si="89"/>
        <v>0</v>
      </c>
    </row>
    <row r="644" spans="1:32" x14ac:dyDescent="0.2">
      <c r="A644" s="366"/>
      <c r="B644" s="366"/>
      <c r="C644" s="164"/>
      <c r="D644" s="164"/>
      <c r="E644" s="201"/>
      <c r="F644" s="164"/>
      <c r="G644" s="194"/>
      <c r="H644" s="164"/>
      <c r="I644" s="204"/>
      <c r="J644" s="164"/>
      <c r="K644" s="164"/>
      <c r="L644" s="164"/>
      <c r="M644" s="76"/>
      <c r="N644" s="76"/>
      <c r="O644" s="81"/>
      <c r="P644" s="195">
        <f>VLOOKUP(O644,'Supporting Documentation'!$A$4:$J$569,10,FALSE)</f>
        <v>0</v>
      </c>
      <c r="Q644" s="51"/>
      <c r="R644" s="50"/>
      <c r="S644" s="156">
        <f>IF(Q644="",0,(Q644/'PPF Application'!$T$7))</f>
        <v>0</v>
      </c>
      <c r="T644" s="52">
        <f>IF(O644="", 0, (P644/'PPF Application'!$T$7)*Q644)</f>
        <v>0</v>
      </c>
      <c r="U644" s="134"/>
      <c r="W644" s="158">
        <f t="shared" si="90"/>
        <v>0</v>
      </c>
      <c r="X644" s="158">
        <f t="shared" si="82"/>
        <v>0</v>
      </c>
      <c r="Y644" s="158">
        <f t="shared" si="83"/>
        <v>0</v>
      </c>
      <c r="Z644" s="200">
        <f t="shared" si="84"/>
        <v>0</v>
      </c>
      <c r="AA644" s="200">
        <f t="shared" si="85"/>
        <v>0</v>
      </c>
      <c r="AB644" s="158">
        <f t="shared" si="86"/>
        <v>0</v>
      </c>
      <c r="AC644" s="11">
        <f t="shared" si="87"/>
        <v>0</v>
      </c>
      <c r="AE644" s="23">
        <f t="shared" si="88"/>
        <v>0</v>
      </c>
      <c r="AF644" s="23">
        <f t="shared" si="89"/>
        <v>0</v>
      </c>
    </row>
    <row r="645" spans="1:32" x14ac:dyDescent="0.2">
      <c r="A645" s="366"/>
      <c r="B645" s="366"/>
      <c r="C645" s="164"/>
      <c r="D645" s="164"/>
      <c r="E645" s="201"/>
      <c r="F645" s="164"/>
      <c r="G645" s="194"/>
      <c r="H645" s="164"/>
      <c r="I645" s="204"/>
      <c r="J645" s="164"/>
      <c r="K645" s="164"/>
      <c r="L645" s="164"/>
      <c r="M645" s="76"/>
      <c r="N645" s="76"/>
      <c r="O645" s="81"/>
      <c r="P645" s="195">
        <f>VLOOKUP(O645,'Supporting Documentation'!$A$4:$J$569,10,FALSE)</f>
        <v>0</v>
      </c>
      <c r="Q645" s="51"/>
      <c r="R645" s="50"/>
      <c r="S645" s="156">
        <f>IF(Q645="",0,(Q645/'PPF Application'!$T$7))</f>
        <v>0</v>
      </c>
      <c r="T645" s="52">
        <f>IF(O645="", 0, (P645/'PPF Application'!$T$7)*Q645)</f>
        <v>0</v>
      </c>
      <c r="U645" s="134"/>
      <c r="W645" s="158">
        <f t="shared" si="90"/>
        <v>0</v>
      </c>
      <c r="X645" s="158">
        <f t="shared" si="82"/>
        <v>0</v>
      </c>
      <c r="Y645" s="158">
        <f t="shared" si="83"/>
        <v>0</v>
      </c>
      <c r="Z645" s="200">
        <f t="shared" si="84"/>
        <v>0</v>
      </c>
      <c r="AA645" s="200">
        <f t="shared" si="85"/>
        <v>0</v>
      </c>
      <c r="AB645" s="158">
        <f t="shared" si="86"/>
        <v>0</v>
      </c>
      <c r="AC645" s="11">
        <f t="shared" si="87"/>
        <v>0</v>
      </c>
      <c r="AE645" s="23">
        <f t="shared" si="88"/>
        <v>0</v>
      </c>
      <c r="AF645" s="23">
        <f t="shared" si="89"/>
        <v>0</v>
      </c>
    </row>
    <row r="646" spans="1:32" x14ac:dyDescent="0.2">
      <c r="A646" s="366"/>
      <c r="B646" s="366"/>
      <c r="C646" s="164"/>
      <c r="D646" s="164"/>
      <c r="E646" s="201"/>
      <c r="F646" s="164"/>
      <c r="G646" s="194"/>
      <c r="H646" s="164"/>
      <c r="I646" s="204"/>
      <c r="J646" s="164"/>
      <c r="K646" s="164"/>
      <c r="L646" s="164"/>
      <c r="M646" s="76"/>
      <c r="N646" s="76"/>
      <c r="O646" s="81"/>
      <c r="P646" s="195">
        <f>VLOOKUP(O646,'Supporting Documentation'!$A$4:$J$569,10,FALSE)</f>
        <v>0</v>
      </c>
      <c r="Q646" s="51"/>
      <c r="R646" s="50"/>
      <c r="S646" s="156">
        <f>IF(Q646="",0,(Q646/'PPF Application'!$T$7))</f>
        <v>0</v>
      </c>
      <c r="T646" s="52">
        <f>IF(O646="", 0, (P646/'PPF Application'!$T$7)*Q646)</f>
        <v>0</v>
      </c>
      <c r="U646" s="134"/>
      <c r="W646" s="158">
        <f t="shared" si="90"/>
        <v>0</v>
      </c>
      <c r="X646" s="158">
        <f t="shared" ref="X646:X709" si="91">IF(AND(C646="x",H646="x"),1,0)</f>
        <v>0</v>
      </c>
      <c r="Y646" s="158">
        <f t="shared" ref="Y646:Y709" si="92">IF(AND(D646="x",H646="x"),1,0)</f>
        <v>0</v>
      </c>
      <c r="Z646" s="200">
        <f t="shared" ref="Z646:Z709" si="93">IF(AND(E646="x",H646="x"),1,0)</f>
        <v>0</v>
      </c>
      <c r="AA646" s="200">
        <f t="shared" ref="AA646:AA709" si="94">IF(AND(F646="x",H646="x"),1,0)</f>
        <v>0</v>
      </c>
      <c r="AB646" s="158">
        <f t="shared" ref="AB646:AB709" si="95">IF(OR(O646="UNK",O646="TPR",O646="ORP",O646="INC",O646="OTS"),1,0)</f>
        <v>0</v>
      </c>
      <c r="AC646" s="11">
        <f t="shared" ref="AC646:AC709" si="96">IF((AND(AND(AND(M646&lt;=$AD$5,N646&gt;=$AD$5,M646&lt;&gt;"",H646&lt;&gt;"")))),1,0)</f>
        <v>0</v>
      </c>
      <c r="AE646" s="23">
        <f t="shared" ref="AE646:AE709" si="97">IF(J646="x",S646,0)</f>
        <v>0</v>
      </c>
      <c r="AF646" s="23">
        <f t="shared" ref="AF646:AF709" si="98">IF(R646="x", S646, 0)</f>
        <v>0</v>
      </c>
    </row>
    <row r="647" spans="1:32" x14ac:dyDescent="0.2">
      <c r="A647" s="366"/>
      <c r="B647" s="366"/>
      <c r="C647" s="164"/>
      <c r="D647" s="164"/>
      <c r="E647" s="201"/>
      <c r="F647" s="164"/>
      <c r="G647" s="194"/>
      <c r="H647" s="164"/>
      <c r="I647" s="204"/>
      <c r="J647" s="164"/>
      <c r="K647" s="164"/>
      <c r="L647" s="164"/>
      <c r="M647" s="76"/>
      <c r="N647" s="76"/>
      <c r="O647" s="81"/>
      <c r="P647" s="195">
        <f>VLOOKUP(O647,'Supporting Documentation'!$A$4:$J$569,10,FALSE)</f>
        <v>0</v>
      </c>
      <c r="Q647" s="51"/>
      <c r="R647" s="50"/>
      <c r="S647" s="156">
        <f>IF(Q647="",0,(Q647/'PPF Application'!$T$7))</f>
        <v>0</v>
      </c>
      <c r="T647" s="52">
        <f>IF(O647="", 0, (P647/'PPF Application'!$T$7)*Q647)</f>
        <v>0</v>
      </c>
      <c r="U647" s="134"/>
      <c r="W647" s="158">
        <f t="shared" ref="W647:W710" si="99">IF(AND(A647="x",H647="x"),1,0)</f>
        <v>0</v>
      </c>
      <c r="X647" s="158">
        <f t="shared" si="91"/>
        <v>0</v>
      </c>
      <c r="Y647" s="158">
        <f t="shared" si="92"/>
        <v>0</v>
      </c>
      <c r="Z647" s="200">
        <f t="shared" si="93"/>
        <v>0</v>
      </c>
      <c r="AA647" s="200">
        <f t="shared" si="94"/>
        <v>0</v>
      </c>
      <c r="AB647" s="158">
        <f t="shared" si="95"/>
        <v>0</v>
      </c>
      <c r="AC647" s="11">
        <f t="shared" si="96"/>
        <v>0</v>
      </c>
      <c r="AE647" s="23">
        <f t="shared" si="97"/>
        <v>0</v>
      </c>
      <c r="AF647" s="23">
        <f t="shared" si="98"/>
        <v>0</v>
      </c>
    </row>
    <row r="648" spans="1:32" x14ac:dyDescent="0.2">
      <c r="A648" s="366"/>
      <c r="B648" s="366"/>
      <c r="C648" s="164"/>
      <c r="D648" s="164"/>
      <c r="E648" s="201"/>
      <c r="F648" s="164"/>
      <c r="G648" s="194"/>
      <c r="H648" s="164"/>
      <c r="I648" s="204"/>
      <c r="J648" s="164"/>
      <c r="K648" s="164"/>
      <c r="L648" s="164"/>
      <c r="M648" s="76"/>
      <c r="N648" s="76"/>
      <c r="O648" s="81"/>
      <c r="P648" s="195">
        <f>VLOOKUP(O648,'Supporting Documentation'!$A$4:$J$569,10,FALSE)</f>
        <v>0</v>
      </c>
      <c r="Q648" s="51"/>
      <c r="R648" s="50"/>
      <c r="S648" s="156">
        <f>IF(Q648="",0,(Q648/'PPF Application'!$T$7))</f>
        <v>0</v>
      </c>
      <c r="T648" s="52">
        <f>IF(O648="", 0, (P648/'PPF Application'!$T$7)*Q648)</f>
        <v>0</v>
      </c>
      <c r="U648" s="134"/>
      <c r="W648" s="158">
        <f t="shared" si="99"/>
        <v>0</v>
      </c>
      <c r="X648" s="158">
        <f t="shared" si="91"/>
        <v>0</v>
      </c>
      <c r="Y648" s="158">
        <f t="shared" si="92"/>
        <v>0</v>
      </c>
      <c r="Z648" s="200">
        <f t="shared" si="93"/>
        <v>0</v>
      </c>
      <c r="AA648" s="200">
        <f t="shared" si="94"/>
        <v>0</v>
      </c>
      <c r="AB648" s="158">
        <f t="shared" si="95"/>
        <v>0</v>
      </c>
      <c r="AC648" s="11">
        <f t="shared" si="96"/>
        <v>0</v>
      </c>
      <c r="AE648" s="23">
        <f t="shared" si="97"/>
        <v>0</v>
      </c>
      <c r="AF648" s="23">
        <f t="shared" si="98"/>
        <v>0</v>
      </c>
    </row>
    <row r="649" spans="1:32" x14ac:dyDescent="0.2">
      <c r="A649" s="366"/>
      <c r="B649" s="366"/>
      <c r="C649" s="164"/>
      <c r="D649" s="164"/>
      <c r="E649" s="201"/>
      <c r="F649" s="164"/>
      <c r="G649" s="194"/>
      <c r="H649" s="164"/>
      <c r="I649" s="204"/>
      <c r="J649" s="164"/>
      <c r="K649" s="164"/>
      <c r="L649" s="164"/>
      <c r="M649" s="76"/>
      <c r="N649" s="76"/>
      <c r="O649" s="81"/>
      <c r="P649" s="195">
        <f>VLOOKUP(O649,'Supporting Documentation'!$A$4:$J$569,10,FALSE)</f>
        <v>0</v>
      </c>
      <c r="Q649" s="51"/>
      <c r="R649" s="50"/>
      <c r="S649" s="156">
        <f>IF(Q649="",0,(Q649/'PPF Application'!$T$7))</f>
        <v>0</v>
      </c>
      <c r="T649" s="52">
        <f>IF(O649="", 0, (P649/'PPF Application'!$T$7)*Q649)</f>
        <v>0</v>
      </c>
      <c r="U649" s="134"/>
      <c r="W649" s="158">
        <f t="shared" si="99"/>
        <v>0</v>
      </c>
      <c r="X649" s="158">
        <f t="shared" si="91"/>
        <v>0</v>
      </c>
      <c r="Y649" s="158">
        <f t="shared" si="92"/>
        <v>0</v>
      </c>
      <c r="Z649" s="200">
        <f t="shared" si="93"/>
        <v>0</v>
      </c>
      <c r="AA649" s="200">
        <f t="shared" si="94"/>
        <v>0</v>
      </c>
      <c r="AB649" s="158">
        <f t="shared" si="95"/>
        <v>0</v>
      </c>
      <c r="AC649" s="11">
        <f t="shared" si="96"/>
        <v>0</v>
      </c>
      <c r="AE649" s="23">
        <f t="shared" si="97"/>
        <v>0</v>
      </c>
      <c r="AF649" s="23">
        <f t="shared" si="98"/>
        <v>0</v>
      </c>
    </row>
    <row r="650" spans="1:32" x14ac:dyDescent="0.2">
      <c r="A650" s="366"/>
      <c r="B650" s="366"/>
      <c r="C650" s="164"/>
      <c r="D650" s="164"/>
      <c r="E650" s="201"/>
      <c r="F650" s="164"/>
      <c r="G650" s="194"/>
      <c r="H650" s="164"/>
      <c r="I650" s="204"/>
      <c r="J650" s="164"/>
      <c r="K650" s="164"/>
      <c r="L650" s="164"/>
      <c r="M650" s="76"/>
      <c r="N650" s="76"/>
      <c r="O650" s="81"/>
      <c r="P650" s="195">
        <f>VLOOKUP(O650,'Supporting Documentation'!$A$4:$J$569,10,FALSE)</f>
        <v>0</v>
      </c>
      <c r="Q650" s="51"/>
      <c r="R650" s="50"/>
      <c r="S650" s="156">
        <f>IF(Q650="",0,(Q650/'PPF Application'!$T$7))</f>
        <v>0</v>
      </c>
      <c r="T650" s="52">
        <f>IF(O650="", 0, (P650/'PPF Application'!$T$7)*Q650)</f>
        <v>0</v>
      </c>
      <c r="U650" s="134"/>
      <c r="W650" s="158">
        <f t="shared" si="99"/>
        <v>0</v>
      </c>
      <c r="X650" s="158">
        <f t="shared" si="91"/>
        <v>0</v>
      </c>
      <c r="Y650" s="158">
        <f t="shared" si="92"/>
        <v>0</v>
      </c>
      <c r="Z650" s="200">
        <f t="shared" si="93"/>
        <v>0</v>
      </c>
      <c r="AA650" s="200">
        <f t="shared" si="94"/>
        <v>0</v>
      </c>
      <c r="AB650" s="158">
        <f t="shared" si="95"/>
        <v>0</v>
      </c>
      <c r="AC650" s="11">
        <f t="shared" si="96"/>
        <v>0</v>
      </c>
      <c r="AE650" s="23">
        <f t="shared" si="97"/>
        <v>0</v>
      </c>
      <c r="AF650" s="23">
        <f t="shared" si="98"/>
        <v>0</v>
      </c>
    </row>
    <row r="651" spans="1:32" x14ac:dyDescent="0.2">
      <c r="A651" s="366"/>
      <c r="B651" s="366"/>
      <c r="C651" s="164"/>
      <c r="D651" s="164"/>
      <c r="E651" s="201"/>
      <c r="F651" s="164"/>
      <c r="G651" s="194"/>
      <c r="H651" s="164"/>
      <c r="I651" s="204"/>
      <c r="J651" s="164"/>
      <c r="K651" s="164"/>
      <c r="L651" s="164"/>
      <c r="M651" s="76"/>
      <c r="N651" s="76"/>
      <c r="O651" s="81"/>
      <c r="P651" s="195">
        <f>VLOOKUP(O651,'Supporting Documentation'!$A$4:$J$569,10,FALSE)</f>
        <v>0</v>
      </c>
      <c r="Q651" s="51"/>
      <c r="R651" s="50"/>
      <c r="S651" s="156">
        <f>IF(Q651="",0,(Q651/'PPF Application'!$T$7))</f>
        <v>0</v>
      </c>
      <c r="T651" s="52">
        <f>IF(O651="", 0, (P651/'PPF Application'!$T$7)*Q651)</f>
        <v>0</v>
      </c>
      <c r="U651" s="134"/>
      <c r="W651" s="158">
        <f t="shared" si="99"/>
        <v>0</v>
      </c>
      <c r="X651" s="158">
        <f t="shared" si="91"/>
        <v>0</v>
      </c>
      <c r="Y651" s="158">
        <f t="shared" si="92"/>
        <v>0</v>
      </c>
      <c r="Z651" s="200">
        <f t="shared" si="93"/>
        <v>0</v>
      </c>
      <c r="AA651" s="200">
        <f t="shared" si="94"/>
        <v>0</v>
      </c>
      <c r="AB651" s="158">
        <f t="shared" si="95"/>
        <v>0</v>
      </c>
      <c r="AC651" s="11">
        <f t="shared" si="96"/>
        <v>0</v>
      </c>
      <c r="AE651" s="23">
        <f t="shared" si="97"/>
        <v>0</v>
      </c>
      <c r="AF651" s="23">
        <f t="shared" si="98"/>
        <v>0</v>
      </c>
    </row>
    <row r="652" spans="1:32" x14ac:dyDescent="0.2">
      <c r="A652" s="366"/>
      <c r="B652" s="366"/>
      <c r="C652" s="164"/>
      <c r="D652" s="164"/>
      <c r="E652" s="201"/>
      <c r="F652" s="164"/>
      <c r="G652" s="194"/>
      <c r="H652" s="164"/>
      <c r="I652" s="204"/>
      <c r="J652" s="164"/>
      <c r="K652" s="164"/>
      <c r="L652" s="164"/>
      <c r="M652" s="76"/>
      <c r="N652" s="76"/>
      <c r="O652" s="81"/>
      <c r="P652" s="195">
        <f>VLOOKUP(O652,'Supporting Documentation'!$A$4:$J$569,10,FALSE)</f>
        <v>0</v>
      </c>
      <c r="Q652" s="51"/>
      <c r="R652" s="50"/>
      <c r="S652" s="156">
        <f>IF(Q652="",0,(Q652/'PPF Application'!$T$7))</f>
        <v>0</v>
      </c>
      <c r="T652" s="52">
        <f>IF(O652="", 0, (P652/'PPF Application'!$T$7)*Q652)</f>
        <v>0</v>
      </c>
      <c r="U652" s="134"/>
      <c r="W652" s="158">
        <f t="shared" si="99"/>
        <v>0</v>
      </c>
      <c r="X652" s="158">
        <f t="shared" si="91"/>
        <v>0</v>
      </c>
      <c r="Y652" s="158">
        <f t="shared" si="92"/>
        <v>0</v>
      </c>
      <c r="Z652" s="200">
        <f t="shared" si="93"/>
        <v>0</v>
      </c>
      <c r="AA652" s="200">
        <f t="shared" si="94"/>
        <v>0</v>
      </c>
      <c r="AB652" s="158">
        <f t="shared" si="95"/>
        <v>0</v>
      </c>
      <c r="AC652" s="11">
        <f t="shared" si="96"/>
        <v>0</v>
      </c>
      <c r="AE652" s="23">
        <f t="shared" si="97"/>
        <v>0</v>
      </c>
      <c r="AF652" s="23">
        <f t="shared" si="98"/>
        <v>0</v>
      </c>
    </row>
    <row r="653" spans="1:32" x14ac:dyDescent="0.2">
      <c r="A653" s="366"/>
      <c r="B653" s="366"/>
      <c r="C653" s="164"/>
      <c r="D653" s="164"/>
      <c r="E653" s="201"/>
      <c r="F653" s="164"/>
      <c r="G653" s="194"/>
      <c r="H653" s="164"/>
      <c r="I653" s="204"/>
      <c r="J653" s="164"/>
      <c r="K653" s="164"/>
      <c r="L653" s="164"/>
      <c r="M653" s="76"/>
      <c r="N653" s="76"/>
      <c r="O653" s="81"/>
      <c r="P653" s="195">
        <f>VLOOKUP(O653,'Supporting Documentation'!$A$4:$J$569,10,FALSE)</f>
        <v>0</v>
      </c>
      <c r="Q653" s="51"/>
      <c r="R653" s="50"/>
      <c r="S653" s="156">
        <f>IF(Q653="",0,(Q653/'PPF Application'!$T$7))</f>
        <v>0</v>
      </c>
      <c r="T653" s="52">
        <f>IF(O653="", 0, (P653/'PPF Application'!$T$7)*Q653)</f>
        <v>0</v>
      </c>
      <c r="U653" s="134"/>
      <c r="W653" s="158">
        <f t="shared" si="99"/>
        <v>0</v>
      </c>
      <c r="X653" s="158">
        <f t="shared" si="91"/>
        <v>0</v>
      </c>
      <c r="Y653" s="158">
        <f t="shared" si="92"/>
        <v>0</v>
      </c>
      <c r="Z653" s="200">
        <f t="shared" si="93"/>
        <v>0</v>
      </c>
      <c r="AA653" s="200">
        <f t="shared" si="94"/>
        <v>0</v>
      </c>
      <c r="AB653" s="158">
        <f t="shared" si="95"/>
        <v>0</v>
      </c>
      <c r="AC653" s="11">
        <f t="shared" si="96"/>
        <v>0</v>
      </c>
      <c r="AE653" s="23">
        <f t="shared" si="97"/>
        <v>0</v>
      </c>
      <c r="AF653" s="23">
        <f t="shared" si="98"/>
        <v>0</v>
      </c>
    </row>
    <row r="654" spans="1:32" x14ac:dyDescent="0.2">
      <c r="A654" s="366"/>
      <c r="B654" s="366"/>
      <c r="C654" s="164"/>
      <c r="D654" s="164"/>
      <c r="E654" s="201"/>
      <c r="F654" s="164"/>
      <c r="G654" s="194"/>
      <c r="H654" s="164"/>
      <c r="I654" s="204"/>
      <c r="J654" s="164"/>
      <c r="K654" s="164"/>
      <c r="L654" s="164"/>
      <c r="M654" s="76"/>
      <c r="N654" s="76"/>
      <c r="O654" s="81"/>
      <c r="P654" s="195">
        <f>VLOOKUP(O654,'Supporting Documentation'!$A$4:$J$569,10,FALSE)</f>
        <v>0</v>
      </c>
      <c r="Q654" s="51"/>
      <c r="R654" s="50"/>
      <c r="S654" s="156">
        <f>IF(Q654="",0,(Q654/'PPF Application'!$T$7))</f>
        <v>0</v>
      </c>
      <c r="T654" s="52">
        <f>IF(O654="", 0, (P654/'PPF Application'!$T$7)*Q654)</f>
        <v>0</v>
      </c>
      <c r="U654" s="134"/>
      <c r="W654" s="158">
        <f t="shared" si="99"/>
        <v>0</v>
      </c>
      <c r="X654" s="158">
        <f t="shared" si="91"/>
        <v>0</v>
      </c>
      <c r="Y654" s="158">
        <f t="shared" si="92"/>
        <v>0</v>
      </c>
      <c r="Z654" s="200">
        <f t="shared" si="93"/>
        <v>0</v>
      </c>
      <c r="AA654" s="200">
        <f t="shared" si="94"/>
        <v>0</v>
      </c>
      <c r="AB654" s="158">
        <f t="shared" si="95"/>
        <v>0</v>
      </c>
      <c r="AC654" s="11">
        <f t="shared" si="96"/>
        <v>0</v>
      </c>
      <c r="AE654" s="23">
        <f t="shared" si="97"/>
        <v>0</v>
      </c>
      <c r="AF654" s="23">
        <f t="shared" si="98"/>
        <v>0</v>
      </c>
    </row>
    <row r="655" spans="1:32" x14ac:dyDescent="0.2">
      <c r="A655" s="366"/>
      <c r="B655" s="366"/>
      <c r="C655" s="164"/>
      <c r="D655" s="164"/>
      <c r="E655" s="201"/>
      <c r="F655" s="164"/>
      <c r="G655" s="194"/>
      <c r="H655" s="164"/>
      <c r="I655" s="204"/>
      <c r="J655" s="164"/>
      <c r="K655" s="164"/>
      <c r="L655" s="164"/>
      <c r="M655" s="76"/>
      <c r="N655" s="76"/>
      <c r="O655" s="81"/>
      <c r="P655" s="195">
        <f>VLOOKUP(O655,'Supporting Documentation'!$A$4:$J$569,10,FALSE)</f>
        <v>0</v>
      </c>
      <c r="Q655" s="51"/>
      <c r="R655" s="50"/>
      <c r="S655" s="156">
        <f>IF(Q655="",0,(Q655/'PPF Application'!$T$7))</f>
        <v>0</v>
      </c>
      <c r="T655" s="52">
        <f>IF(O655="", 0, (P655/'PPF Application'!$T$7)*Q655)</f>
        <v>0</v>
      </c>
      <c r="U655" s="134"/>
      <c r="W655" s="158">
        <f t="shared" si="99"/>
        <v>0</v>
      </c>
      <c r="X655" s="158">
        <f t="shared" si="91"/>
        <v>0</v>
      </c>
      <c r="Y655" s="158">
        <f t="shared" si="92"/>
        <v>0</v>
      </c>
      <c r="Z655" s="200">
        <f t="shared" si="93"/>
        <v>0</v>
      </c>
      <c r="AA655" s="200">
        <f t="shared" si="94"/>
        <v>0</v>
      </c>
      <c r="AB655" s="158">
        <f t="shared" si="95"/>
        <v>0</v>
      </c>
      <c r="AC655" s="11">
        <f t="shared" si="96"/>
        <v>0</v>
      </c>
      <c r="AE655" s="23">
        <f t="shared" si="97"/>
        <v>0</v>
      </c>
      <c r="AF655" s="23">
        <f t="shared" si="98"/>
        <v>0</v>
      </c>
    </row>
    <row r="656" spans="1:32" x14ac:dyDescent="0.2">
      <c r="A656" s="366"/>
      <c r="B656" s="366"/>
      <c r="C656" s="164"/>
      <c r="D656" s="164"/>
      <c r="E656" s="201"/>
      <c r="F656" s="164"/>
      <c r="G656" s="194"/>
      <c r="H656" s="164"/>
      <c r="I656" s="204"/>
      <c r="J656" s="164"/>
      <c r="K656" s="164"/>
      <c r="L656" s="164"/>
      <c r="M656" s="76"/>
      <c r="N656" s="76"/>
      <c r="O656" s="81"/>
      <c r="P656" s="195">
        <f>VLOOKUP(O656,'Supporting Documentation'!$A$4:$J$569,10,FALSE)</f>
        <v>0</v>
      </c>
      <c r="Q656" s="51"/>
      <c r="R656" s="50"/>
      <c r="S656" s="156">
        <f>IF(Q656="",0,(Q656/'PPF Application'!$T$7))</f>
        <v>0</v>
      </c>
      <c r="T656" s="52">
        <f>IF(O656="", 0, (P656/'PPF Application'!$T$7)*Q656)</f>
        <v>0</v>
      </c>
      <c r="U656" s="134"/>
      <c r="W656" s="158">
        <f t="shared" si="99"/>
        <v>0</v>
      </c>
      <c r="X656" s="158">
        <f t="shared" si="91"/>
        <v>0</v>
      </c>
      <c r="Y656" s="158">
        <f t="shared" si="92"/>
        <v>0</v>
      </c>
      <c r="Z656" s="200">
        <f t="shared" si="93"/>
        <v>0</v>
      </c>
      <c r="AA656" s="200">
        <f t="shared" si="94"/>
        <v>0</v>
      </c>
      <c r="AB656" s="158">
        <f t="shared" si="95"/>
        <v>0</v>
      </c>
      <c r="AC656" s="11">
        <f t="shared" si="96"/>
        <v>0</v>
      </c>
      <c r="AE656" s="23">
        <f t="shared" si="97"/>
        <v>0</v>
      </c>
      <c r="AF656" s="23">
        <f t="shared" si="98"/>
        <v>0</v>
      </c>
    </row>
    <row r="657" spans="1:32" x14ac:dyDescent="0.2">
      <c r="A657" s="366"/>
      <c r="B657" s="366"/>
      <c r="C657" s="164"/>
      <c r="D657" s="164"/>
      <c r="E657" s="201"/>
      <c r="F657" s="164"/>
      <c r="G657" s="194"/>
      <c r="H657" s="164"/>
      <c r="I657" s="204"/>
      <c r="J657" s="164"/>
      <c r="K657" s="164"/>
      <c r="L657" s="164"/>
      <c r="M657" s="76"/>
      <c r="N657" s="76"/>
      <c r="O657" s="81"/>
      <c r="P657" s="195">
        <f>VLOOKUP(O657,'Supporting Documentation'!$A$4:$J$569,10,FALSE)</f>
        <v>0</v>
      </c>
      <c r="Q657" s="51"/>
      <c r="R657" s="50"/>
      <c r="S657" s="156">
        <f>IF(Q657="",0,(Q657/'PPF Application'!$T$7))</f>
        <v>0</v>
      </c>
      <c r="T657" s="52">
        <f>IF(O657="", 0, (P657/'PPF Application'!$T$7)*Q657)</f>
        <v>0</v>
      </c>
      <c r="U657" s="134"/>
      <c r="W657" s="158">
        <f t="shared" si="99"/>
        <v>0</v>
      </c>
      <c r="X657" s="158">
        <f t="shared" si="91"/>
        <v>0</v>
      </c>
      <c r="Y657" s="158">
        <f t="shared" si="92"/>
        <v>0</v>
      </c>
      <c r="Z657" s="200">
        <f t="shared" si="93"/>
        <v>0</v>
      </c>
      <c r="AA657" s="200">
        <f t="shared" si="94"/>
        <v>0</v>
      </c>
      <c r="AB657" s="158">
        <f t="shared" si="95"/>
        <v>0</v>
      </c>
      <c r="AC657" s="11">
        <f t="shared" si="96"/>
        <v>0</v>
      </c>
      <c r="AE657" s="23">
        <f t="shared" si="97"/>
        <v>0</v>
      </c>
      <c r="AF657" s="23">
        <f t="shared" si="98"/>
        <v>0</v>
      </c>
    </row>
    <row r="658" spans="1:32" x14ac:dyDescent="0.2">
      <c r="A658" s="366"/>
      <c r="B658" s="366"/>
      <c r="C658" s="164"/>
      <c r="D658" s="164"/>
      <c r="E658" s="201"/>
      <c r="F658" s="164"/>
      <c r="G658" s="194"/>
      <c r="H658" s="164"/>
      <c r="I658" s="204"/>
      <c r="J658" s="164"/>
      <c r="K658" s="164"/>
      <c r="L658" s="164"/>
      <c r="M658" s="76"/>
      <c r="N658" s="76"/>
      <c r="O658" s="81"/>
      <c r="P658" s="195">
        <f>VLOOKUP(O658,'Supporting Documentation'!$A$4:$J$569,10,FALSE)</f>
        <v>0</v>
      </c>
      <c r="Q658" s="51"/>
      <c r="R658" s="50"/>
      <c r="S658" s="156">
        <f>IF(Q658="",0,(Q658/'PPF Application'!$T$7))</f>
        <v>0</v>
      </c>
      <c r="T658" s="52">
        <f>IF(O658="", 0, (P658/'PPF Application'!$T$7)*Q658)</f>
        <v>0</v>
      </c>
      <c r="U658" s="134"/>
      <c r="W658" s="158">
        <f t="shared" si="99"/>
        <v>0</v>
      </c>
      <c r="X658" s="158">
        <f t="shared" si="91"/>
        <v>0</v>
      </c>
      <c r="Y658" s="158">
        <f t="shared" si="92"/>
        <v>0</v>
      </c>
      <c r="Z658" s="200">
        <f t="shared" si="93"/>
        <v>0</v>
      </c>
      <c r="AA658" s="200">
        <f t="shared" si="94"/>
        <v>0</v>
      </c>
      <c r="AB658" s="158">
        <f t="shared" si="95"/>
        <v>0</v>
      </c>
      <c r="AC658" s="11">
        <f t="shared" si="96"/>
        <v>0</v>
      </c>
      <c r="AE658" s="23">
        <f t="shared" si="97"/>
        <v>0</v>
      </c>
      <c r="AF658" s="23">
        <f t="shared" si="98"/>
        <v>0</v>
      </c>
    </row>
    <row r="659" spans="1:32" x14ac:dyDescent="0.2">
      <c r="A659" s="366"/>
      <c r="B659" s="366"/>
      <c r="C659" s="164"/>
      <c r="D659" s="164"/>
      <c r="E659" s="201"/>
      <c r="F659" s="164"/>
      <c r="G659" s="194"/>
      <c r="H659" s="164"/>
      <c r="I659" s="204"/>
      <c r="J659" s="164"/>
      <c r="K659" s="164"/>
      <c r="L659" s="164"/>
      <c r="M659" s="76"/>
      <c r="N659" s="76"/>
      <c r="O659" s="81"/>
      <c r="P659" s="195">
        <f>VLOOKUP(O659,'Supporting Documentation'!$A$4:$J$569,10,FALSE)</f>
        <v>0</v>
      </c>
      <c r="Q659" s="51"/>
      <c r="R659" s="50"/>
      <c r="S659" s="156">
        <f>IF(Q659="",0,(Q659/'PPF Application'!$T$7))</f>
        <v>0</v>
      </c>
      <c r="T659" s="52">
        <f>IF(O659="", 0, (P659/'PPF Application'!$T$7)*Q659)</f>
        <v>0</v>
      </c>
      <c r="U659" s="134"/>
      <c r="W659" s="158">
        <f t="shared" si="99"/>
        <v>0</v>
      </c>
      <c r="X659" s="158">
        <f t="shared" si="91"/>
        <v>0</v>
      </c>
      <c r="Y659" s="158">
        <f t="shared" si="92"/>
        <v>0</v>
      </c>
      <c r="Z659" s="200">
        <f t="shared" si="93"/>
        <v>0</v>
      </c>
      <c r="AA659" s="200">
        <f t="shared" si="94"/>
        <v>0</v>
      </c>
      <c r="AB659" s="158">
        <f t="shared" si="95"/>
        <v>0</v>
      </c>
      <c r="AC659" s="11">
        <f t="shared" si="96"/>
        <v>0</v>
      </c>
      <c r="AE659" s="23">
        <f t="shared" si="97"/>
        <v>0</v>
      </c>
      <c r="AF659" s="23">
        <f t="shared" si="98"/>
        <v>0</v>
      </c>
    </row>
    <row r="660" spans="1:32" x14ac:dyDescent="0.2">
      <c r="A660" s="366"/>
      <c r="B660" s="366"/>
      <c r="C660" s="164"/>
      <c r="D660" s="164"/>
      <c r="E660" s="201"/>
      <c r="F660" s="164"/>
      <c r="G660" s="194"/>
      <c r="H660" s="164"/>
      <c r="I660" s="204"/>
      <c r="J660" s="164"/>
      <c r="K660" s="164"/>
      <c r="L660" s="164"/>
      <c r="M660" s="76"/>
      <c r="N660" s="76"/>
      <c r="O660" s="81"/>
      <c r="P660" s="195">
        <f>VLOOKUP(O660,'Supporting Documentation'!$A$4:$J$569,10,FALSE)</f>
        <v>0</v>
      </c>
      <c r="Q660" s="51"/>
      <c r="R660" s="50"/>
      <c r="S660" s="156">
        <f>IF(Q660="",0,(Q660/'PPF Application'!$T$7))</f>
        <v>0</v>
      </c>
      <c r="T660" s="52">
        <f>IF(O660="", 0, (P660/'PPF Application'!$T$7)*Q660)</f>
        <v>0</v>
      </c>
      <c r="U660" s="134"/>
      <c r="W660" s="158">
        <f t="shared" si="99"/>
        <v>0</v>
      </c>
      <c r="X660" s="158">
        <f t="shared" si="91"/>
        <v>0</v>
      </c>
      <c r="Y660" s="158">
        <f t="shared" si="92"/>
        <v>0</v>
      </c>
      <c r="Z660" s="200">
        <f t="shared" si="93"/>
        <v>0</v>
      </c>
      <c r="AA660" s="200">
        <f t="shared" si="94"/>
        <v>0</v>
      </c>
      <c r="AB660" s="158">
        <f t="shared" si="95"/>
        <v>0</v>
      </c>
      <c r="AC660" s="11">
        <f t="shared" si="96"/>
        <v>0</v>
      </c>
      <c r="AE660" s="23">
        <f t="shared" si="97"/>
        <v>0</v>
      </c>
      <c r="AF660" s="23">
        <f t="shared" si="98"/>
        <v>0</v>
      </c>
    </row>
    <row r="661" spans="1:32" x14ac:dyDescent="0.2">
      <c r="A661" s="366"/>
      <c r="B661" s="366"/>
      <c r="C661" s="164"/>
      <c r="D661" s="164"/>
      <c r="E661" s="201"/>
      <c r="F661" s="164"/>
      <c r="G661" s="194"/>
      <c r="H661" s="164"/>
      <c r="I661" s="204"/>
      <c r="J661" s="164"/>
      <c r="K661" s="164"/>
      <c r="L661" s="164"/>
      <c r="M661" s="76"/>
      <c r="N661" s="76"/>
      <c r="O661" s="81"/>
      <c r="P661" s="195">
        <f>VLOOKUP(O661,'Supporting Documentation'!$A$4:$J$569,10,FALSE)</f>
        <v>0</v>
      </c>
      <c r="Q661" s="51"/>
      <c r="R661" s="50"/>
      <c r="S661" s="156">
        <f>IF(Q661="",0,(Q661/'PPF Application'!$T$7))</f>
        <v>0</v>
      </c>
      <c r="T661" s="52">
        <f>IF(O661="", 0, (P661/'PPF Application'!$T$7)*Q661)</f>
        <v>0</v>
      </c>
      <c r="U661" s="134"/>
      <c r="W661" s="158">
        <f t="shared" si="99"/>
        <v>0</v>
      </c>
      <c r="X661" s="158">
        <f t="shared" si="91"/>
        <v>0</v>
      </c>
      <c r="Y661" s="158">
        <f t="shared" si="92"/>
        <v>0</v>
      </c>
      <c r="Z661" s="200">
        <f t="shared" si="93"/>
        <v>0</v>
      </c>
      <c r="AA661" s="200">
        <f t="shared" si="94"/>
        <v>0</v>
      </c>
      <c r="AB661" s="158">
        <f t="shared" si="95"/>
        <v>0</v>
      </c>
      <c r="AC661" s="11">
        <f t="shared" si="96"/>
        <v>0</v>
      </c>
      <c r="AE661" s="23">
        <f t="shared" si="97"/>
        <v>0</v>
      </c>
      <c r="AF661" s="23">
        <f t="shared" si="98"/>
        <v>0</v>
      </c>
    </row>
    <row r="662" spans="1:32" x14ac:dyDescent="0.2">
      <c r="A662" s="366"/>
      <c r="B662" s="366"/>
      <c r="C662" s="164"/>
      <c r="D662" s="164"/>
      <c r="E662" s="201"/>
      <c r="F662" s="164"/>
      <c r="G662" s="194"/>
      <c r="H662" s="164"/>
      <c r="I662" s="204"/>
      <c r="J662" s="164"/>
      <c r="K662" s="164"/>
      <c r="L662" s="164"/>
      <c r="M662" s="76"/>
      <c r="N662" s="76"/>
      <c r="O662" s="81"/>
      <c r="P662" s="195">
        <f>VLOOKUP(O662,'Supporting Documentation'!$A$4:$J$569,10,FALSE)</f>
        <v>0</v>
      </c>
      <c r="Q662" s="51"/>
      <c r="R662" s="50"/>
      <c r="S662" s="156">
        <f>IF(Q662="",0,(Q662/'PPF Application'!$T$7))</f>
        <v>0</v>
      </c>
      <c r="T662" s="52">
        <f>IF(O662="", 0, (P662/'PPF Application'!$T$7)*Q662)</f>
        <v>0</v>
      </c>
      <c r="U662" s="134"/>
      <c r="W662" s="158">
        <f t="shared" si="99"/>
        <v>0</v>
      </c>
      <c r="X662" s="158">
        <f t="shared" si="91"/>
        <v>0</v>
      </c>
      <c r="Y662" s="158">
        <f t="shared" si="92"/>
        <v>0</v>
      </c>
      <c r="Z662" s="200">
        <f t="shared" si="93"/>
        <v>0</v>
      </c>
      <c r="AA662" s="200">
        <f t="shared" si="94"/>
        <v>0</v>
      </c>
      <c r="AB662" s="158">
        <f t="shared" si="95"/>
        <v>0</v>
      </c>
      <c r="AC662" s="11">
        <f t="shared" si="96"/>
        <v>0</v>
      </c>
      <c r="AE662" s="23">
        <f t="shared" si="97"/>
        <v>0</v>
      </c>
      <c r="AF662" s="23">
        <f t="shared" si="98"/>
        <v>0</v>
      </c>
    </row>
    <row r="663" spans="1:32" x14ac:dyDescent="0.2">
      <c r="A663" s="366"/>
      <c r="B663" s="366"/>
      <c r="C663" s="164"/>
      <c r="D663" s="164"/>
      <c r="E663" s="201"/>
      <c r="F663" s="164"/>
      <c r="G663" s="194"/>
      <c r="H663" s="164"/>
      <c r="I663" s="204"/>
      <c r="J663" s="164"/>
      <c r="K663" s="164"/>
      <c r="L663" s="164"/>
      <c r="M663" s="76"/>
      <c r="N663" s="76"/>
      <c r="O663" s="81"/>
      <c r="P663" s="195">
        <f>VLOOKUP(O663,'Supporting Documentation'!$A$4:$J$569,10,FALSE)</f>
        <v>0</v>
      </c>
      <c r="Q663" s="51"/>
      <c r="R663" s="50"/>
      <c r="S663" s="156">
        <f>IF(Q663="",0,(Q663/'PPF Application'!$T$7))</f>
        <v>0</v>
      </c>
      <c r="T663" s="52">
        <f>IF(O663="", 0, (P663/'PPF Application'!$T$7)*Q663)</f>
        <v>0</v>
      </c>
      <c r="U663" s="134"/>
      <c r="W663" s="158">
        <f t="shared" si="99"/>
        <v>0</v>
      </c>
      <c r="X663" s="158">
        <f t="shared" si="91"/>
        <v>0</v>
      </c>
      <c r="Y663" s="158">
        <f t="shared" si="92"/>
        <v>0</v>
      </c>
      <c r="Z663" s="200">
        <f t="shared" si="93"/>
        <v>0</v>
      </c>
      <c r="AA663" s="200">
        <f t="shared" si="94"/>
        <v>0</v>
      </c>
      <c r="AB663" s="158">
        <f t="shared" si="95"/>
        <v>0</v>
      </c>
      <c r="AC663" s="11">
        <f t="shared" si="96"/>
        <v>0</v>
      </c>
      <c r="AE663" s="23">
        <f t="shared" si="97"/>
        <v>0</v>
      </c>
      <c r="AF663" s="23">
        <f t="shared" si="98"/>
        <v>0</v>
      </c>
    </row>
    <row r="664" spans="1:32" x14ac:dyDescent="0.2">
      <c r="A664" s="366"/>
      <c r="B664" s="366"/>
      <c r="C664" s="164"/>
      <c r="D664" s="164"/>
      <c r="E664" s="201"/>
      <c r="F664" s="164"/>
      <c r="G664" s="194"/>
      <c r="H664" s="164"/>
      <c r="I664" s="204"/>
      <c r="J664" s="164"/>
      <c r="K664" s="164"/>
      <c r="L664" s="164"/>
      <c r="M664" s="76"/>
      <c r="N664" s="76"/>
      <c r="O664" s="81"/>
      <c r="P664" s="195">
        <f>VLOOKUP(O664,'Supporting Documentation'!$A$4:$J$569,10,FALSE)</f>
        <v>0</v>
      </c>
      <c r="Q664" s="51"/>
      <c r="R664" s="50"/>
      <c r="S664" s="156">
        <f>IF(Q664="",0,(Q664/'PPF Application'!$T$7))</f>
        <v>0</v>
      </c>
      <c r="T664" s="52">
        <f>IF(O664="", 0, (P664/'PPF Application'!$T$7)*Q664)</f>
        <v>0</v>
      </c>
      <c r="U664" s="134"/>
      <c r="W664" s="158">
        <f t="shared" si="99"/>
        <v>0</v>
      </c>
      <c r="X664" s="158">
        <f t="shared" si="91"/>
        <v>0</v>
      </c>
      <c r="Y664" s="158">
        <f t="shared" si="92"/>
        <v>0</v>
      </c>
      <c r="Z664" s="200">
        <f t="shared" si="93"/>
        <v>0</v>
      </c>
      <c r="AA664" s="200">
        <f t="shared" si="94"/>
        <v>0</v>
      </c>
      <c r="AB664" s="158">
        <f t="shared" si="95"/>
        <v>0</v>
      </c>
      <c r="AC664" s="11">
        <f t="shared" si="96"/>
        <v>0</v>
      </c>
      <c r="AE664" s="23">
        <f t="shared" si="97"/>
        <v>0</v>
      </c>
      <c r="AF664" s="23">
        <f t="shared" si="98"/>
        <v>0</v>
      </c>
    </row>
    <row r="665" spans="1:32" x14ac:dyDescent="0.2">
      <c r="A665" s="366"/>
      <c r="B665" s="366"/>
      <c r="C665" s="164"/>
      <c r="D665" s="164"/>
      <c r="E665" s="201"/>
      <c r="F665" s="164"/>
      <c r="G665" s="194"/>
      <c r="H665" s="164"/>
      <c r="I665" s="204"/>
      <c r="J665" s="164"/>
      <c r="K665" s="164"/>
      <c r="L665" s="164"/>
      <c r="M665" s="76"/>
      <c r="N665" s="76"/>
      <c r="O665" s="81"/>
      <c r="P665" s="195">
        <f>VLOOKUP(O665,'Supporting Documentation'!$A$4:$J$569,10,FALSE)</f>
        <v>0</v>
      </c>
      <c r="Q665" s="51"/>
      <c r="R665" s="50"/>
      <c r="S665" s="156">
        <f>IF(Q665="",0,(Q665/'PPF Application'!$T$7))</f>
        <v>0</v>
      </c>
      <c r="T665" s="52">
        <f>IF(O665="", 0, (P665/'PPF Application'!$T$7)*Q665)</f>
        <v>0</v>
      </c>
      <c r="U665" s="134"/>
      <c r="W665" s="158">
        <f t="shared" si="99"/>
        <v>0</v>
      </c>
      <c r="X665" s="158">
        <f t="shared" si="91"/>
        <v>0</v>
      </c>
      <c r="Y665" s="158">
        <f t="shared" si="92"/>
        <v>0</v>
      </c>
      <c r="Z665" s="200">
        <f t="shared" si="93"/>
        <v>0</v>
      </c>
      <c r="AA665" s="200">
        <f t="shared" si="94"/>
        <v>0</v>
      </c>
      <c r="AB665" s="158">
        <f t="shared" si="95"/>
        <v>0</v>
      </c>
      <c r="AC665" s="11">
        <f t="shared" si="96"/>
        <v>0</v>
      </c>
      <c r="AE665" s="23">
        <f t="shared" si="97"/>
        <v>0</v>
      </c>
      <c r="AF665" s="23">
        <f t="shared" si="98"/>
        <v>0</v>
      </c>
    </row>
    <row r="666" spans="1:32" x14ac:dyDescent="0.2">
      <c r="A666" s="366"/>
      <c r="B666" s="366"/>
      <c r="C666" s="164"/>
      <c r="D666" s="164"/>
      <c r="E666" s="201"/>
      <c r="F666" s="164"/>
      <c r="G666" s="194"/>
      <c r="H666" s="164"/>
      <c r="I666" s="204"/>
      <c r="J666" s="164"/>
      <c r="K666" s="164"/>
      <c r="L666" s="164"/>
      <c r="M666" s="76"/>
      <c r="N666" s="76"/>
      <c r="O666" s="81"/>
      <c r="P666" s="195">
        <f>VLOOKUP(O666,'Supporting Documentation'!$A$4:$J$569,10,FALSE)</f>
        <v>0</v>
      </c>
      <c r="Q666" s="51"/>
      <c r="R666" s="50"/>
      <c r="S666" s="156">
        <f>IF(Q666="",0,(Q666/'PPF Application'!$T$7))</f>
        <v>0</v>
      </c>
      <c r="T666" s="52">
        <f>IF(O666="", 0, (P666/'PPF Application'!$T$7)*Q666)</f>
        <v>0</v>
      </c>
      <c r="U666" s="134"/>
      <c r="W666" s="158">
        <f t="shared" si="99"/>
        <v>0</v>
      </c>
      <c r="X666" s="158">
        <f t="shared" si="91"/>
        <v>0</v>
      </c>
      <c r="Y666" s="158">
        <f t="shared" si="92"/>
        <v>0</v>
      </c>
      <c r="Z666" s="200">
        <f t="shared" si="93"/>
        <v>0</v>
      </c>
      <c r="AA666" s="200">
        <f t="shared" si="94"/>
        <v>0</v>
      </c>
      <c r="AB666" s="158">
        <f t="shared" si="95"/>
        <v>0</v>
      </c>
      <c r="AC666" s="11">
        <f t="shared" si="96"/>
        <v>0</v>
      </c>
      <c r="AE666" s="23">
        <f t="shared" si="97"/>
        <v>0</v>
      </c>
      <c r="AF666" s="23">
        <f t="shared" si="98"/>
        <v>0</v>
      </c>
    </row>
    <row r="667" spans="1:32" x14ac:dyDescent="0.2">
      <c r="A667" s="366"/>
      <c r="B667" s="366"/>
      <c r="C667" s="164"/>
      <c r="D667" s="164"/>
      <c r="E667" s="201"/>
      <c r="F667" s="164"/>
      <c r="G667" s="194"/>
      <c r="H667" s="164"/>
      <c r="I667" s="204"/>
      <c r="J667" s="164"/>
      <c r="K667" s="164"/>
      <c r="L667" s="164"/>
      <c r="M667" s="76"/>
      <c r="N667" s="76"/>
      <c r="O667" s="81"/>
      <c r="P667" s="195">
        <f>VLOOKUP(O667,'Supporting Documentation'!$A$4:$J$569,10,FALSE)</f>
        <v>0</v>
      </c>
      <c r="Q667" s="51"/>
      <c r="R667" s="50"/>
      <c r="S667" s="156">
        <f>IF(Q667="",0,(Q667/'PPF Application'!$T$7))</f>
        <v>0</v>
      </c>
      <c r="T667" s="52">
        <f>IF(O667="", 0, (P667/'PPF Application'!$T$7)*Q667)</f>
        <v>0</v>
      </c>
      <c r="U667" s="134"/>
      <c r="W667" s="158">
        <f t="shared" si="99"/>
        <v>0</v>
      </c>
      <c r="X667" s="158">
        <f t="shared" si="91"/>
        <v>0</v>
      </c>
      <c r="Y667" s="158">
        <f t="shared" si="92"/>
        <v>0</v>
      </c>
      <c r="Z667" s="200">
        <f t="shared" si="93"/>
        <v>0</v>
      </c>
      <c r="AA667" s="200">
        <f t="shared" si="94"/>
        <v>0</v>
      </c>
      <c r="AB667" s="158">
        <f t="shared" si="95"/>
        <v>0</v>
      </c>
      <c r="AC667" s="11">
        <f t="shared" si="96"/>
        <v>0</v>
      </c>
      <c r="AE667" s="23">
        <f t="shared" si="97"/>
        <v>0</v>
      </c>
      <c r="AF667" s="23">
        <f t="shared" si="98"/>
        <v>0</v>
      </c>
    </row>
    <row r="668" spans="1:32" x14ac:dyDescent="0.2">
      <c r="A668" s="366"/>
      <c r="B668" s="366"/>
      <c r="C668" s="164"/>
      <c r="D668" s="164"/>
      <c r="E668" s="201"/>
      <c r="F668" s="164"/>
      <c r="G668" s="194"/>
      <c r="H668" s="164"/>
      <c r="I668" s="204"/>
      <c r="J668" s="164"/>
      <c r="K668" s="164"/>
      <c r="L668" s="164"/>
      <c r="M668" s="76"/>
      <c r="N668" s="76"/>
      <c r="O668" s="81"/>
      <c r="P668" s="195">
        <f>VLOOKUP(O668,'Supporting Documentation'!$A$4:$J$569,10,FALSE)</f>
        <v>0</v>
      </c>
      <c r="Q668" s="51"/>
      <c r="R668" s="50"/>
      <c r="S668" s="156">
        <f>IF(Q668="",0,(Q668/'PPF Application'!$T$7))</f>
        <v>0</v>
      </c>
      <c r="T668" s="52">
        <f>IF(O668="", 0, (P668/'PPF Application'!$T$7)*Q668)</f>
        <v>0</v>
      </c>
      <c r="U668" s="134"/>
      <c r="W668" s="158">
        <f t="shared" si="99"/>
        <v>0</v>
      </c>
      <c r="X668" s="158">
        <f t="shared" si="91"/>
        <v>0</v>
      </c>
      <c r="Y668" s="158">
        <f t="shared" si="92"/>
        <v>0</v>
      </c>
      <c r="Z668" s="200">
        <f t="shared" si="93"/>
        <v>0</v>
      </c>
      <c r="AA668" s="200">
        <f t="shared" si="94"/>
        <v>0</v>
      </c>
      <c r="AB668" s="158">
        <f t="shared" si="95"/>
        <v>0</v>
      </c>
      <c r="AC668" s="11">
        <f t="shared" si="96"/>
        <v>0</v>
      </c>
      <c r="AE668" s="23">
        <f t="shared" si="97"/>
        <v>0</v>
      </c>
      <c r="AF668" s="23">
        <f t="shared" si="98"/>
        <v>0</v>
      </c>
    </row>
    <row r="669" spans="1:32" x14ac:dyDescent="0.2">
      <c r="A669" s="366"/>
      <c r="B669" s="366"/>
      <c r="C669" s="164"/>
      <c r="D669" s="164"/>
      <c r="E669" s="201"/>
      <c r="F669" s="164"/>
      <c r="G669" s="194"/>
      <c r="H669" s="164"/>
      <c r="I669" s="204"/>
      <c r="J669" s="164"/>
      <c r="K669" s="164"/>
      <c r="L669" s="164"/>
      <c r="M669" s="76"/>
      <c r="N669" s="76"/>
      <c r="O669" s="81"/>
      <c r="P669" s="195">
        <f>VLOOKUP(O669,'Supporting Documentation'!$A$4:$J$569,10,FALSE)</f>
        <v>0</v>
      </c>
      <c r="Q669" s="51"/>
      <c r="R669" s="50"/>
      <c r="S669" s="156">
        <f>IF(Q669="",0,(Q669/'PPF Application'!$T$7))</f>
        <v>0</v>
      </c>
      <c r="T669" s="52">
        <f>IF(O669="", 0, (P669/'PPF Application'!$T$7)*Q669)</f>
        <v>0</v>
      </c>
      <c r="U669" s="134"/>
      <c r="W669" s="158">
        <f t="shared" si="99"/>
        <v>0</v>
      </c>
      <c r="X669" s="158">
        <f t="shared" si="91"/>
        <v>0</v>
      </c>
      <c r="Y669" s="158">
        <f t="shared" si="92"/>
        <v>0</v>
      </c>
      <c r="Z669" s="200">
        <f t="shared" si="93"/>
        <v>0</v>
      </c>
      <c r="AA669" s="200">
        <f t="shared" si="94"/>
        <v>0</v>
      </c>
      <c r="AB669" s="158">
        <f t="shared" si="95"/>
        <v>0</v>
      </c>
      <c r="AC669" s="11">
        <f t="shared" si="96"/>
        <v>0</v>
      </c>
      <c r="AE669" s="23">
        <f t="shared" si="97"/>
        <v>0</v>
      </c>
      <c r="AF669" s="23">
        <f t="shared" si="98"/>
        <v>0</v>
      </c>
    </row>
    <row r="670" spans="1:32" x14ac:dyDescent="0.2">
      <c r="A670" s="366"/>
      <c r="B670" s="366"/>
      <c r="C670" s="164"/>
      <c r="D670" s="164"/>
      <c r="E670" s="201"/>
      <c r="F670" s="164"/>
      <c r="G670" s="194"/>
      <c r="H670" s="164"/>
      <c r="I670" s="204"/>
      <c r="J670" s="164"/>
      <c r="K670" s="164"/>
      <c r="L670" s="164"/>
      <c r="M670" s="76"/>
      <c r="N670" s="76"/>
      <c r="O670" s="81"/>
      <c r="P670" s="195">
        <f>VLOOKUP(O670,'Supporting Documentation'!$A$4:$J$569,10,FALSE)</f>
        <v>0</v>
      </c>
      <c r="Q670" s="51"/>
      <c r="R670" s="50"/>
      <c r="S670" s="156">
        <f>IF(Q670="",0,(Q670/'PPF Application'!$T$7))</f>
        <v>0</v>
      </c>
      <c r="T670" s="52">
        <f>IF(O670="", 0, (P670/'PPF Application'!$T$7)*Q670)</f>
        <v>0</v>
      </c>
      <c r="U670" s="134"/>
      <c r="W670" s="158">
        <f t="shared" si="99"/>
        <v>0</v>
      </c>
      <c r="X670" s="158">
        <f t="shared" si="91"/>
        <v>0</v>
      </c>
      <c r="Y670" s="158">
        <f t="shared" si="92"/>
        <v>0</v>
      </c>
      <c r="Z670" s="200">
        <f t="shared" si="93"/>
        <v>0</v>
      </c>
      <c r="AA670" s="200">
        <f t="shared" si="94"/>
        <v>0</v>
      </c>
      <c r="AB670" s="158">
        <f t="shared" si="95"/>
        <v>0</v>
      </c>
      <c r="AC670" s="11">
        <f t="shared" si="96"/>
        <v>0</v>
      </c>
      <c r="AE670" s="23">
        <f t="shared" si="97"/>
        <v>0</v>
      </c>
      <c r="AF670" s="23">
        <f t="shared" si="98"/>
        <v>0</v>
      </c>
    </row>
    <row r="671" spans="1:32" x14ac:dyDescent="0.2">
      <c r="A671" s="366"/>
      <c r="B671" s="366"/>
      <c r="C671" s="164"/>
      <c r="D671" s="164"/>
      <c r="E671" s="201"/>
      <c r="F671" s="164"/>
      <c r="G671" s="194"/>
      <c r="H671" s="164"/>
      <c r="I671" s="204"/>
      <c r="J671" s="164"/>
      <c r="K671" s="164"/>
      <c r="L671" s="164"/>
      <c r="M671" s="76"/>
      <c r="N671" s="76"/>
      <c r="O671" s="81"/>
      <c r="P671" s="195">
        <f>VLOOKUP(O671,'Supporting Documentation'!$A$4:$J$569,10,FALSE)</f>
        <v>0</v>
      </c>
      <c r="Q671" s="51"/>
      <c r="R671" s="50"/>
      <c r="S671" s="156">
        <f>IF(Q671="",0,(Q671/'PPF Application'!$T$7))</f>
        <v>0</v>
      </c>
      <c r="T671" s="52">
        <f>IF(O671="", 0, (P671/'PPF Application'!$T$7)*Q671)</f>
        <v>0</v>
      </c>
      <c r="U671" s="134"/>
      <c r="W671" s="158">
        <f t="shared" si="99"/>
        <v>0</v>
      </c>
      <c r="X671" s="158">
        <f t="shared" si="91"/>
        <v>0</v>
      </c>
      <c r="Y671" s="158">
        <f t="shared" si="92"/>
        <v>0</v>
      </c>
      <c r="Z671" s="200">
        <f t="shared" si="93"/>
        <v>0</v>
      </c>
      <c r="AA671" s="200">
        <f t="shared" si="94"/>
        <v>0</v>
      </c>
      <c r="AB671" s="158">
        <f t="shared" si="95"/>
        <v>0</v>
      </c>
      <c r="AC671" s="11">
        <f t="shared" si="96"/>
        <v>0</v>
      </c>
      <c r="AE671" s="23">
        <f t="shared" si="97"/>
        <v>0</v>
      </c>
      <c r="AF671" s="23">
        <f t="shared" si="98"/>
        <v>0</v>
      </c>
    </row>
    <row r="672" spans="1:32" x14ac:dyDescent="0.2">
      <c r="A672" s="366"/>
      <c r="B672" s="366"/>
      <c r="C672" s="164"/>
      <c r="D672" s="164"/>
      <c r="E672" s="201"/>
      <c r="F672" s="164"/>
      <c r="G672" s="194"/>
      <c r="H672" s="164"/>
      <c r="I672" s="204"/>
      <c r="J672" s="164"/>
      <c r="K672" s="164"/>
      <c r="L672" s="164"/>
      <c r="M672" s="76"/>
      <c r="N672" s="76"/>
      <c r="O672" s="81"/>
      <c r="P672" s="195">
        <f>VLOOKUP(O672,'Supporting Documentation'!$A$4:$J$569,10,FALSE)</f>
        <v>0</v>
      </c>
      <c r="Q672" s="51"/>
      <c r="R672" s="50"/>
      <c r="S672" s="156">
        <f>IF(Q672="",0,(Q672/'PPF Application'!$T$7))</f>
        <v>0</v>
      </c>
      <c r="T672" s="52">
        <f>IF(O672="", 0, (P672/'PPF Application'!$T$7)*Q672)</f>
        <v>0</v>
      </c>
      <c r="U672" s="134"/>
      <c r="W672" s="158">
        <f t="shared" si="99"/>
        <v>0</v>
      </c>
      <c r="X672" s="158">
        <f t="shared" si="91"/>
        <v>0</v>
      </c>
      <c r="Y672" s="158">
        <f t="shared" si="92"/>
        <v>0</v>
      </c>
      <c r="Z672" s="200">
        <f t="shared" si="93"/>
        <v>0</v>
      </c>
      <c r="AA672" s="200">
        <f t="shared" si="94"/>
        <v>0</v>
      </c>
      <c r="AB672" s="158">
        <f t="shared" si="95"/>
        <v>0</v>
      </c>
      <c r="AC672" s="11">
        <f t="shared" si="96"/>
        <v>0</v>
      </c>
      <c r="AE672" s="23">
        <f t="shared" si="97"/>
        <v>0</v>
      </c>
      <c r="AF672" s="23">
        <f t="shared" si="98"/>
        <v>0</v>
      </c>
    </row>
    <row r="673" spans="1:32" x14ac:dyDescent="0.2">
      <c r="A673" s="366"/>
      <c r="B673" s="366"/>
      <c r="C673" s="164"/>
      <c r="D673" s="164"/>
      <c r="E673" s="201"/>
      <c r="F673" s="164"/>
      <c r="G673" s="194"/>
      <c r="H673" s="164"/>
      <c r="I673" s="204"/>
      <c r="J673" s="164"/>
      <c r="K673" s="164"/>
      <c r="L673" s="164"/>
      <c r="M673" s="76"/>
      <c r="N673" s="76"/>
      <c r="O673" s="81"/>
      <c r="P673" s="195">
        <f>VLOOKUP(O673,'Supporting Documentation'!$A$4:$J$569,10,FALSE)</f>
        <v>0</v>
      </c>
      <c r="Q673" s="51"/>
      <c r="R673" s="50"/>
      <c r="S673" s="156">
        <f>IF(Q673="",0,(Q673/'PPF Application'!$T$7))</f>
        <v>0</v>
      </c>
      <c r="T673" s="52">
        <f>IF(O673="", 0, (P673/'PPF Application'!$T$7)*Q673)</f>
        <v>0</v>
      </c>
      <c r="U673" s="134"/>
      <c r="W673" s="158">
        <f t="shared" si="99"/>
        <v>0</v>
      </c>
      <c r="X673" s="158">
        <f t="shared" si="91"/>
        <v>0</v>
      </c>
      <c r="Y673" s="158">
        <f t="shared" si="92"/>
        <v>0</v>
      </c>
      <c r="Z673" s="200">
        <f t="shared" si="93"/>
        <v>0</v>
      </c>
      <c r="AA673" s="200">
        <f t="shared" si="94"/>
        <v>0</v>
      </c>
      <c r="AB673" s="158">
        <f t="shared" si="95"/>
        <v>0</v>
      </c>
      <c r="AC673" s="11">
        <f t="shared" si="96"/>
        <v>0</v>
      </c>
      <c r="AE673" s="23">
        <f t="shared" si="97"/>
        <v>0</v>
      </c>
      <c r="AF673" s="23">
        <f t="shared" si="98"/>
        <v>0</v>
      </c>
    </row>
    <row r="674" spans="1:32" x14ac:dyDescent="0.2">
      <c r="A674" s="366"/>
      <c r="B674" s="366"/>
      <c r="C674" s="164"/>
      <c r="D674" s="164"/>
      <c r="E674" s="201"/>
      <c r="F674" s="164"/>
      <c r="G674" s="194"/>
      <c r="H674" s="164"/>
      <c r="I674" s="204"/>
      <c r="J674" s="164"/>
      <c r="K674" s="164"/>
      <c r="L674" s="164"/>
      <c r="M674" s="76"/>
      <c r="N674" s="76"/>
      <c r="O674" s="81"/>
      <c r="P674" s="195">
        <f>VLOOKUP(O674,'Supporting Documentation'!$A$4:$J$569,10,FALSE)</f>
        <v>0</v>
      </c>
      <c r="Q674" s="51"/>
      <c r="R674" s="50"/>
      <c r="S674" s="156">
        <f>IF(Q674="",0,(Q674/'PPF Application'!$T$7))</f>
        <v>0</v>
      </c>
      <c r="T674" s="52">
        <f>IF(O674="", 0, (P674/'PPF Application'!$T$7)*Q674)</f>
        <v>0</v>
      </c>
      <c r="U674" s="134"/>
      <c r="W674" s="158">
        <f t="shared" si="99"/>
        <v>0</v>
      </c>
      <c r="X674" s="158">
        <f t="shared" si="91"/>
        <v>0</v>
      </c>
      <c r="Y674" s="158">
        <f t="shared" si="92"/>
        <v>0</v>
      </c>
      <c r="Z674" s="200">
        <f t="shared" si="93"/>
        <v>0</v>
      </c>
      <c r="AA674" s="200">
        <f t="shared" si="94"/>
        <v>0</v>
      </c>
      <c r="AB674" s="158">
        <f t="shared" si="95"/>
        <v>0</v>
      </c>
      <c r="AC674" s="11">
        <f t="shared" si="96"/>
        <v>0</v>
      </c>
      <c r="AE674" s="23">
        <f t="shared" si="97"/>
        <v>0</v>
      </c>
      <c r="AF674" s="23">
        <f t="shared" si="98"/>
        <v>0</v>
      </c>
    </row>
    <row r="675" spans="1:32" x14ac:dyDescent="0.2">
      <c r="A675" s="366"/>
      <c r="B675" s="366"/>
      <c r="C675" s="164"/>
      <c r="D675" s="164"/>
      <c r="E675" s="201"/>
      <c r="F675" s="164"/>
      <c r="G675" s="194"/>
      <c r="H675" s="164"/>
      <c r="I675" s="204"/>
      <c r="J675" s="164"/>
      <c r="K675" s="164"/>
      <c r="L675" s="164"/>
      <c r="M675" s="76"/>
      <c r="N675" s="76"/>
      <c r="O675" s="81"/>
      <c r="P675" s="195">
        <f>VLOOKUP(O675,'Supporting Documentation'!$A$4:$J$569,10,FALSE)</f>
        <v>0</v>
      </c>
      <c r="Q675" s="51"/>
      <c r="R675" s="50"/>
      <c r="S675" s="156">
        <f>IF(Q675="",0,(Q675/'PPF Application'!$T$7))</f>
        <v>0</v>
      </c>
      <c r="T675" s="52">
        <f>IF(O675="", 0, (P675/'PPF Application'!$T$7)*Q675)</f>
        <v>0</v>
      </c>
      <c r="U675" s="134"/>
      <c r="W675" s="158">
        <f t="shared" si="99"/>
        <v>0</v>
      </c>
      <c r="X675" s="158">
        <f t="shared" si="91"/>
        <v>0</v>
      </c>
      <c r="Y675" s="158">
        <f t="shared" si="92"/>
        <v>0</v>
      </c>
      <c r="Z675" s="200">
        <f t="shared" si="93"/>
        <v>0</v>
      </c>
      <c r="AA675" s="200">
        <f t="shared" si="94"/>
        <v>0</v>
      </c>
      <c r="AB675" s="158">
        <f t="shared" si="95"/>
        <v>0</v>
      </c>
      <c r="AC675" s="11">
        <f t="shared" si="96"/>
        <v>0</v>
      </c>
      <c r="AE675" s="23">
        <f t="shared" si="97"/>
        <v>0</v>
      </c>
      <c r="AF675" s="23">
        <f t="shared" si="98"/>
        <v>0</v>
      </c>
    </row>
    <row r="676" spans="1:32" x14ac:dyDescent="0.2">
      <c r="A676" s="366"/>
      <c r="B676" s="366"/>
      <c r="C676" s="164"/>
      <c r="D676" s="164"/>
      <c r="E676" s="201"/>
      <c r="F676" s="164"/>
      <c r="G676" s="194"/>
      <c r="H676" s="164"/>
      <c r="I676" s="204"/>
      <c r="J676" s="164"/>
      <c r="K676" s="164"/>
      <c r="L676" s="164"/>
      <c r="M676" s="76"/>
      <c r="N676" s="76"/>
      <c r="O676" s="81"/>
      <c r="P676" s="195">
        <f>VLOOKUP(O676,'Supporting Documentation'!$A$4:$J$569,10,FALSE)</f>
        <v>0</v>
      </c>
      <c r="Q676" s="51"/>
      <c r="R676" s="50"/>
      <c r="S676" s="156">
        <f>IF(Q676="",0,(Q676/'PPF Application'!$T$7))</f>
        <v>0</v>
      </c>
      <c r="T676" s="52">
        <f>IF(O676="", 0, (P676/'PPF Application'!$T$7)*Q676)</f>
        <v>0</v>
      </c>
      <c r="U676" s="134"/>
      <c r="W676" s="158">
        <f t="shared" si="99"/>
        <v>0</v>
      </c>
      <c r="X676" s="158">
        <f t="shared" si="91"/>
        <v>0</v>
      </c>
      <c r="Y676" s="158">
        <f t="shared" si="92"/>
        <v>0</v>
      </c>
      <c r="Z676" s="200">
        <f t="shared" si="93"/>
        <v>0</v>
      </c>
      <c r="AA676" s="200">
        <f t="shared" si="94"/>
        <v>0</v>
      </c>
      <c r="AB676" s="158">
        <f t="shared" si="95"/>
        <v>0</v>
      </c>
      <c r="AC676" s="11">
        <f t="shared" si="96"/>
        <v>0</v>
      </c>
      <c r="AE676" s="23">
        <f t="shared" si="97"/>
        <v>0</v>
      </c>
      <c r="AF676" s="23">
        <f t="shared" si="98"/>
        <v>0</v>
      </c>
    </row>
    <row r="677" spans="1:32" x14ac:dyDescent="0.2">
      <c r="A677" s="366"/>
      <c r="B677" s="366"/>
      <c r="C677" s="164"/>
      <c r="D677" s="164"/>
      <c r="E677" s="201"/>
      <c r="F677" s="164"/>
      <c r="G677" s="194"/>
      <c r="H677" s="164"/>
      <c r="I677" s="204"/>
      <c r="J677" s="164"/>
      <c r="K677" s="164"/>
      <c r="L677" s="164"/>
      <c r="M677" s="76"/>
      <c r="N677" s="76"/>
      <c r="O677" s="81"/>
      <c r="P677" s="195">
        <f>VLOOKUP(O677,'Supporting Documentation'!$A$4:$J$569,10,FALSE)</f>
        <v>0</v>
      </c>
      <c r="Q677" s="51"/>
      <c r="R677" s="50"/>
      <c r="S677" s="156">
        <f>IF(Q677="",0,(Q677/'PPF Application'!$T$7))</f>
        <v>0</v>
      </c>
      <c r="T677" s="52">
        <f>IF(O677="", 0, (P677/'PPF Application'!$T$7)*Q677)</f>
        <v>0</v>
      </c>
      <c r="U677" s="134"/>
      <c r="W677" s="158">
        <f t="shared" si="99"/>
        <v>0</v>
      </c>
      <c r="X677" s="158">
        <f t="shared" si="91"/>
        <v>0</v>
      </c>
      <c r="Y677" s="158">
        <f t="shared" si="92"/>
        <v>0</v>
      </c>
      <c r="Z677" s="200">
        <f t="shared" si="93"/>
        <v>0</v>
      </c>
      <c r="AA677" s="200">
        <f t="shared" si="94"/>
        <v>0</v>
      </c>
      <c r="AB677" s="158">
        <f t="shared" si="95"/>
        <v>0</v>
      </c>
      <c r="AC677" s="11">
        <f t="shared" si="96"/>
        <v>0</v>
      </c>
      <c r="AE677" s="23">
        <f t="shared" si="97"/>
        <v>0</v>
      </c>
      <c r="AF677" s="23">
        <f t="shared" si="98"/>
        <v>0</v>
      </c>
    </row>
    <row r="678" spans="1:32" x14ac:dyDescent="0.2">
      <c r="A678" s="366"/>
      <c r="B678" s="366"/>
      <c r="C678" s="164"/>
      <c r="D678" s="164"/>
      <c r="E678" s="201"/>
      <c r="F678" s="164"/>
      <c r="G678" s="194"/>
      <c r="H678" s="164"/>
      <c r="I678" s="204"/>
      <c r="J678" s="164"/>
      <c r="K678" s="164"/>
      <c r="L678" s="164"/>
      <c r="M678" s="76"/>
      <c r="N678" s="76"/>
      <c r="O678" s="81"/>
      <c r="P678" s="195">
        <f>VLOOKUP(O678,'Supporting Documentation'!$A$4:$J$569,10,FALSE)</f>
        <v>0</v>
      </c>
      <c r="Q678" s="51"/>
      <c r="R678" s="50"/>
      <c r="S678" s="156">
        <f>IF(Q678="",0,(Q678/'PPF Application'!$T$7))</f>
        <v>0</v>
      </c>
      <c r="T678" s="52">
        <f>IF(O678="", 0, (P678/'PPF Application'!$T$7)*Q678)</f>
        <v>0</v>
      </c>
      <c r="U678" s="134"/>
      <c r="W678" s="158">
        <f t="shared" si="99"/>
        <v>0</v>
      </c>
      <c r="X678" s="158">
        <f t="shared" si="91"/>
        <v>0</v>
      </c>
      <c r="Y678" s="158">
        <f t="shared" si="92"/>
        <v>0</v>
      </c>
      <c r="Z678" s="200">
        <f t="shared" si="93"/>
        <v>0</v>
      </c>
      <c r="AA678" s="200">
        <f t="shared" si="94"/>
        <v>0</v>
      </c>
      <c r="AB678" s="158">
        <f t="shared" si="95"/>
        <v>0</v>
      </c>
      <c r="AC678" s="11">
        <f t="shared" si="96"/>
        <v>0</v>
      </c>
      <c r="AE678" s="23">
        <f t="shared" si="97"/>
        <v>0</v>
      </c>
      <c r="AF678" s="23">
        <f t="shared" si="98"/>
        <v>0</v>
      </c>
    </row>
    <row r="679" spans="1:32" x14ac:dyDescent="0.2">
      <c r="A679" s="366"/>
      <c r="B679" s="366"/>
      <c r="C679" s="164"/>
      <c r="D679" s="164"/>
      <c r="E679" s="201"/>
      <c r="F679" s="164"/>
      <c r="G679" s="194"/>
      <c r="H679" s="164"/>
      <c r="I679" s="204"/>
      <c r="J679" s="164"/>
      <c r="K679" s="164"/>
      <c r="L679" s="164"/>
      <c r="M679" s="76"/>
      <c r="N679" s="76"/>
      <c r="O679" s="81"/>
      <c r="P679" s="195">
        <f>VLOOKUP(O679,'Supporting Documentation'!$A$4:$J$569,10,FALSE)</f>
        <v>0</v>
      </c>
      <c r="Q679" s="51"/>
      <c r="R679" s="50"/>
      <c r="S679" s="156">
        <f>IF(Q679="",0,(Q679/'PPF Application'!$T$7))</f>
        <v>0</v>
      </c>
      <c r="T679" s="52">
        <f>IF(O679="", 0, (P679/'PPF Application'!$T$7)*Q679)</f>
        <v>0</v>
      </c>
      <c r="U679" s="134"/>
      <c r="W679" s="158">
        <f t="shared" si="99"/>
        <v>0</v>
      </c>
      <c r="X679" s="158">
        <f t="shared" si="91"/>
        <v>0</v>
      </c>
      <c r="Y679" s="158">
        <f t="shared" si="92"/>
        <v>0</v>
      </c>
      <c r="Z679" s="200">
        <f t="shared" si="93"/>
        <v>0</v>
      </c>
      <c r="AA679" s="200">
        <f t="shared" si="94"/>
        <v>0</v>
      </c>
      <c r="AB679" s="158">
        <f t="shared" si="95"/>
        <v>0</v>
      </c>
      <c r="AC679" s="11">
        <f t="shared" si="96"/>
        <v>0</v>
      </c>
      <c r="AE679" s="23">
        <f t="shared" si="97"/>
        <v>0</v>
      </c>
      <c r="AF679" s="23">
        <f t="shared" si="98"/>
        <v>0</v>
      </c>
    </row>
    <row r="680" spans="1:32" x14ac:dyDescent="0.2">
      <c r="A680" s="366"/>
      <c r="B680" s="366"/>
      <c r="C680" s="164"/>
      <c r="D680" s="164"/>
      <c r="E680" s="201"/>
      <c r="F680" s="164"/>
      <c r="G680" s="194"/>
      <c r="H680" s="164"/>
      <c r="I680" s="204"/>
      <c r="J680" s="164"/>
      <c r="K680" s="164"/>
      <c r="L680" s="164"/>
      <c r="M680" s="76"/>
      <c r="N680" s="76"/>
      <c r="O680" s="81"/>
      <c r="P680" s="195">
        <f>VLOOKUP(O680,'Supporting Documentation'!$A$4:$J$569,10,FALSE)</f>
        <v>0</v>
      </c>
      <c r="Q680" s="51"/>
      <c r="R680" s="50"/>
      <c r="S680" s="156">
        <f>IF(Q680="",0,(Q680/'PPF Application'!$T$7))</f>
        <v>0</v>
      </c>
      <c r="T680" s="52">
        <f>IF(O680="", 0, (P680/'PPF Application'!$T$7)*Q680)</f>
        <v>0</v>
      </c>
      <c r="U680" s="134"/>
      <c r="W680" s="158">
        <f t="shared" si="99"/>
        <v>0</v>
      </c>
      <c r="X680" s="158">
        <f t="shared" si="91"/>
        <v>0</v>
      </c>
      <c r="Y680" s="158">
        <f t="shared" si="92"/>
        <v>0</v>
      </c>
      <c r="Z680" s="200">
        <f t="shared" si="93"/>
        <v>0</v>
      </c>
      <c r="AA680" s="200">
        <f t="shared" si="94"/>
        <v>0</v>
      </c>
      <c r="AB680" s="158">
        <f t="shared" si="95"/>
        <v>0</v>
      </c>
      <c r="AC680" s="11">
        <f t="shared" si="96"/>
        <v>0</v>
      </c>
      <c r="AE680" s="23">
        <f t="shared" si="97"/>
        <v>0</v>
      </c>
      <c r="AF680" s="23">
        <f t="shared" si="98"/>
        <v>0</v>
      </c>
    </row>
    <row r="681" spans="1:32" x14ac:dyDescent="0.2">
      <c r="A681" s="366"/>
      <c r="B681" s="366"/>
      <c r="C681" s="164"/>
      <c r="D681" s="164"/>
      <c r="E681" s="201"/>
      <c r="F681" s="164"/>
      <c r="G681" s="194"/>
      <c r="H681" s="164"/>
      <c r="I681" s="204"/>
      <c r="J681" s="164"/>
      <c r="K681" s="164"/>
      <c r="L681" s="164"/>
      <c r="M681" s="76"/>
      <c r="N681" s="76"/>
      <c r="O681" s="81"/>
      <c r="P681" s="195">
        <f>VLOOKUP(O681,'Supporting Documentation'!$A$4:$J$569,10,FALSE)</f>
        <v>0</v>
      </c>
      <c r="Q681" s="51"/>
      <c r="R681" s="50"/>
      <c r="S681" s="156">
        <f>IF(Q681="",0,(Q681/'PPF Application'!$T$7))</f>
        <v>0</v>
      </c>
      <c r="T681" s="52">
        <f>IF(O681="", 0, (P681/'PPF Application'!$T$7)*Q681)</f>
        <v>0</v>
      </c>
      <c r="U681" s="134"/>
      <c r="W681" s="158">
        <f t="shared" si="99"/>
        <v>0</v>
      </c>
      <c r="X681" s="158">
        <f t="shared" si="91"/>
        <v>0</v>
      </c>
      <c r="Y681" s="158">
        <f t="shared" si="92"/>
        <v>0</v>
      </c>
      <c r="Z681" s="200">
        <f t="shared" si="93"/>
        <v>0</v>
      </c>
      <c r="AA681" s="200">
        <f t="shared" si="94"/>
        <v>0</v>
      </c>
      <c r="AB681" s="158">
        <f t="shared" si="95"/>
        <v>0</v>
      </c>
      <c r="AC681" s="11">
        <f t="shared" si="96"/>
        <v>0</v>
      </c>
      <c r="AE681" s="23">
        <f t="shared" si="97"/>
        <v>0</v>
      </c>
      <c r="AF681" s="23">
        <f t="shared" si="98"/>
        <v>0</v>
      </c>
    </row>
    <row r="682" spans="1:32" x14ac:dyDescent="0.2">
      <c r="A682" s="366"/>
      <c r="B682" s="366"/>
      <c r="C682" s="164"/>
      <c r="D682" s="164"/>
      <c r="E682" s="201"/>
      <c r="F682" s="164"/>
      <c r="G682" s="194"/>
      <c r="H682" s="164"/>
      <c r="I682" s="204"/>
      <c r="J682" s="164"/>
      <c r="K682" s="164"/>
      <c r="L682" s="164"/>
      <c r="M682" s="76"/>
      <c r="N682" s="76"/>
      <c r="O682" s="81"/>
      <c r="P682" s="195">
        <f>VLOOKUP(O682,'Supporting Documentation'!$A$4:$J$569,10,FALSE)</f>
        <v>0</v>
      </c>
      <c r="Q682" s="51"/>
      <c r="R682" s="50"/>
      <c r="S682" s="156">
        <f>IF(Q682="",0,(Q682/'PPF Application'!$T$7))</f>
        <v>0</v>
      </c>
      <c r="T682" s="52">
        <f>IF(O682="", 0, (P682/'PPF Application'!$T$7)*Q682)</f>
        <v>0</v>
      </c>
      <c r="U682" s="134"/>
      <c r="W682" s="158">
        <f t="shared" si="99"/>
        <v>0</v>
      </c>
      <c r="X682" s="158">
        <f t="shared" si="91"/>
        <v>0</v>
      </c>
      <c r="Y682" s="158">
        <f t="shared" si="92"/>
        <v>0</v>
      </c>
      <c r="Z682" s="200">
        <f t="shared" si="93"/>
        <v>0</v>
      </c>
      <c r="AA682" s="200">
        <f t="shared" si="94"/>
        <v>0</v>
      </c>
      <c r="AB682" s="158">
        <f t="shared" si="95"/>
        <v>0</v>
      </c>
      <c r="AC682" s="11">
        <f t="shared" si="96"/>
        <v>0</v>
      </c>
      <c r="AE682" s="23">
        <f t="shared" si="97"/>
        <v>0</v>
      </c>
      <c r="AF682" s="23">
        <f t="shared" si="98"/>
        <v>0</v>
      </c>
    </row>
    <row r="683" spans="1:32" x14ac:dyDescent="0.2">
      <c r="A683" s="366"/>
      <c r="B683" s="366"/>
      <c r="C683" s="164"/>
      <c r="D683" s="164"/>
      <c r="E683" s="201"/>
      <c r="F683" s="164"/>
      <c r="G683" s="194"/>
      <c r="H683" s="164"/>
      <c r="I683" s="204"/>
      <c r="J683" s="164"/>
      <c r="K683" s="164"/>
      <c r="L683" s="164"/>
      <c r="M683" s="76"/>
      <c r="N683" s="76"/>
      <c r="O683" s="81"/>
      <c r="P683" s="195">
        <f>VLOOKUP(O683,'Supporting Documentation'!$A$4:$J$569,10,FALSE)</f>
        <v>0</v>
      </c>
      <c r="Q683" s="51"/>
      <c r="R683" s="50"/>
      <c r="S683" s="156">
        <f>IF(Q683="",0,(Q683/'PPF Application'!$T$7))</f>
        <v>0</v>
      </c>
      <c r="T683" s="52">
        <f>IF(O683="", 0, (P683/'PPF Application'!$T$7)*Q683)</f>
        <v>0</v>
      </c>
      <c r="U683" s="134"/>
      <c r="W683" s="158">
        <f t="shared" si="99"/>
        <v>0</v>
      </c>
      <c r="X683" s="158">
        <f t="shared" si="91"/>
        <v>0</v>
      </c>
      <c r="Y683" s="158">
        <f t="shared" si="92"/>
        <v>0</v>
      </c>
      <c r="Z683" s="200">
        <f t="shared" si="93"/>
        <v>0</v>
      </c>
      <c r="AA683" s="200">
        <f t="shared" si="94"/>
        <v>0</v>
      </c>
      <c r="AB683" s="158">
        <f t="shared" si="95"/>
        <v>0</v>
      </c>
      <c r="AC683" s="11">
        <f t="shared" si="96"/>
        <v>0</v>
      </c>
      <c r="AE683" s="23">
        <f t="shared" si="97"/>
        <v>0</v>
      </c>
      <c r="AF683" s="23">
        <f t="shared" si="98"/>
        <v>0</v>
      </c>
    </row>
    <row r="684" spans="1:32" x14ac:dyDescent="0.2">
      <c r="A684" s="366"/>
      <c r="B684" s="366"/>
      <c r="C684" s="164"/>
      <c r="D684" s="164"/>
      <c r="E684" s="201"/>
      <c r="F684" s="164"/>
      <c r="G684" s="194"/>
      <c r="H684" s="164"/>
      <c r="I684" s="204"/>
      <c r="J684" s="164"/>
      <c r="K684" s="164"/>
      <c r="L684" s="164"/>
      <c r="M684" s="76"/>
      <c r="N684" s="76"/>
      <c r="O684" s="81"/>
      <c r="P684" s="195">
        <f>VLOOKUP(O684,'Supporting Documentation'!$A$4:$J$569,10,FALSE)</f>
        <v>0</v>
      </c>
      <c r="Q684" s="51"/>
      <c r="R684" s="50"/>
      <c r="S684" s="156">
        <f>IF(Q684="",0,(Q684/'PPF Application'!$T$7))</f>
        <v>0</v>
      </c>
      <c r="T684" s="52">
        <f>IF(O684="", 0, (P684/'PPF Application'!$T$7)*Q684)</f>
        <v>0</v>
      </c>
      <c r="U684" s="134"/>
      <c r="W684" s="158">
        <f t="shared" si="99"/>
        <v>0</v>
      </c>
      <c r="X684" s="158">
        <f t="shared" si="91"/>
        <v>0</v>
      </c>
      <c r="Y684" s="158">
        <f t="shared" si="92"/>
        <v>0</v>
      </c>
      <c r="Z684" s="200">
        <f t="shared" si="93"/>
        <v>0</v>
      </c>
      <c r="AA684" s="200">
        <f t="shared" si="94"/>
        <v>0</v>
      </c>
      <c r="AB684" s="158">
        <f t="shared" si="95"/>
        <v>0</v>
      </c>
      <c r="AC684" s="11">
        <f t="shared" si="96"/>
        <v>0</v>
      </c>
      <c r="AE684" s="23">
        <f t="shared" si="97"/>
        <v>0</v>
      </c>
      <c r="AF684" s="23">
        <f t="shared" si="98"/>
        <v>0</v>
      </c>
    </row>
    <row r="685" spans="1:32" x14ac:dyDescent="0.2">
      <c r="A685" s="366"/>
      <c r="B685" s="366"/>
      <c r="C685" s="164"/>
      <c r="D685" s="164"/>
      <c r="E685" s="201"/>
      <c r="F685" s="164"/>
      <c r="G685" s="194"/>
      <c r="H685" s="164"/>
      <c r="I685" s="204"/>
      <c r="J685" s="164"/>
      <c r="K685" s="164"/>
      <c r="L685" s="164"/>
      <c r="M685" s="76"/>
      <c r="N685" s="76"/>
      <c r="O685" s="81"/>
      <c r="P685" s="195">
        <f>VLOOKUP(O685,'Supporting Documentation'!$A$4:$J$569,10,FALSE)</f>
        <v>0</v>
      </c>
      <c r="Q685" s="51"/>
      <c r="R685" s="50"/>
      <c r="S685" s="156">
        <f>IF(Q685="",0,(Q685/'PPF Application'!$T$7))</f>
        <v>0</v>
      </c>
      <c r="T685" s="52">
        <f>IF(O685="", 0, (P685/'PPF Application'!$T$7)*Q685)</f>
        <v>0</v>
      </c>
      <c r="U685" s="134"/>
      <c r="W685" s="158">
        <f t="shared" si="99"/>
        <v>0</v>
      </c>
      <c r="X685" s="158">
        <f t="shared" si="91"/>
        <v>0</v>
      </c>
      <c r="Y685" s="158">
        <f t="shared" si="92"/>
        <v>0</v>
      </c>
      <c r="Z685" s="200">
        <f t="shared" si="93"/>
        <v>0</v>
      </c>
      <c r="AA685" s="200">
        <f t="shared" si="94"/>
        <v>0</v>
      </c>
      <c r="AB685" s="158">
        <f t="shared" si="95"/>
        <v>0</v>
      </c>
      <c r="AC685" s="11">
        <f t="shared" si="96"/>
        <v>0</v>
      </c>
      <c r="AE685" s="23">
        <f t="shared" si="97"/>
        <v>0</v>
      </c>
      <c r="AF685" s="23">
        <f t="shared" si="98"/>
        <v>0</v>
      </c>
    </row>
    <row r="686" spans="1:32" x14ac:dyDescent="0.2">
      <c r="A686" s="366"/>
      <c r="B686" s="366"/>
      <c r="C686" s="164"/>
      <c r="D686" s="164"/>
      <c r="E686" s="201"/>
      <c r="F686" s="164"/>
      <c r="G686" s="194"/>
      <c r="H686" s="164"/>
      <c r="I686" s="204"/>
      <c r="J686" s="164"/>
      <c r="K686" s="164"/>
      <c r="L686" s="164"/>
      <c r="M686" s="76"/>
      <c r="N686" s="76"/>
      <c r="O686" s="81"/>
      <c r="P686" s="195">
        <f>VLOOKUP(O686,'Supporting Documentation'!$A$4:$J$569,10,FALSE)</f>
        <v>0</v>
      </c>
      <c r="Q686" s="51"/>
      <c r="R686" s="50"/>
      <c r="S686" s="156">
        <f>IF(Q686="",0,(Q686/'PPF Application'!$T$7))</f>
        <v>0</v>
      </c>
      <c r="T686" s="52">
        <f>IF(O686="", 0, (P686/'PPF Application'!$T$7)*Q686)</f>
        <v>0</v>
      </c>
      <c r="U686" s="134"/>
      <c r="W686" s="158">
        <f t="shared" si="99"/>
        <v>0</v>
      </c>
      <c r="X686" s="158">
        <f t="shared" si="91"/>
        <v>0</v>
      </c>
      <c r="Y686" s="158">
        <f t="shared" si="92"/>
        <v>0</v>
      </c>
      <c r="Z686" s="200">
        <f t="shared" si="93"/>
        <v>0</v>
      </c>
      <c r="AA686" s="200">
        <f t="shared" si="94"/>
        <v>0</v>
      </c>
      <c r="AB686" s="158">
        <f t="shared" si="95"/>
        <v>0</v>
      </c>
      <c r="AC686" s="11">
        <f t="shared" si="96"/>
        <v>0</v>
      </c>
      <c r="AE686" s="23">
        <f t="shared" si="97"/>
        <v>0</v>
      </c>
      <c r="AF686" s="23">
        <f t="shared" si="98"/>
        <v>0</v>
      </c>
    </row>
    <row r="687" spans="1:32" x14ac:dyDescent="0.2">
      <c r="A687" s="366"/>
      <c r="B687" s="366"/>
      <c r="C687" s="164"/>
      <c r="D687" s="164"/>
      <c r="E687" s="201"/>
      <c r="F687" s="164"/>
      <c r="G687" s="194"/>
      <c r="H687" s="164"/>
      <c r="I687" s="204"/>
      <c r="J687" s="164"/>
      <c r="K687" s="164"/>
      <c r="L687" s="164"/>
      <c r="M687" s="76"/>
      <c r="N687" s="76"/>
      <c r="O687" s="81"/>
      <c r="P687" s="195">
        <f>VLOOKUP(O687,'Supporting Documentation'!$A$4:$J$569,10,FALSE)</f>
        <v>0</v>
      </c>
      <c r="Q687" s="51"/>
      <c r="R687" s="50"/>
      <c r="S687" s="156">
        <f>IF(Q687="",0,(Q687/'PPF Application'!$T$7))</f>
        <v>0</v>
      </c>
      <c r="T687" s="52">
        <f>IF(O687="", 0, (P687/'PPF Application'!$T$7)*Q687)</f>
        <v>0</v>
      </c>
      <c r="U687" s="134"/>
      <c r="W687" s="158">
        <f t="shared" si="99"/>
        <v>0</v>
      </c>
      <c r="X687" s="158">
        <f t="shared" si="91"/>
        <v>0</v>
      </c>
      <c r="Y687" s="158">
        <f t="shared" si="92"/>
        <v>0</v>
      </c>
      <c r="Z687" s="200">
        <f t="shared" si="93"/>
        <v>0</v>
      </c>
      <c r="AA687" s="200">
        <f t="shared" si="94"/>
        <v>0</v>
      </c>
      <c r="AB687" s="158">
        <f t="shared" si="95"/>
        <v>0</v>
      </c>
      <c r="AC687" s="11">
        <f t="shared" si="96"/>
        <v>0</v>
      </c>
      <c r="AE687" s="23">
        <f t="shared" si="97"/>
        <v>0</v>
      </c>
      <c r="AF687" s="23">
        <f t="shared" si="98"/>
        <v>0</v>
      </c>
    </row>
    <row r="688" spans="1:32" x14ac:dyDescent="0.2">
      <c r="A688" s="366"/>
      <c r="B688" s="366"/>
      <c r="C688" s="164"/>
      <c r="D688" s="164"/>
      <c r="E688" s="201"/>
      <c r="F688" s="164"/>
      <c r="G688" s="194"/>
      <c r="H688" s="164"/>
      <c r="I688" s="204"/>
      <c r="J688" s="164"/>
      <c r="K688" s="164"/>
      <c r="L688" s="164"/>
      <c r="M688" s="76"/>
      <c r="N688" s="76"/>
      <c r="O688" s="81"/>
      <c r="P688" s="195">
        <f>VLOOKUP(O688,'Supporting Documentation'!$A$4:$J$569,10,FALSE)</f>
        <v>0</v>
      </c>
      <c r="Q688" s="51"/>
      <c r="R688" s="50"/>
      <c r="S688" s="156">
        <f>IF(Q688="",0,(Q688/'PPF Application'!$T$7))</f>
        <v>0</v>
      </c>
      <c r="T688" s="52">
        <f>IF(O688="", 0, (P688/'PPF Application'!$T$7)*Q688)</f>
        <v>0</v>
      </c>
      <c r="U688" s="134"/>
      <c r="W688" s="158">
        <f t="shared" si="99"/>
        <v>0</v>
      </c>
      <c r="X688" s="158">
        <f t="shared" si="91"/>
        <v>0</v>
      </c>
      <c r="Y688" s="158">
        <f t="shared" si="92"/>
        <v>0</v>
      </c>
      <c r="Z688" s="200">
        <f t="shared" si="93"/>
        <v>0</v>
      </c>
      <c r="AA688" s="200">
        <f t="shared" si="94"/>
        <v>0</v>
      </c>
      <c r="AB688" s="158">
        <f t="shared" si="95"/>
        <v>0</v>
      </c>
      <c r="AC688" s="11">
        <f t="shared" si="96"/>
        <v>0</v>
      </c>
      <c r="AE688" s="23">
        <f t="shared" si="97"/>
        <v>0</v>
      </c>
      <c r="AF688" s="23">
        <f t="shared" si="98"/>
        <v>0</v>
      </c>
    </row>
    <row r="689" spans="1:32" x14ac:dyDescent="0.2">
      <c r="A689" s="366"/>
      <c r="B689" s="366"/>
      <c r="C689" s="164"/>
      <c r="D689" s="164"/>
      <c r="E689" s="201"/>
      <c r="F689" s="164"/>
      <c r="G689" s="194"/>
      <c r="H689" s="164"/>
      <c r="I689" s="204"/>
      <c r="J689" s="164"/>
      <c r="K689" s="164"/>
      <c r="L689" s="164"/>
      <c r="M689" s="76"/>
      <c r="N689" s="76"/>
      <c r="O689" s="81"/>
      <c r="P689" s="195">
        <f>VLOOKUP(O689,'Supporting Documentation'!$A$4:$J$569,10,FALSE)</f>
        <v>0</v>
      </c>
      <c r="Q689" s="51"/>
      <c r="R689" s="50"/>
      <c r="S689" s="156">
        <f>IF(Q689="",0,(Q689/'PPF Application'!$T$7))</f>
        <v>0</v>
      </c>
      <c r="T689" s="52">
        <f>IF(O689="", 0, (P689/'PPF Application'!$T$7)*Q689)</f>
        <v>0</v>
      </c>
      <c r="U689" s="134"/>
      <c r="W689" s="158">
        <f t="shared" si="99"/>
        <v>0</v>
      </c>
      <c r="X689" s="158">
        <f t="shared" si="91"/>
        <v>0</v>
      </c>
      <c r="Y689" s="158">
        <f t="shared" si="92"/>
        <v>0</v>
      </c>
      <c r="Z689" s="200">
        <f t="shared" si="93"/>
        <v>0</v>
      </c>
      <c r="AA689" s="200">
        <f t="shared" si="94"/>
        <v>0</v>
      </c>
      <c r="AB689" s="158">
        <f t="shared" si="95"/>
        <v>0</v>
      </c>
      <c r="AC689" s="11">
        <f t="shared" si="96"/>
        <v>0</v>
      </c>
      <c r="AE689" s="23">
        <f t="shared" si="97"/>
        <v>0</v>
      </c>
      <c r="AF689" s="23">
        <f t="shared" si="98"/>
        <v>0</v>
      </c>
    </row>
    <row r="690" spans="1:32" x14ac:dyDescent="0.2">
      <c r="A690" s="366"/>
      <c r="B690" s="366"/>
      <c r="C690" s="164"/>
      <c r="D690" s="164"/>
      <c r="E690" s="201"/>
      <c r="F690" s="164"/>
      <c r="G690" s="194"/>
      <c r="H690" s="164"/>
      <c r="I690" s="204"/>
      <c r="J690" s="164"/>
      <c r="K690" s="164"/>
      <c r="L690" s="164"/>
      <c r="M690" s="76"/>
      <c r="N690" s="76"/>
      <c r="O690" s="81"/>
      <c r="P690" s="195">
        <f>VLOOKUP(O690,'Supporting Documentation'!$A$4:$J$569,10,FALSE)</f>
        <v>0</v>
      </c>
      <c r="Q690" s="51"/>
      <c r="R690" s="50"/>
      <c r="S690" s="156">
        <f>IF(Q690="",0,(Q690/'PPF Application'!$T$7))</f>
        <v>0</v>
      </c>
      <c r="T690" s="52">
        <f>IF(O690="", 0, (P690/'PPF Application'!$T$7)*Q690)</f>
        <v>0</v>
      </c>
      <c r="U690" s="134"/>
      <c r="W690" s="158">
        <f t="shared" si="99"/>
        <v>0</v>
      </c>
      <c r="X690" s="158">
        <f t="shared" si="91"/>
        <v>0</v>
      </c>
      <c r="Y690" s="158">
        <f t="shared" si="92"/>
        <v>0</v>
      </c>
      <c r="Z690" s="200">
        <f t="shared" si="93"/>
        <v>0</v>
      </c>
      <c r="AA690" s="200">
        <f t="shared" si="94"/>
        <v>0</v>
      </c>
      <c r="AB690" s="158">
        <f t="shared" si="95"/>
        <v>0</v>
      </c>
      <c r="AC690" s="11">
        <f t="shared" si="96"/>
        <v>0</v>
      </c>
      <c r="AE690" s="23">
        <f t="shared" si="97"/>
        <v>0</v>
      </c>
      <c r="AF690" s="23">
        <f t="shared" si="98"/>
        <v>0</v>
      </c>
    </row>
    <row r="691" spans="1:32" x14ac:dyDescent="0.2">
      <c r="A691" s="366"/>
      <c r="B691" s="366"/>
      <c r="C691" s="164"/>
      <c r="D691" s="164"/>
      <c r="E691" s="201"/>
      <c r="F691" s="164"/>
      <c r="G691" s="194"/>
      <c r="H691" s="164"/>
      <c r="I691" s="204"/>
      <c r="J691" s="164"/>
      <c r="K691" s="164"/>
      <c r="L691" s="164"/>
      <c r="M691" s="76"/>
      <c r="N691" s="76"/>
      <c r="O691" s="81"/>
      <c r="P691" s="195">
        <f>VLOOKUP(O691,'Supporting Documentation'!$A$4:$J$569,10,FALSE)</f>
        <v>0</v>
      </c>
      <c r="Q691" s="51"/>
      <c r="R691" s="50"/>
      <c r="S691" s="156">
        <f>IF(Q691="",0,(Q691/'PPF Application'!$T$7))</f>
        <v>0</v>
      </c>
      <c r="T691" s="52">
        <f>IF(O691="", 0, (P691/'PPF Application'!$T$7)*Q691)</f>
        <v>0</v>
      </c>
      <c r="U691" s="134"/>
      <c r="W691" s="158">
        <f t="shared" si="99"/>
        <v>0</v>
      </c>
      <c r="X691" s="158">
        <f t="shared" si="91"/>
        <v>0</v>
      </c>
      <c r="Y691" s="158">
        <f t="shared" si="92"/>
        <v>0</v>
      </c>
      <c r="Z691" s="200">
        <f t="shared" si="93"/>
        <v>0</v>
      </c>
      <c r="AA691" s="200">
        <f t="shared" si="94"/>
        <v>0</v>
      </c>
      <c r="AB691" s="158">
        <f t="shared" si="95"/>
        <v>0</v>
      </c>
      <c r="AC691" s="11">
        <f t="shared" si="96"/>
        <v>0</v>
      </c>
      <c r="AE691" s="23">
        <f t="shared" si="97"/>
        <v>0</v>
      </c>
      <c r="AF691" s="23">
        <f t="shared" si="98"/>
        <v>0</v>
      </c>
    </row>
    <row r="692" spans="1:32" x14ac:dyDescent="0.2">
      <c r="A692" s="366"/>
      <c r="B692" s="366"/>
      <c r="C692" s="164"/>
      <c r="D692" s="164"/>
      <c r="E692" s="201"/>
      <c r="F692" s="164"/>
      <c r="G692" s="194"/>
      <c r="H692" s="164"/>
      <c r="I692" s="204"/>
      <c r="J692" s="164"/>
      <c r="K692" s="164"/>
      <c r="L692" s="164"/>
      <c r="M692" s="76"/>
      <c r="N692" s="76"/>
      <c r="O692" s="81"/>
      <c r="P692" s="195">
        <f>VLOOKUP(O692,'Supporting Documentation'!$A$4:$J$569,10,FALSE)</f>
        <v>0</v>
      </c>
      <c r="Q692" s="51"/>
      <c r="R692" s="50"/>
      <c r="S692" s="156">
        <f>IF(Q692="",0,(Q692/'PPF Application'!$T$7))</f>
        <v>0</v>
      </c>
      <c r="T692" s="52">
        <f>IF(O692="", 0, (P692/'PPF Application'!$T$7)*Q692)</f>
        <v>0</v>
      </c>
      <c r="U692" s="134"/>
      <c r="W692" s="158">
        <f t="shared" si="99"/>
        <v>0</v>
      </c>
      <c r="X692" s="158">
        <f t="shared" si="91"/>
        <v>0</v>
      </c>
      <c r="Y692" s="158">
        <f t="shared" si="92"/>
        <v>0</v>
      </c>
      <c r="Z692" s="200">
        <f t="shared" si="93"/>
        <v>0</v>
      </c>
      <c r="AA692" s="200">
        <f t="shared" si="94"/>
        <v>0</v>
      </c>
      <c r="AB692" s="158">
        <f t="shared" si="95"/>
        <v>0</v>
      </c>
      <c r="AC692" s="11">
        <f t="shared" si="96"/>
        <v>0</v>
      </c>
      <c r="AE692" s="23">
        <f t="shared" si="97"/>
        <v>0</v>
      </c>
      <c r="AF692" s="23">
        <f t="shared" si="98"/>
        <v>0</v>
      </c>
    </row>
    <row r="693" spans="1:32" x14ac:dyDescent="0.2">
      <c r="A693" s="366"/>
      <c r="B693" s="366"/>
      <c r="C693" s="164"/>
      <c r="D693" s="164"/>
      <c r="E693" s="201"/>
      <c r="F693" s="164"/>
      <c r="G693" s="194"/>
      <c r="H693" s="164"/>
      <c r="I693" s="204"/>
      <c r="J693" s="164"/>
      <c r="K693" s="164"/>
      <c r="L693" s="164"/>
      <c r="M693" s="76"/>
      <c r="N693" s="76"/>
      <c r="O693" s="81"/>
      <c r="P693" s="195">
        <f>VLOOKUP(O693,'Supporting Documentation'!$A$4:$J$569,10,FALSE)</f>
        <v>0</v>
      </c>
      <c r="Q693" s="51"/>
      <c r="R693" s="50"/>
      <c r="S693" s="156">
        <f>IF(Q693="",0,(Q693/'PPF Application'!$T$7))</f>
        <v>0</v>
      </c>
      <c r="T693" s="52">
        <f>IF(O693="", 0, (P693/'PPF Application'!$T$7)*Q693)</f>
        <v>0</v>
      </c>
      <c r="U693" s="134"/>
      <c r="W693" s="158">
        <f t="shared" si="99"/>
        <v>0</v>
      </c>
      <c r="X693" s="158">
        <f t="shared" si="91"/>
        <v>0</v>
      </c>
      <c r="Y693" s="158">
        <f t="shared" si="92"/>
        <v>0</v>
      </c>
      <c r="Z693" s="200">
        <f t="shared" si="93"/>
        <v>0</v>
      </c>
      <c r="AA693" s="200">
        <f t="shared" si="94"/>
        <v>0</v>
      </c>
      <c r="AB693" s="158">
        <f t="shared" si="95"/>
        <v>0</v>
      </c>
      <c r="AC693" s="11">
        <f t="shared" si="96"/>
        <v>0</v>
      </c>
      <c r="AE693" s="23">
        <f t="shared" si="97"/>
        <v>0</v>
      </c>
      <c r="AF693" s="23">
        <f t="shared" si="98"/>
        <v>0</v>
      </c>
    </row>
    <row r="694" spans="1:32" x14ac:dyDescent="0.2">
      <c r="A694" s="366"/>
      <c r="B694" s="366"/>
      <c r="C694" s="164"/>
      <c r="D694" s="164"/>
      <c r="E694" s="201"/>
      <c r="F694" s="164"/>
      <c r="G694" s="194"/>
      <c r="H694" s="164"/>
      <c r="I694" s="204"/>
      <c r="J694" s="164"/>
      <c r="K694" s="164"/>
      <c r="L694" s="164"/>
      <c r="M694" s="76"/>
      <c r="N694" s="76"/>
      <c r="O694" s="81"/>
      <c r="P694" s="195">
        <f>VLOOKUP(O694,'Supporting Documentation'!$A$4:$J$569,10,FALSE)</f>
        <v>0</v>
      </c>
      <c r="Q694" s="51"/>
      <c r="R694" s="50"/>
      <c r="S694" s="156">
        <f>IF(Q694="",0,(Q694/'PPF Application'!$T$7))</f>
        <v>0</v>
      </c>
      <c r="T694" s="52">
        <f>IF(O694="", 0, (P694/'PPF Application'!$T$7)*Q694)</f>
        <v>0</v>
      </c>
      <c r="U694" s="134"/>
      <c r="W694" s="158">
        <f t="shared" si="99"/>
        <v>0</v>
      </c>
      <c r="X694" s="158">
        <f t="shared" si="91"/>
        <v>0</v>
      </c>
      <c r="Y694" s="158">
        <f t="shared" si="92"/>
        <v>0</v>
      </c>
      <c r="Z694" s="200">
        <f t="shared" si="93"/>
        <v>0</v>
      </c>
      <c r="AA694" s="200">
        <f t="shared" si="94"/>
        <v>0</v>
      </c>
      <c r="AB694" s="158">
        <f t="shared" si="95"/>
        <v>0</v>
      </c>
      <c r="AC694" s="11">
        <f t="shared" si="96"/>
        <v>0</v>
      </c>
      <c r="AE694" s="23">
        <f t="shared" si="97"/>
        <v>0</v>
      </c>
      <c r="AF694" s="23">
        <f t="shared" si="98"/>
        <v>0</v>
      </c>
    </row>
    <row r="695" spans="1:32" x14ac:dyDescent="0.2">
      <c r="A695" s="366"/>
      <c r="B695" s="366"/>
      <c r="C695" s="164"/>
      <c r="D695" s="164"/>
      <c r="E695" s="201"/>
      <c r="F695" s="164"/>
      <c r="G695" s="194"/>
      <c r="H695" s="164"/>
      <c r="I695" s="204"/>
      <c r="J695" s="164"/>
      <c r="K695" s="164"/>
      <c r="L695" s="164"/>
      <c r="M695" s="76"/>
      <c r="N695" s="76"/>
      <c r="O695" s="81"/>
      <c r="P695" s="195">
        <f>VLOOKUP(O695,'Supporting Documentation'!$A$4:$J$569,10,FALSE)</f>
        <v>0</v>
      </c>
      <c r="Q695" s="51"/>
      <c r="R695" s="50"/>
      <c r="S695" s="156">
        <f>IF(Q695="",0,(Q695/'PPF Application'!$T$7))</f>
        <v>0</v>
      </c>
      <c r="T695" s="52">
        <f>IF(O695="", 0, (P695/'PPF Application'!$T$7)*Q695)</f>
        <v>0</v>
      </c>
      <c r="U695" s="134"/>
      <c r="W695" s="158">
        <f t="shared" si="99"/>
        <v>0</v>
      </c>
      <c r="X695" s="158">
        <f t="shared" si="91"/>
        <v>0</v>
      </c>
      <c r="Y695" s="158">
        <f t="shared" si="92"/>
        <v>0</v>
      </c>
      <c r="Z695" s="200">
        <f t="shared" si="93"/>
        <v>0</v>
      </c>
      <c r="AA695" s="200">
        <f t="shared" si="94"/>
        <v>0</v>
      </c>
      <c r="AB695" s="158">
        <f t="shared" si="95"/>
        <v>0</v>
      </c>
      <c r="AC695" s="11">
        <f t="shared" si="96"/>
        <v>0</v>
      </c>
      <c r="AE695" s="23">
        <f t="shared" si="97"/>
        <v>0</v>
      </c>
      <c r="AF695" s="23">
        <f t="shared" si="98"/>
        <v>0</v>
      </c>
    </row>
    <row r="696" spans="1:32" x14ac:dyDescent="0.2">
      <c r="A696" s="366"/>
      <c r="B696" s="366"/>
      <c r="C696" s="164"/>
      <c r="D696" s="164"/>
      <c r="E696" s="201"/>
      <c r="F696" s="164"/>
      <c r="G696" s="194"/>
      <c r="H696" s="164"/>
      <c r="I696" s="204"/>
      <c r="J696" s="164"/>
      <c r="K696" s="164"/>
      <c r="L696" s="164"/>
      <c r="M696" s="76"/>
      <c r="N696" s="76"/>
      <c r="O696" s="81"/>
      <c r="P696" s="195">
        <f>VLOOKUP(O696,'Supporting Documentation'!$A$4:$J$569,10,FALSE)</f>
        <v>0</v>
      </c>
      <c r="Q696" s="51"/>
      <c r="R696" s="50"/>
      <c r="S696" s="156">
        <f>IF(Q696="",0,(Q696/'PPF Application'!$T$7))</f>
        <v>0</v>
      </c>
      <c r="T696" s="52">
        <f>IF(O696="", 0, (P696/'PPF Application'!$T$7)*Q696)</f>
        <v>0</v>
      </c>
      <c r="U696" s="134"/>
      <c r="W696" s="158">
        <f t="shared" si="99"/>
        <v>0</v>
      </c>
      <c r="X696" s="158">
        <f t="shared" si="91"/>
        <v>0</v>
      </c>
      <c r="Y696" s="158">
        <f t="shared" si="92"/>
        <v>0</v>
      </c>
      <c r="Z696" s="200">
        <f t="shared" si="93"/>
        <v>0</v>
      </c>
      <c r="AA696" s="200">
        <f t="shared" si="94"/>
        <v>0</v>
      </c>
      <c r="AB696" s="158">
        <f t="shared" si="95"/>
        <v>0</v>
      </c>
      <c r="AC696" s="11">
        <f t="shared" si="96"/>
        <v>0</v>
      </c>
      <c r="AE696" s="23">
        <f t="shared" si="97"/>
        <v>0</v>
      </c>
      <c r="AF696" s="23">
        <f t="shared" si="98"/>
        <v>0</v>
      </c>
    </row>
    <row r="697" spans="1:32" x14ac:dyDescent="0.2">
      <c r="A697" s="366"/>
      <c r="B697" s="366"/>
      <c r="C697" s="164"/>
      <c r="D697" s="164"/>
      <c r="E697" s="201"/>
      <c r="F697" s="164"/>
      <c r="G697" s="194"/>
      <c r="H697" s="164"/>
      <c r="I697" s="204"/>
      <c r="J697" s="164"/>
      <c r="K697" s="164"/>
      <c r="L697" s="164"/>
      <c r="M697" s="76"/>
      <c r="N697" s="76"/>
      <c r="O697" s="81"/>
      <c r="P697" s="195">
        <f>VLOOKUP(O697,'Supporting Documentation'!$A$4:$J$569,10,FALSE)</f>
        <v>0</v>
      </c>
      <c r="Q697" s="51"/>
      <c r="R697" s="50"/>
      <c r="S697" s="156">
        <f>IF(Q697="",0,(Q697/'PPF Application'!$T$7))</f>
        <v>0</v>
      </c>
      <c r="T697" s="52">
        <f>IF(O697="", 0, (P697/'PPF Application'!$T$7)*Q697)</f>
        <v>0</v>
      </c>
      <c r="U697" s="134"/>
      <c r="W697" s="158">
        <f t="shared" si="99"/>
        <v>0</v>
      </c>
      <c r="X697" s="158">
        <f t="shared" si="91"/>
        <v>0</v>
      </c>
      <c r="Y697" s="158">
        <f t="shared" si="92"/>
        <v>0</v>
      </c>
      <c r="Z697" s="200">
        <f t="shared" si="93"/>
        <v>0</v>
      </c>
      <c r="AA697" s="200">
        <f t="shared" si="94"/>
        <v>0</v>
      </c>
      <c r="AB697" s="158">
        <f t="shared" si="95"/>
        <v>0</v>
      </c>
      <c r="AC697" s="11">
        <f t="shared" si="96"/>
        <v>0</v>
      </c>
      <c r="AE697" s="23">
        <f t="shared" si="97"/>
        <v>0</v>
      </c>
      <c r="AF697" s="23">
        <f t="shared" si="98"/>
        <v>0</v>
      </c>
    </row>
    <row r="698" spans="1:32" x14ac:dyDescent="0.2">
      <c r="A698" s="366"/>
      <c r="B698" s="366"/>
      <c r="C698" s="164"/>
      <c r="D698" s="164"/>
      <c r="E698" s="201"/>
      <c r="F698" s="164"/>
      <c r="G698" s="194"/>
      <c r="H698" s="164"/>
      <c r="I698" s="204"/>
      <c r="J698" s="164"/>
      <c r="K698" s="164"/>
      <c r="L698" s="164"/>
      <c r="M698" s="76"/>
      <c r="N698" s="76"/>
      <c r="O698" s="81"/>
      <c r="P698" s="195">
        <f>VLOOKUP(O698,'Supporting Documentation'!$A$4:$J$569,10,FALSE)</f>
        <v>0</v>
      </c>
      <c r="Q698" s="51"/>
      <c r="R698" s="50"/>
      <c r="S698" s="156">
        <f>IF(Q698="",0,(Q698/'PPF Application'!$T$7))</f>
        <v>0</v>
      </c>
      <c r="T698" s="52">
        <f>IF(O698="", 0, (P698/'PPF Application'!$T$7)*Q698)</f>
        <v>0</v>
      </c>
      <c r="U698" s="134"/>
      <c r="W698" s="158">
        <f t="shared" si="99"/>
        <v>0</v>
      </c>
      <c r="X698" s="158">
        <f t="shared" si="91"/>
        <v>0</v>
      </c>
      <c r="Y698" s="158">
        <f t="shared" si="92"/>
        <v>0</v>
      </c>
      <c r="Z698" s="200">
        <f t="shared" si="93"/>
        <v>0</v>
      </c>
      <c r="AA698" s="200">
        <f t="shared" si="94"/>
        <v>0</v>
      </c>
      <c r="AB698" s="158">
        <f t="shared" si="95"/>
        <v>0</v>
      </c>
      <c r="AC698" s="11">
        <f t="shared" si="96"/>
        <v>0</v>
      </c>
      <c r="AE698" s="23">
        <f t="shared" si="97"/>
        <v>0</v>
      </c>
      <c r="AF698" s="23">
        <f t="shared" si="98"/>
        <v>0</v>
      </c>
    </row>
    <row r="699" spans="1:32" x14ac:dyDescent="0.2">
      <c r="A699" s="366"/>
      <c r="B699" s="366"/>
      <c r="C699" s="164"/>
      <c r="D699" s="164"/>
      <c r="E699" s="201"/>
      <c r="F699" s="164"/>
      <c r="G699" s="194"/>
      <c r="H699" s="164"/>
      <c r="I699" s="204"/>
      <c r="J699" s="164"/>
      <c r="K699" s="164"/>
      <c r="L699" s="164"/>
      <c r="M699" s="76"/>
      <c r="N699" s="76"/>
      <c r="O699" s="81"/>
      <c r="P699" s="195">
        <f>VLOOKUP(O699,'Supporting Documentation'!$A$4:$J$569,10,FALSE)</f>
        <v>0</v>
      </c>
      <c r="Q699" s="51"/>
      <c r="R699" s="50"/>
      <c r="S699" s="156">
        <f>IF(Q699="",0,(Q699/'PPF Application'!$T$7))</f>
        <v>0</v>
      </c>
      <c r="T699" s="52">
        <f>IF(O699="", 0, (P699/'PPF Application'!$T$7)*Q699)</f>
        <v>0</v>
      </c>
      <c r="U699" s="134"/>
      <c r="W699" s="158">
        <f t="shared" si="99"/>
        <v>0</v>
      </c>
      <c r="X699" s="158">
        <f t="shared" si="91"/>
        <v>0</v>
      </c>
      <c r="Y699" s="158">
        <f t="shared" si="92"/>
        <v>0</v>
      </c>
      <c r="Z699" s="200">
        <f t="shared" si="93"/>
        <v>0</v>
      </c>
      <c r="AA699" s="200">
        <f t="shared" si="94"/>
        <v>0</v>
      </c>
      <c r="AB699" s="158">
        <f t="shared" si="95"/>
        <v>0</v>
      </c>
      <c r="AC699" s="11">
        <f t="shared" si="96"/>
        <v>0</v>
      </c>
      <c r="AE699" s="23">
        <f t="shared" si="97"/>
        <v>0</v>
      </c>
      <c r="AF699" s="23">
        <f t="shared" si="98"/>
        <v>0</v>
      </c>
    </row>
    <row r="700" spans="1:32" x14ac:dyDescent="0.2">
      <c r="A700" s="366"/>
      <c r="B700" s="366"/>
      <c r="C700" s="164"/>
      <c r="D700" s="164"/>
      <c r="E700" s="201"/>
      <c r="F700" s="164"/>
      <c r="G700" s="194"/>
      <c r="H700" s="164"/>
      <c r="I700" s="204"/>
      <c r="J700" s="164"/>
      <c r="K700" s="164"/>
      <c r="L700" s="164"/>
      <c r="M700" s="76"/>
      <c r="N700" s="76"/>
      <c r="O700" s="81"/>
      <c r="P700" s="195">
        <f>VLOOKUP(O700,'Supporting Documentation'!$A$4:$J$569,10,FALSE)</f>
        <v>0</v>
      </c>
      <c r="Q700" s="51"/>
      <c r="R700" s="50"/>
      <c r="S700" s="156">
        <f>IF(Q700="",0,(Q700/'PPF Application'!$T$7))</f>
        <v>0</v>
      </c>
      <c r="T700" s="52">
        <f>IF(O700="", 0, (P700/'PPF Application'!$T$7)*Q700)</f>
        <v>0</v>
      </c>
      <c r="U700" s="134"/>
      <c r="W700" s="158">
        <f t="shared" si="99"/>
        <v>0</v>
      </c>
      <c r="X700" s="158">
        <f t="shared" si="91"/>
        <v>0</v>
      </c>
      <c r="Y700" s="158">
        <f t="shared" si="92"/>
        <v>0</v>
      </c>
      <c r="Z700" s="200">
        <f t="shared" si="93"/>
        <v>0</v>
      </c>
      <c r="AA700" s="200">
        <f t="shared" si="94"/>
        <v>0</v>
      </c>
      <c r="AB700" s="158">
        <f t="shared" si="95"/>
        <v>0</v>
      </c>
      <c r="AC700" s="11">
        <f t="shared" si="96"/>
        <v>0</v>
      </c>
      <c r="AE700" s="23">
        <f t="shared" si="97"/>
        <v>0</v>
      </c>
      <c r="AF700" s="23">
        <f t="shared" si="98"/>
        <v>0</v>
      </c>
    </row>
    <row r="701" spans="1:32" x14ac:dyDescent="0.2">
      <c r="A701" s="366"/>
      <c r="B701" s="366"/>
      <c r="C701" s="164"/>
      <c r="D701" s="164"/>
      <c r="E701" s="201"/>
      <c r="F701" s="164"/>
      <c r="G701" s="194"/>
      <c r="H701" s="164"/>
      <c r="I701" s="204"/>
      <c r="J701" s="164"/>
      <c r="K701" s="164"/>
      <c r="L701" s="164"/>
      <c r="M701" s="76"/>
      <c r="N701" s="76"/>
      <c r="O701" s="81"/>
      <c r="P701" s="195">
        <f>VLOOKUP(O701,'Supporting Documentation'!$A$4:$J$569,10,FALSE)</f>
        <v>0</v>
      </c>
      <c r="Q701" s="51"/>
      <c r="R701" s="50"/>
      <c r="S701" s="156">
        <f>IF(Q701="",0,(Q701/'PPF Application'!$T$7))</f>
        <v>0</v>
      </c>
      <c r="T701" s="52">
        <f>IF(O701="", 0, (P701/'PPF Application'!$T$7)*Q701)</f>
        <v>0</v>
      </c>
      <c r="U701" s="134"/>
      <c r="W701" s="158">
        <f t="shared" si="99"/>
        <v>0</v>
      </c>
      <c r="X701" s="158">
        <f t="shared" si="91"/>
        <v>0</v>
      </c>
      <c r="Y701" s="158">
        <f t="shared" si="92"/>
        <v>0</v>
      </c>
      <c r="Z701" s="200">
        <f t="shared" si="93"/>
        <v>0</v>
      </c>
      <c r="AA701" s="200">
        <f t="shared" si="94"/>
        <v>0</v>
      </c>
      <c r="AB701" s="158">
        <f t="shared" si="95"/>
        <v>0</v>
      </c>
      <c r="AC701" s="11">
        <f t="shared" si="96"/>
        <v>0</v>
      </c>
      <c r="AE701" s="23">
        <f t="shared" si="97"/>
        <v>0</v>
      </c>
      <c r="AF701" s="23">
        <f t="shared" si="98"/>
        <v>0</v>
      </c>
    </row>
    <row r="702" spans="1:32" x14ac:dyDescent="0.2">
      <c r="A702" s="366"/>
      <c r="B702" s="366"/>
      <c r="C702" s="164"/>
      <c r="D702" s="164"/>
      <c r="E702" s="201"/>
      <c r="F702" s="164"/>
      <c r="G702" s="194"/>
      <c r="H702" s="164"/>
      <c r="I702" s="204"/>
      <c r="J702" s="164"/>
      <c r="K702" s="164"/>
      <c r="L702" s="164"/>
      <c r="M702" s="76"/>
      <c r="N702" s="76"/>
      <c r="O702" s="81"/>
      <c r="P702" s="195">
        <f>VLOOKUP(O702,'Supporting Documentation'!$A$4:$J$569,10,FALSE)</f>
        <v>0</v>
      </c>
      <c r="Q702" s="51"/>
      <c r="R702" s="50"/>
      <c r="S702" s="156">
        <f>IF(Q702="",0,(Q702/'PPF Application'!$T$7))</f>
        <v>0</v>
      </c>
      <c r="T702" s="52">
        <f>IF(O702="", 0, (P702/'PPF Application'!$T$7)*Q702)</f>
        <v>0</v>
      </c>
      <c r="U702" s="134"/>
      <c r="W702" s="158">
        <f t="shared" si="99"/>
        <v>0</v>
      </c>
      <c r="X702" s="158">
        <f t="shared" si="91"/>
        <v>0</v>
      </c>
      <c r="Y702" s="158">
        <f t="shared" si="92"/>
        <v>0</v>
      </c>
      <c r="Z702" s="200">
        <f t="shared" si="93"/>
        <v>0</v>
      </c>
      <c r="AA702" s="200">
        <f t="shared" si="94"/>
        <v>0</v>
      </c>
      <c r="AB702" s="158">
        <f t="shared" si="95"/>
        <v>0</v>
      </c>
      <c r="AC702" s="11">
        <f t="shared" si="96"/>
        <v>0</v>
      </c>
      <c r="AE702" s="23">
        <f t="shared" si="97"/>
        <v>0</v>
      </c>
      <c r="AF702" s="23">
        <f t="shared" si="98"/>
        <v>0</v>
      </c>
    </row>
    <row r="703" spans="1:32" x14ac:dyDescent="0.2">
      <c r="A703" s="366"/>
      <c r="B703" s="366"/>
      <c r="C703" s="164"/>
      <c r="D703" s="164"/>
      <c r="E703" s="201"/>
      <c r="F703" s="164"/>
      <c r="G703" s="194"/>
      <c r="H703" s="164"/>
      <c r="I703" s="204"/>
      <c r="J703" s="164"/>
      <c r="K703" s="164"/>
      <c r="L703" s="164"/>
      <c r="M703" s="76"/>
      <c r="N703" s="76"/>
      <c r="O703" s="81"/>
      <c r="P703" s="195">
        <f>VLOOKUP(O703,'Supporting Documentation'!$A$4:$J$569,10,FALSE)</f>
        <v>0</v>
      </c>
      <c r="Q703" s="51"/>
      <c r="R703" s="50"/>
      <c r="S703" s="156">
        <f>IF(Q703="",0,(Q703/'PPF Application'!$T$7))</f>
        <v>0</v>
      </c>
      <c r="T703" s="52">
        <f>IF(O703="", 0, (P703/'PPF Application'!$T$7)*Q703)</f>
        <v>0</v>
      </c>
      <c r="U703" s="134"/>
      <c r="W703" s="158">
        <f t="shared" si="99"/>
        <v>0</v>
      </c>
      <c r="X703" s="158">
        <f t="shared" si="91"/>
        <v>0</v>
      </c>
      <c r="Y703" s="158">
        <f t="shared" si="92"/>
        <v>0</v>
      </c>
      <c r="Z703" s="200">
        <f t="shared" si="93"/>
        <v>0</v>
      </c>
      <c r="AA703" s="200">
        <f t="shared" si="94"/>
        <v>0</v>
      </c>
      <c r="AB703" s="158">
        <f t="shared" si="95"/>
        <v>0</v>
      </c>
      <c r="AC703" s="11">
        <f t="shared" si="96"/>
        <v>0</v>
      </c>
      <c r="AE703" s="23">
        <f t="shared" si="97"/>
        <v>0</v>
      </c>
      <c r="AF703" s="23">
        <f t="shared" si="98"/>
        <v>0</v>
      </c>
    </row>
    <row r="704" spans="1:32" x14ac:dyDescent="0.2">
      <c r="A704" s="366"/>
      <c r="B704" s="366"/>
      <c r="C704" s="164"/>
      <c r="D704" s="164"/>
      <c r="E704" s="201"/>
      <c r="F704" s="164"/>
      <c r="G704" s="194"/>
      <c r="H704" s="164"/>
      <c r="I704" s="204"/>
      <c r="J704" s="164"/>
      <c r="K704" s="164"/>
      <c r="L704" s="164"/>
      <c r="M704" s="76"/>
      <c r="N704" s="76"/>
      <c r="O704" s="81"/>
      <c r="P704" s="195">
        <f>VLOOKUP(O704,'Supporting Documentation'!$A$4:$J$569,10,FALSE)</f>
        <v>0</v>
      </c>
      <c r="Q704" s="51"/>
      <c r="R704" s="50"/>
      <c r="S704" s="156">
        <f>IF(Q704="",0,(Q704/'PPF Application'!$T$7))</f>
        <v>0</v>
      </c>
      <c r="T704" s="52">
        <f>IF(O704="", 0, (P704/'PPF Application'!$T$7)*Q704)</f>
        <v>0</v>
      </c>
      <c r="U704" s="134"/>
      <c r="W704" s="158">
        <f t="shared" si="99"/>
        <v>0</v>
      </c>
      <c r="X704" s="158">
        <f t="shared" si="91"/>
        <v>0</v>
      </c>
      <c r="Y704" s="158">
        <f t="shared" si="92"/>
        <v>0</v>
      </c>
      <c r="Z704" s="200">
        <f t="shared" si="93"/>
        <v>0</v>
      </c>
      <c r="AA704" s="200">
        <f t="shared" si="94"/>
        <v>0</v>
      </c>
      <c r="AB704" s="158">
        <f t="shared" si="95"/>
        <v>0</v>
      </c>
      <c r="AC704" s="11">
        <f t="shared" si="96"/>
        <v>0</v>
      </c>
      <c r="AE704" s="23">
        <f t="shared" si="97"/>
        <v>0</v>
      </c>
      <c r="AF704" s="23">
        <f t="shared" si="98"/>
        <v>0</v>
      </c>
    </row>
    <row r="705" spans="1:32" x14ac:dyDescent="0.2">
      <c r="A705" s="366"/>
      <c r="B705" s="366"/>
      <c r="C705" s="164"/>
      <c r="D705" s="164"/>
      <c r="E705" s="201"/>
      <c r="F705" s="164"/>
      <c r="G705" s="194"/>
      <c r="H705" s="164"/>
      <c r="I705" s="204"/>
      <c r="J705" s="164"/>
      <c r="K705" s="164"/>
      <c r="L705" s="164"/>
      <c r="M705" s="76"/>
      <c r="N705" s="76"/>
      <c r="O705" s="81"/>
      <c r="P705" s="195">
        <f>VLOOKUP(O705,'Supporting Documentation'!$A$4:$J$569,10,FALSE)</f>
        <v>0</v>
      </c>
      <c r="Q705" s="51"/>
      <c r="R705" s="50"/>
      <c r="S705" s="156">
        <f>IF(Q705="",0,(Q705/'PPF Application'!$T$7))</f>
        <v>0</v>
      </c>
      <c r="T705" s="52">
        <f>IF(O705="", 0, (P705/'PPF Application'!$T$7)*Q705)</f>
        <v>0</v>
      </c>
      <c r="U705" s="134"/>
      <c r="W705" s="158">
        <f t="shared" si="99"/>
        <v>0</v>
      </c>
      <c r="X705" s="158">
        <f t="shared" si="91"/>
        <v>0</v>
      </c>
      <c r="Y705" s="158">
        <f t="shared" si="92"/>
        <v>0</v>
      </c>
      <c r="Z705" s="200">
        <f t="shared" si="93"/>
        <v>0</v>
      </c>
      <c r="AA705" s="200">
        <f t="shared" si="94"/>
        <v>0</v>
      </c>
      <c r="AB705" s="158">
        <f t="shared" si="95"/>
        <v>0</v>
      </c>
      <c r="AC705" s="11">
        <f t="shared" si="96"/>
        <v>0</v>
      </c>
      <c r="AE705" s="23">
        <f t="shared" si="97"/>
        <v>0</v>
      </c>
      <c r="AF705" s="23">
        <f t="shared" si="98"/>
        <v>0</v>
      </c>
    </row>
    <row r="706" spans="1:32" x14ac:dyDescent="0.2">
      <c r="A706" s="366"/>
      <c r="B706" s="366"/>
      <c r="C706" s="164"/>
      <c r="D706" s="164"/>
      <c r="E706" s="201"/>
      <c r="F706" s="164"/>
      <c r="G706" s="194"/>
      <c r="H706" s="164"/>
      <c r="I706" s="204"/>
      <c r="J706" s="164"/>
      <c r="K706" s="164"/>
      <c r="L706" s="164"/>
      <c r="M706" s="76"/>
      <c r="N706" s="76"/>
      <c r="O706" s="81"/>
      <c r="P706" s="195">
        <f>VLOOKUP(O706,'Supporting Documentation'!$A$4:$J$569,10,FALSE)</f>
        <v>0</v>
      </c>
      <c r="Q706" s="51"/>
      <c r="R706" s="50"/>
      <c r="S706" s="156">
        <f>IF(Q706="",0,(Q706/'PPF Application'!$T$7))</f>
        <v>0</v>
      </c>
      <c r="T706" s="52">
        <f>IF(O706="", 0, (P706/'PPF Application'!$T$7)*Q706)</f>
        <v>0</v>
      </c>
      <c r="U706" s="134"/>
      <c r="W706" s="158">
        <f t="shared" si="99"/>
        <v>0</v>
      </c>
      <c r="X706" s="158">
        <f t="shared" si="91"/>
        <v>0</v>
      </c>
      <c r="Y706" s="158">
        <f t="shared" si="92"/>
        <v>0</v>
      </c>
      <c r="Z706" s="200">
        <f t="shared" si="93"/>
        <v>0</v>
      </c>
      <c r="AA706" s="200">
        <f t="shared" si="94"/>
        <v>0</v>
      </c>
      <c r="AB706" s="158">
        <f t="shared" si="95"/>
        <v>0</v>
      </c>
      <c r="AC706" s="11">
        <f t="shared" si="96"/>
        <v>0</v>
      </c>
      <c r="AE706" s="23">
        <f t="shared" si="97"/>
        <v>0</v>
      </c>
      <c r="AF706" s="23">
        <f t="shared" si="98"/>
        <v>0</v>
      </c>
    </row>
    <row r="707" spans="1:32" x14ac:dyDescent="0.2">
      <c r="A707" s="366"/>
      <c r="B707" s="366"/>
      <c r="C707" s="164"/>
      <c r="D707" s="164"/>
      <c r="E707" s="201"/>
      <c r="F707" s="164"/>
      <c r="G707" s="194"/>
      <c r="H707" s="164"/>
      <c r="I707" s="204"/>
      <c r="J707" s="164"/>
      <c r="K707" s="164"/>
      <c r="L707" s="164"/>
      <c r="M707" s="76"/>
      <c r="N707" s="76"/>
      <c r="O707" s="81"/>
      <c r="P707" s="195">
        <f>VLOOKUP(O707,'Supporting Documentation'!$A$4:$J$569,10,FALSE)</f>
        <v>0</v>
      </c>
      <c r="Q707" s="51"/>
      <c r="R707" s="50"/>
      <c r="S707" s="156">
        <f>IF(Q707="",0,(Q707/'PPF Application'!$T$7))</f>
        <v>0</v>
      </c>
      <c r="T707" s="52">
        <f>IF(O707="", 0, (P707/'PPF Application'!$T$7)*Q707)</f>
        <v>0</v>
      </c>
      <c r="U707" s="134"/>
      <c r="W707" s="158">
        <f t="shared" si="99"/>
        <v>0</v>
      </c>
      <c r="X707" s="158">
        <f t="shared" si="91"/>
        <v>0</v>
      </c>
      <c r="Y707" s="158">
        <f t="shared" si="92"/>
        <v>0</v>
      </c>
      <c r="Z707" s="200">
        <f t="shared" si="93"/>
        <v>0</v>
      </c>
      <c r="AA707" s="200">
        <f t="shared" si="94"/>
        <v>0</v>
      </c>
      <c r="AB707" s="158">
        <f t="shared" si="95"/>
        <v>0</v>
      </c>
      <c r="AC707" s="11">
        <f t="shared" si="96"/>
        <v>0</v>
      </c>
      <c r="AE707" s="23">
        <f t="shared" si="97"/>
        <v>0</v>
      </c>
      <c r="AF707" s="23">
        <f t="shared" si="98"/>
        <v>0</v>
      </c>
    </row>
    <row r="708" spans="1:32" x14ac:dyDescent="0.2">
      <c r="A708" s="366"/>
      <c r="B708" s="366"/>
      <c r="C708" s="164"/>
      <c r="D708" s="164"/>
      <c r="E708" s="201"/>
      <c r="F708" s="164"/>
      <c r="G708" s="194"/>
      <c r="H708" s="164"/>
      <c r="I708" s="204"/>
      <c r="J708" s="164"/>
      <c r="K708" s="164"/>
      <c r="L708" s="164"/>
      <c r="M708" s="76"/>
      <c r="N708" s="76"/>
      <c r="O708" s="81"/>
      <c r="P708" s="195">
        <f>VLOOKUP(O708,'Supporting Documentation'!$A$4:$J$569,10,FALSE)</f>
        <v>0</v>
      </c>
      <c r="Q708" s="51"/>
      <c r="R708" s="50"/>
      <c r="S708" s="156">
        <f>IF(Q708="",0,(Q708/'PPF Application'!$T$7))</f>
        <v>0</v>
      </c>
      <c r="T708" s="52">
        <f>IF(O708="", 0, (P708/'PPF Application'!$T$7)*Q708)</f>
        <v>0</v>
      </c>
      <c r="U708" s="134"/>
      <c r="W708" s="158">
        <f t="shared" si="99"/>
        <v>0</v>
      </c>
      <c r="X708" s="158">
        <f t="shared" si="91"/>
        <v>0</v>
      </c>
      <c r="Y708" s="158">
        <f t="shared" si="92"/>
        <v>0</v>
      </c>
      <c r="Z708" s="200">
        <f t="shared" si="93"/>
        <v>0</v>
      </c>
      <c r="AA708" s="200">
        <f t="shared" si="94"/>
        <v>0</v>
      </c>
      <c r="AB708" s="158">
        <f t="shared" si="95"/>
        <v>0</v>
      </c>
      <c r="AC708" s="11">
        <f t="shared" si="96"/>
        <v>0</v>
      </c>
      <c r="AE708" s="23">
        <f t="shared" si="97"/>
        <v>0</v>
      </c>
      <c r="AF708" s="23">
        <f t="shared" si="98"/>
        <v>0</v>
      </c>
    </row>
    <row r="709" spans="1:32" x14ac:dyDescent="0.2">
      <c r="A709" s="366"/>
      <c r="B709" s="366"/>
      <c r="C709" s="164"/>
      <c r="D709" s="164"/>
      <c r="E709" s="201"/>
      <c r="F709" s="164"/>
      <c r="G709" s="194"/>
      <c r="H709" s="164"/>
      <c r="I709" s="204"/>
      <c r="J709" s="164"/>
      <c r="K709" s="164"/>
      <c r="L709" s="164"/>
      <c r="M709" s="76"/>
      <c r="N709" s="76"/>
      <c r="O709" s="81"/>
      <c r="P709" s="195">
        <f>VLOOKUP(O709,'Supporting Documentation'!$A$4:$J$569,10,FALSE)</f>
        <v>0</v>
      </c>
      <c r="Q709" s="51"/>
      <c r="R709" s="50"/>
      <c r="S709" s="156">
        <f>IF(Q709="",0,(Q709/'PPF Application'!$T$7))</f>
        <v>0</v>
      </c>
      <c r="T709" s="52">
        <f>IF(O709="", 0, (P709/'PPF Application'!$T$7)*Q709)</f>
        <v>0</v>
      </c>
      <c r="U709" s="134"/>
      <c r="W709" s="158">
        <f t="shared" si="99"/>
        <v>0</v>
      </c>
      <c r="X709" s="158">
        <f t="shared" si="91"/>
        <v>0</v>
      </c>
      <c r="Y709" s="158">
        <f t="shared" si="92"/>
        <v>0</v>
      </c>
      <c r="Z709" s="200">
        <f t="shared" si="93"/>
        <v>0</v>
      </c>
      <c r="AA709" s="200">
        <f t="shared" si="94"/>
        <v>0</v>
      </c>
      <c r="AB709" s="158">
        <f t="shared" si="95"/>
        <v>0</v>
      </c>
      <c r="AC709" s="11">
        <f t="shared" si="96"/>
        <v>0</v>
      </c>
      <c r="AE709" s="23">
        <f t="shared" si="97"/>
        <v>0</v>
      </c>
      <c r="AF709" s="23">
        <f t="shared" si="98"/>
        <v>0</v>
      </c>
    </row>
    <row r="710" spans="1:32" x14ac:dyDescent="0.2">
      <c r="A710" s="366"/>
      <c r="B710" s="366"/>
      <c r="C710" s="164"/>
      <c r="D710" s="164"/>
      <c r="E710" s="201"/>
      <c r="F710" s="164"/>
      <c r="G710" s="194"/>
      <c r="H710" s="164"/>
      <c r="I710" s="204"/>
      <c r="J710" s="164"/>
      <c r="K710" s="164"/>
      <c r="L710" s="164"/>
      <c r="M710" s="76"/>
      <c r="N710" s="76"/>
      <c r="O710" s="81"/>
      <c r="P710" s="195">
        <f>VLOOKUP(O710,'Supporting Documentation'!$A$4:$J$569,10,FALSE)</f>
        <v>0</v>
      </c>
      <c r="Q710" s="51"/>
      <c r="R710" s="50"/>
      <c r="S710" s="156">
        <f>IF(Q710="",0,(Q710/'PPF Application'!$T$7))</f>
        <v>0</v>
      </c>
      <c r="T710" s="52">
        <f>IF(O710="", 0, (P710/'PPF Application'!$T$7)*Q710)</f>
        <v>0</v>
      </c>
      <c r="U710" s="134"/>
      <c r="W710" s="158">
        <f t="shared" si="99"/>
        <v>0</v>
      </c>
      <c r="X710" s="158">
        <f t="shared" ref="X710:X773" si="100">IF(AND(C710="x",H710="x"),1,0)</f>
        <v>0</v>
      </c>
      <c r="Y710" s="158">
        <f t="shared" ref="Y710:Y773" si="101">IF(AND(D710="x",H710="x"),1,0)</f>
        <v>0</v>
      </c>
      <c r="Z710" s="200">
        <f t="shared" ref="Z710:Z773" si="102">IF(AND(E710="x",H710="x"),1,0)</f>
        <v>0</v>
      </c>
      <c r="AA710" s="200">
        <f t="shared" ref="AA710:AA773" si="103">IF(AND(F710="x",H710="x"),1,0)</f>
        <v>0</v>
      </c>
      <c r="AB710" s="158">
        <f t="shared" ref="AB710:AB773" si="104">IF(OR(O710="UNK",O710="TPR",O710="ORP",O710="INC",O710="OTS"),1,0)</f>
        <v>0</v>
      </c>
      <c r="AC710" s="11">
        <f t="shared" ref="AC710:AC773" si="105">IF((AND(AND(AND(M710&lt;=$AD$5,N710&gt;=$AD$5,M710&lt;&gt;"",H710&lt;&gt;"")))),1,0)</f>
        <v>0</v>
      </c>
      <c r="AE710" s="23">
        <f t="shared" ref="AE710:AE773" si="106">IF(J710="x",S710,0)</f>
        <v>0</v>
      </c>
      <c r="AF710" s="23">
        <f t="shared" ref="AF710:AF773" si="107">IF(R710="x", S710, 0)</f>
        <v>0</v>
      </c>
    </row>
    <row r="711" spans="1:32" x14ac:dyDescent="0.2">
      <c r="A711" s="366"/>
      <c r="B711" s="366"/>
      <c r="C711" s="164"/>
      <c r="D711" s="164"/>
      <c r="E711" s="201"/>
      <c r="F711" s="164"/>
      <c r="G711" s="194"/>
      <c r="H711" s="164"/>
      <c r="I711" s="204"/>
      <c r="J711" s="164"/>
      <c r="K711" s="164"/>
      <c r="L711" s="164"/>
      <c r="M711" s="76"/>
      <c r="N711" s="76"/>
      <c r="O711" s="81"/>
      <c r="P711" s="195">
        <f>VLOOKUP(O711,'Supporting Documentation'!$A$4:$J$569,10,FALSE)</f>
        <v>0</v>
      </c>
      <c r="Q711" s="51"/>
      <c r="R711" s="50"/>
      <c r="S711" s="156">
        <f>IF(Q711="",0,(Q711/'PPF Application'!$T$7))</f>
        <v>0</v>
      </c>
      <c r="T711" s="52">
        <f>IF(O711="", 0, (P711/'PPF Application'!$T$7)*Q711)</f>
        <v>0</v>
      </c>
      <c r="U711" s="134"/>
      <c r="W711" s="158">
        <f t="shared" ref="W711:W774" si="108">IF(AND(A711="x",H711="x"),1,0)</f>
        <v>0</v>
      </c>
      <c r="X711" s="158">
        <f t="shared" si="100"/>
        <v>0</v>
      </c>
      <c r="Y711" s="158">
        <f t="shared" si="101"/>
        <v>0</v>
      </c>
      <c r="Z711" s="200">
        <f t="shared" si="102"/>
        <v>0</v>
      </c>
      <c r="AA711" s="200">
        <f t="shared" si="103"/>
        <v>0</v>
      </c>
      <c r="AB711" s="158">
        <f t="shared" si="104"/>
        <v>0</v>
      </c>
      <c r="AC711" s="11">
        <f t="shared" si="105"/>
        <v>0</v>
      </c>
      <c r="AE711" s="23">
        <f t="shared" si="106"/>
        <v>0</v>
      </c>
      <c r="AF711" s="23">
        <f t="shared" si="107"/>
        <v>0</v>
      </c>
    </row>
    <row r="712" spans="1:32" x14ac:dyDescent="0.2">
      <c r="A712" s="366"/>
      <c r="B712" s="366"/>
      <c r="C712" s="164"/>
      <c r="D712" s="164"/>
      <c r="E712" s="201"/>
      <c r="F712" s="164"/>
      <c r="G712" s="194"/>
      <c r="H712" s="164"/>
      <c r="I712" s="204"/>
      <c r="J712" s="164"/>
      <c r="K712" s="164"/>
      <c r="L712" s="164"/>
      <c r="M712" s="76"/>
      <c r="N712" s="76"/>
      <c r="O712" s="81"/>
      <c r="P712" s="195">
        <f>VLOOKUP(O712,'Supporting Documentation'!$A$4:$J$569,10,FALSE)</f>
        <v>0</v>
      </c>
      <c r="Q712" s="51"/>
      <c r="R712" s="50"/>
      <c r="S712" s="156">
        <f>IF(Q712="",0,(Q712/'PPF Application'!$T$7))</f>
        <v>0</v>
      </c>
      <c r="T712" s="52">
        <f>IF(O712="", 0, (P712/'PPF Application'!$T$7)*Q712)</f>
        <v>0</v>
      </c>
      <c r="U712" s="134"/>
      <c r="W712" s="158">
        <f t="shared" si="108"/>
        <v>0</v>
      </c>
      <c r="X712" s="158">
        <f t="shared" si="100"/>
        <v>0</v>
      </c>
      <c r="Y712" s="158">
        <f t="shared" si="101"/>
        <v>0</v>
      </c>
      <c r="Z712" s="200">
        <f t="shared" si="102"/>
        <v>0</v>
      </c>
      <c r="AA712" s="200">
        <f t="shared" si="103"/>
        <v>0</v>
      </c>
      <c r="AB712" s="158">
        <f t="shared" si="104"/>
        <v>0</v>
      </c>
      <c r="AC712" s="11">
        <f t="shared" si="105"/>
        <v>0</v>
      </c>
      <c r="AE712" s="23">
        <f t="shared" si="106"/>
        <v>0</v>
      </c>
      <c r="AF712" s="23">
        <f t="shared" si="107"/>
        <v>0</v>
      </c>
    </row>
    <row r="713" spans="1:32" x14ac:dyDescent="0.2">
      <c r="A713" s="366"/>
      <c r="B713" s="366"/>
      <c r="C713" s="164"/>
      <c r="D713" s="164"/>
      <c r="E713" s="201"/>
      <c r="F713" s="164"/>
      <c r="G713" s="194"/>
      <c r="H713" s="164"/>
      <c r="I713" s="204"/>
      <c r="J713" s="164"/>
      <c r="K713" s="164"/>
      <c r="L713" s="164"/>
      <c r="M713" s="76"/>
      <c r="N713" s="76"/>
      <c r="O713" s="81"/>
      <c r="P713" s="195">
        <f>VLOOKUP(O713,'Supporting Documentation'!$A$4:$J$569,10,FALSE)</f>
        <v>0</v>
      </c>
      <c r="Q713" s="51"/>
      <c r="R713" s="50"/>
      <c r="S713" s="156">
        <f>IF(Q713="",0,(Q713/'PPF Application'!$T$7))</f>
        <v>0</v>
      </c>
      <c r="T713" s="52">
        <f>IF(O713="", 0, (P713/'PPF Application'!$T$7)*Q713)</f>
        <v>0</v>
      </c>
      <c r="U713" s="134"/>
      <c r="W713" s="158">
        <f t="shared" si="108"/>
        <v>0</v>
      </c>
      <c r="X713" s="158">
        <f t="shared" si="100"/>
        <v>0</v>
      </c>
      <c r="Y713" s="158">
        <f t="shared" si="101"/>
        <v>0</v>
      </c>
      <c r="Z713" s="200">
        <f t="shared" si="102"/>
        <v>0</v>
      </c>
      <c r="AA713" s="200">
        <f t="shared" si="103"/>
        <v>0</v>
      </c>
      <c r="AB713" s="158">
        <f t="shared" si="104"/>
        <v>0</v>
      </c>
      <c r="AC713" s="11">
        <f t="shared" si="105"/>
        <v>0</v>
      </c>
      <c r="AE713" s="23">
        <f t="shared" si="106"/>
        <v>0</v>
      </c>
      <c r="AF713" s="23">
        <f t="shared" si="107"/>
        <v>0</v>
      </c>
    </row>
    <row r="714" spans="1:32" x14ac:dyDescent="0.2">
      <c r="A714" s="366"/>
      <c r="B714" s="366"/>
      <c r="C714" s="164"/>
      <c r="D714" s="164"/>
      <c r="E714" s="201"/>
      <c r="F714" s="164"/>
      <c r="G714" s="194"/>
      <c r="H714" s="164"/>
      <c r="I714" s="204"/>
      <c r="J714" s="164"/>
      <c r="K714" s="164"/>
      <c r="L714" s="164"/>
      <c r="M714" s="76"/>
      <c r="N714" s="76"/>
      <c r="O714" s="81"/>
      <c r="P714" s="195">
        <f>VLOOKUP(O714,'Supporting Documentation'!$A$4:$J$569,10,FALSE)</f>
        <v>0</v>
      </c>
      <c r="Q714" s="51"/>
      <c r="R714" s="50"/>
      <c r="S714" s="156">
        <f>IF(Q714="",0,(Q714/'PPF Application'!$T$7))</f>
        <v>0</v>
      </c>
      <c r="T714" s="52">
        <f>IF(O714="", 0, (P714/'PPF Application'!$T$7)*Q714)</f>
        <v>0</v>
      </c>
      <c r="U714" s="134"/>
      <c r="W714" s="158">
        <f t="shared" si="108"/>
        <v>0</v>
      </c>
      <c r="X714" s="158">
        <f t="shared" si="100"/>
        <v>0</v>
      </c>
      <c r="Y714" s="158">
        <f t="shared" si="101"/>
        <v>0</v>
      </c>
      <c r="Z714" s="200">
        <f t="shared" si="102"/>
        <v>0</v>
      </c>
      <c r="AA714" s="200">
        <f t="shared" si="103"/>
        <v>0</v>
      </c>
      <c r="AB714" s="158">
        <f t="shared" si="104"/>
        <v>0</v>
      </c>
      <c r="AC714" s="11">
        <f t="shared" si="105"/>
        <v>0</v>
      </c>
      <c r="AE714" s="23">
        <f t="shared" si="106"/>
        <v>0</v>
      </c>
      <c r="AF714" s="23">
        <f t="shared" si="107"/>
        <v>0</v>
      </c>
    </row>
    <row r="715" spans="1:32" x14ac:dyDescent="0.2">
      <c r="A715" s="366"/>
      <c r="B715" s="366"/>
      <c r="C715" s="164"/>
      <c r="D715" s="164"/>
      <c r="E715" s="201"/>
      <c r="F715" s="164"/>
      <c r="G715" s="194"/>
      <c r="H715" s="164"/>
      <c r="I715" s="204"/>
      <c r="J715" s="164"/>
      <c r="K715" s="164"/>
      <c r="L715" s="164"/>
      <c r="M715" s="76"/>
      <c r="N715" s="76"/>
      <c r="O715" s="81"/>
      <c r="P715" s="195">
        <f>VLOOKUP(O715,'Supporting Documentation'!$A$4:$J$569,10,FALSE)</f>
        <v>0</v>
      </c>
      <c r="Q715" s="51"/>
      <c r="R715" s="50"/>
      <c r="S715" s="156">
        <f>IF(Q715="",0,(Q715/'PPF Application'!$T$7))</f>
        <v>0</v>
      </c>
      <c r="T715" s="52">
        <f>IF(O715="", 0, (P715/'PPF Application'!$T$7)*Q715)</f>
        <v>0</v>
      </c>
      <c r="U715" s="134"/>
      <c r="W715" s="158">
        <f t="shared" si="108"/>
        <v>0</v>
      </c>
      <c r="X715" s="158">
        <f t="shared" si="100"/>
        <v>0</v>
      </c>
      <c r="Y715" s="158">
        <f t="shared" si="101"/>
        <v>0</v>
      </c>
      <c r="Z715" s="200">
        <f t="shared" si="102"/>
        <v>0</v>
      </c>
      <c r="AA715" s="200">
        <f t="shared" si="103"/>
        <v>0</v>
      </c>
      <c r="AB715" s="158">
        <f t="shared" si="104"/>
        <v>0</v>
      </c>
      <c r="AC715" s="11">
        <f t="shared" si="105"/>
        <v>0</v>
      </c>
      <c r="AE715" s="23">
        <f t="shared" si="106"/>
        <v>0</v>
      </c>
      <c r="AF715" s="23">
        <f t="shared" si="107"/>
        <v>0</v>
      </c>
    </row>
    <row r="716" spans="1:32" x14ac:dyDescent="0.2">
      <c r="A716" s="366"/>
      <c r="B716" s="366"/>
      <c r="C716" s="164"/>
      <c r="D716" s="164"/>
      <c r="E716" s="201"/>
      <c r="F716" s="164"/>
      <c r="G716" s="194"/>
      <c r="H716" s="164"/>
      <c r="I716" s="204"/>
      <c r="J716" s="164"/>
      <c r="K716" s="164"/>
      <c r="L716" s="164"/>
      <c r="M716" s="76"/>
      <c r="N716" s="76"/>
      <c r="O716" s="81"/>
      <c r="P716" s="195">
        <f>VLOOKUP(O716,'Supporting Documentation'!$A$4:$J$569,10,FALSE)</f>
        <v>0</v>
      </c>
      <c r="Q716" s="51"/>
      <c r="R716" s="50"/>
      <c r="S716" s="156">
        <f>IF(Q716="",0,(Q716/'PPF Application'!$T$7))</f>
        <v>0</v>
      </c>
      <c r="T716" s="52">
        <f>IF(O716="", 0, (P716/'PPF Application'!$T$7)*Q716)</f>
        <v>0</v>
      </c>
      <c r="U716" s="134"/>
      <c r="W716" s="158">
        <f t="shared" si="108"/>
        <v>0</v>
      </c>
      <c r="X716" s="158">
        <f t="shared" si="100"/>
        <v>0</v>
      </c>
      <c r="Y716" s="158">
        <f t="shared" si="101"/>
        <v>0</v>
      </c>
      <c r="Z716" s="200">
        <f t="shared" si="102"/>
        <v>0</v>
      </c>
      <c r="AA716" s="200">
        <f t="shared" si="103"/>
        <v>0</v>
      </c>
      <c r="AB716" s="158">
        <f t="shared" si="104"/>
        <v>0</v>
      </c>
      <c r="AC716" s="11">
        <f t="shared" si="105"/>
        <v>0</v>
      </c>
      <c r="AE716" s="23">
        <f t="shared" si="106"/>
        <v>0</v>
      </c>
      <c r="AF716" s="23">
        <f t="shared" si="107"/>
        <v>0</v>
      </c>
    </row>
    <row r="717" spans="1:32" x14ac:dyDescent="0.2">
      <c r="A717" s="366"/>
      <c r="B717" s="366"/>
      <c r="C717" s="164"/>
      <c r="D717" s="164"/>
      <c r="E717" s="201"/>
      <c r="F717" s="164"/>
      <c r="G717" s="194"/>
      <c r="H717" s="164"/>
      <c r="I717" s="204"/>
      <c r="J717" s="164"/>
      <c r="K717" s="164"/>
      <c r="L717" s="164"/>
      <c r="M717" s="76"/>
      <c r="N717" s="76"/>
      <c r="O717" s="81"/>
      <c r="P717" s="195">
        <f>VLOOKUP(O717,'Supporting Documentation'!$A$4:$J$569,10,FALSE)</f>
        <v>0</v>
      </c>
      <c r="Q717" s="51"/>
      <c r="R717" s="50"/>
      <c r="S717" s="156">
        <f>IF(Q717="",0,(Q717/'PPF Application'!$T$7))</f>
        <v>0</v>
      </c>
      <c r="T717" s="52">
        <f>IF(O717="", 0, (P717/'PPF Application'!$T$7)*Q717)</f>
        <v>0</v>
      </c>
      <c r="U717" s="134"/>
      <c r="W717" s="158">
        <f t="shared" si="108"/>
        <v>0</v>
      </c>
      <c r="X717" s="158">
        <f t="shared" si="100"/>
        <v>0</v>
      </c>
      <c r="Y717" s="158">
        <f t="shared" si="101"/>
        <v>0</v>
      </c>
      <c r="Z717" s="200">
        <f t="shared" si="102"/>
        <v>0</v>
      </c>
      <c r="AA717" s="200">
        <f t="shared" si="103"/>
        <v>0</v>
      </c>
      <c r="AB717" s="158">
        <f t="shared" si="104"/>
        <v>0</v>
      </c>
      <c r="AC717" s="11">
        <f t="shared" si="105"/>
        <v>0</v>
      </c>
      <c r="AE717" s="23">
        <f t="shared" si="106"/>
        <v>0</v>
      </c>
      <c r="AF717" s="23">
        <f t="shared" si="107"/>
        <v>0</v>
      </c>
    </row>
    <row r="718" spans="1:32" x14ac:dyDescent="0.2">
      <c r="A718" s="366"/>
      <c r="B718" s="366"/>
      <c r="C718" s="164"/>
      <c r="D718" s="164"/>
      <c r="E718" s="201"/>
      <c r="F718" s="164"/>
      <c r="G718" s="194"/>
      <c r="H718" s="164"/>
      <c r="I718" s="204"/>
      <c r="J718" s="164"/>
      <c r="K718" s="164"/>
      <c r="L718" s="164"/>
      <c r="M718" s="76"/>
      <c r="N718" s="76"/>
      <c r="O718" s="81"/>
      <c r="P718" s="195">
        <f>VLOOKUP(O718,'Supporting Documentation'!$A$4:$J$569,10,FALSE)</f>
        <v>0</v>
      </c>
      <c r="Q718" s="51"/>
      <c r="R718" s="50"/>
      <c r="S718" s="156">
        <f>IF(Q718="",0,(Q718/'PPF Application'!$T$7))</f>
        <v>0</v>
      </c>
      <c r="T718" s="52">
        <f>IF(O718="", 0, (P718/'PPF Application'!$T$7)*Q718)</f>
        <v>0</v>
      </c>
      <c r="U718" s="134"/>
      <c r="W718" s="158">
        <f t="shared" si="108"/>
        <v>0</v>
      </c>
      <c r="X718" s="158">
        <f t="shared" si="100"/>
        <v>0</v>
      </c>
      <c r="Y718" s="158">
        <f t="shared" si="101"/>
        <v>0</v>
      </c>
      <c r="Z718" s="200">
        <f t="shared" si="102"/>
        <v>0</v>
      </c>
      <c r="AA718" s="200">
        <f t="shared" si="103"/>
        <v>0</v>
      </c>
      <c r="AB718" s="158">
        <f t="shared" si="104"/>
        <v>0</v>
      </c>
      <c r="AC718" s="11">
        <f t="shared" si="105"/>
        <v>0</v>
      </c>
      <c r="AE718" s="23">
        <f t="shared" si="106"/>
        <v>0</v>
      </c>
      <c r="AF718" s="23">
        <f t="shared" si="107"/>
        <v>0</v>
      </c>
    </row>
    <row r="719" spans="1:32" x14ac:dyDescent="0.2">
      <c r="A719" s="366"/>
      <c r="B719" s="366"/>
      <c r="C719" s="164"/>
      <c r="D719" s="164"/>
      <c r="E719" s="201"/>
      <c r="F719" s="164"/>
      <c r="G719" s="194"/>
      <c r="H719" s="164"/>
      <c r="I719" s="204"/>
      <c r="J719" s="164"/>
      <c r="K719" s="164"/>
      <c r="L719" s="164"/>
      <c r="M719" s="76"/>
      <c r="N719" s="76"/>
      <c r="O719" s="81"/>
      <c r="P719" s="195">
        <f>VLOOKUP(O719,'Supporting Documentation'!$A$4:$J$569,10,FALSE)</f>
        <v>0</v>
      </c>
      <c r="Q719" s="51"/>
      <c r="R719" s="50"/>
      <c r="S719" s="156">
        <f>IF(Q719="",0,(Q719/'PPF Application'!$T$7))</f>
        <v>0</v>
      </c>
      <c r="T719" s="52">
        <f>IF(O719="", 0, (P719/'PPF Application'!$T$7)*Q719)</f>
        <v>0</v>
      </c>
      <c r="U719" s="134"/>
      <c r="W719" s="158">
        <f t="shared" si="108"/>
        <v>0</v>
      </c>
      <c r="X719" s="158">
        <f t="shared" si="100"/>
        <v>0</v>
      </c>
      <c r="Y719" s="158">
        <f t="shared" si="101"/>
        <v>0</v>
      </c>
      <c r="Z719" s="200">
        <f t="shared" si="102"/>
        <v>0</v>
      </c>
      <c r="AA719" s="200">
        <f t="shared" si="103"/>
        <v>0</v>
      </c>
      <c r="AB719" s="158">
        <f t="shared" si="104"/>
        <v>0</v>
      </c>
      <c r="AC719" s="11">
        <f t="shared" si="105"/>
        <v>0</v>
      </c>
      <c r="AE719" s="23">
        <f t="shared" si="106"/>
        <v>0</v>
      </c>
      <c r="AF719" s="23">
        <f t="shared" si="107"/>
        <v>0</v>
      </c>
    </row>
    <row r="720" spans="1:32" x14ac:dyDescent="0.2">
      <c r="A720" s="366"/>
      <c r="B720" s="366"/>
      <c r="C720" s="164"/>
      <c r="D720" s="164"/>
      <c r="E720" s="201"/>
      <c r="F720" s="164"/>
      <c r="G720" s="194"/>
      <c r="H720" s="164"/>
      <c r="I720" s="204"/>
      <c r="J720" s="164"/>
      <c r="K720" s="164"/>
      <c r="L720" s="164"/>
      <c r="M720" s="76"/>
      <c r="N720" s="76"/>
      <c r="O720" s="81"/>
      <c r="P720" s="195">
        <f>VLOOKUP(O720,'Supporting Documentation'!$A$4:$J$569,10,FALSE)</f>
        <v>0</v>
      </c>
      <c r="Q720" s="51"/>
      <c r="R720" s="50"/>
      <c r="S720" s="156">
        <f>IF(Q720="",0,(Q720/'PPF Application'!$T$7))</f>
        <v>0</v>
      </c>
      <c r="T720" s="52">
        <f>IF(O720="", 0, (P720/'PPF Application'!$T$7)*Q720)</f>
        <v>0</v>
      </c>
      <c r="U720" s="134"/>
      <c r="W720" s="158">
        <f t="shared" si="108"/>
        <v>0</v>
      </c>
      <c r="X720" s="158">
        <f t="shared" si="100"/>
        <v>0</v>
      </c>
      <c r="Y720" s="158">
        <f t="shared" si="101"/>
        <v>0</v>
      </c>
      <c r="Z720" s="200">
        <f t="shared" si="102"/>
        <v>0</v>
      </c>
      <c r="AA720" s="200">
        <f t="shared" si="103"/>
        <v>0</v>
      </c>
      <c r="AB720" s="158">
        <f t="shared" si="104"/>
        <v>0</v>
      </c>
      <c r="AC720" s="11">
        <f t="shared" si="105"/>
        <v>0</v>
      </c>
      <c r="AE720" s="23">
        <f t="shared" si="106"/>
        <v>0</v>
      </c>
      <c r="AF720" s="23">
        <f t="shared" si="107"/>
        <v>0</v>
      </c>
    </row>
    <row r="721" spans="1:32" x14ac:dyDescent="0.2">
      <c r="A721" s="366"/>
      <c r="B721" s="366"/>
      <c r="C721" s="164"/>
      <c r="D721" s="164"/>
      <c r="E721" s="201"/>
      <c r="F721" s="164"/>
      <c r="G721" s="194"/>
      <c r="H721" s="164"/>
      <c r="I721" s="204"/>
      <c r="J721" s="164"/>
      <c r="K721" s="164"/>
      <c r="L721" s="164"/>
      <c r="M721" s="76"/>
      <c r="N721" s="76"/>
      <c r="O721" s="81"/>
      <c r="P721" s="195">
        <f>VLOOKUP(O721,'Supporting Documentation'!$A$4:$J$569,10,FALSE)</f>
        <v>0</v>
      </c>
      <c r="Q721" s="51"/>
      <c r="R721" s="50"/>
      <c r="S721" s="156">
        <f>IF(Q721="",0,(Q721/'PPF Application'!$T$7))</f>
        <v>0</v>
      </c>
      <c r="T721" s="52">
        <f>IF(O721="", 0, (P721/'PPF Application'!$T$7)*Q721)</f>
        <v>0</v>
      </c>
      <c r="U721" s="134"/>
      <c r="W721" s="158">
        <f t="shared" si="108"/>
        <v>0</v>
      </c>
      <c r="X721" s="158">
        <f t="shared" si="100"/>
        <v>0</v>
      </c>
      <c r="Y721" s="158">
        <f t="shared" si="101"/>
        <v>0</v>
      </c>
      <c r="Z721" s="200">
        <f t="shared" si="102"/>
        <v>0</v>
      </c>
      <c r="AA721" s="200">
        <f t="shared" si="103"/>
        <v>0</v>
      </c>
      <c r="AB721" s="158">
        <f t="shared" si="104"/>
        <v>0</v>
      </c>
      <c r="AC721" s="11">
        <f t="shared" si="105"/>
        <v>0</v>
      </c>
      <c r="AE721" s="23">
        <f t="shared" si="106"/>
        <v>0</v>
      </c>
      <c r="AF721" s="23">
        <f t="shared" si="107"/>
        <v>0</v>
      </c>
    </row>
    <row r="722" spans="1:32" x14ac:dyDescent="0.2">
      <c r="A722" s="366"/>
      <c r="B722" s="366"/>
      <c r="C722" s="164"/>
      <c r="D722" s="164"/>
      <c r="E722" s="201"/>
      <c r="F722" s="164"/>
      <c r="G722" s="194"/>
      <c r="H722" s="164"/>
      <c r="I722" s="204"/>
      <c r="J722" s="164"/>
      <c r="K722" s="164"/>
      <c r="L722" s="164"/>
      <c r="M722" s="76"/>
      <c r="N722" s="76"/>
      <c r="O722" s="81"/>
      <c r="P722" s="195">
        <f>VLOOKUP(O722,'Supporting Documentation'!$A$4:$J$569,10,FALSE)</f>
        <v>0</v>
      </c>
      <c r="Q722" s="51"/>
      <c r="R722" s="50"/>
      <c r="S722" s="156">
        <f>IF(Q722="",0,(Q722/'PPF Application'!$T$7))</f>
        <v>0</v>
      </c>
      <c r="T722" s="52">
        <f>IF(O722="", 0, (P722/'PPF Application'!$T$7)*Q722)</f>
        <v>0</v>
      </c>
      <c r="U722" s="134"/>
      <c r="W722" s="158">
        <f t="shared" si="108"/>
        <v>0</v>
      </c>
      <c r="X722" s="158">
        <f t="shared" si="100"/>
        <v>0</v>
      </c>
      <c r="Y722" s="158">
        <f t="shared" si="101"/>
        <v>0</v>
      </c>
      <c r="Z722" s="200">
        <f t="shared" si="102"/>
        <v>0</v>
      </c>
      <c r="AA722" s="200">
        <f t="shared" si="103"/>
        <v>0</v>
      </c>
      <c r="AB722" s="158">
        <f t="shared" si="104"/>
        <v>0</v>
      </c>
      <c r="AC722" s="11">
        <f t="shared" si="105"/>
        <v>0</v>
      </c>
      <c r="AE722" s="23">
        <f t="shared" si="106"/>
        <v>0</v>
      </c>
      <c r="AF722" s="23">
        <f t="shared" si="107"/>
        <v>0</v>
      </c>
    </row>
    <row r="723" spans="1:32" x14ac:dyDescent="0.2">
      <c r="A723" s="366"/>
      <c r="B723" s="366"/>
      <c r="C723" s="164"/>
      <c r="D723" s="164"/>
      <c r="E723" s="201"/>
      <c r="F723" s="164"/>
      <c r="G723" s="194"/>
      <c r="H723" s="164"/>
      <c r="I723" s="204"/>
      <c r="J723" s="164"/>
      <c r="K723" s="164"/>
      <c r="L723" s="164"/>
      <c r="M723" s="76"/>
      <c r="N723" s="76"/>
      <c r="O723" s="81"/>
      <c r="P723" s="195">
        <f>VLOOKUP(O723,'Supporting Documentation'!$A$4:$J$569,10,FALSE)</f>
        <v>0</v>
      </c>
      <c r="Q723" s="51"/>
      <c r="R723" s="50"/>
      <c r="S723" s="156">
        <f>IF(Q723="",0,(Q723/'PPF Application'!$T$7))</f>
        <v>0</v>
      </c>
      <c r="T723" s="52">
        <f>IF(O723="", 0, (P723/'PPF Application'!$T$7)*Q723)</f>
        <v>0</v>
      </c>
      <c r="U723" s="134"/>
      <c r="W723" s="158">
        <f t="shared" si="108"/>
        <v>0</v>
      </c>
      <c r="X723" s="158">
        <f t="shared" si="100"/>
        <v>0</v>
      </c>
      <c r="Y723" s="158">
        <f t="shared" si="101"/>
        <v>0</v>
      </c>
      <c r="Z723" s="200">
        <f t="shared" si="102"/>
        <v>0</v>
      </c>
      <c r="AA723" s="200">
        <f t="shared" si="103"/>
        <v>0</v>
      </c>
      <c r="AB723" s="158">
        <f t="shared" si="104"/>
        <v>0</v>
      </c>
      <c r="AC723" s="11">
        <f t="shared" si="105"/>
        <v>0</v>
      </c>
      <c r="AE723" s="23">
        <f t="shared" si="106"/>
        <v>0</v>
      </c>
      <c r="AF723" s="23">
        <f t="shared" si="107"/>
        <v>0</v>
      </c>
    </row>
    <row r="724" spans="1:32" x14ac:dyDescent="0.2">
      <c r="A724" s="366"/>
      <c r="B724" s="366"/>
      <c r="C724" s="164"/>
      <c r="D724" s="164"/>
      <c r="E724" s="201"/>
      <c r="F724" s="164"/>
      <c r="G724" s="194"/>
      <c r="H724" s="164"/>
      <c r="I724" s="204"/>
      <c r="J724" s="164"/>
      <c r="K724" s="164"/>
      <c r="L724" s="164"/>
      <c r="M724" s="76"/>
      <c r="N724" s="76"/>
      <c r="O724" s="81"/>
      <c r="P724" s="195">
        <f>VLOOKUP(O724,'Supporting Documentation'!$A$4:$J$569,10,FALSE)</f>
        <v>0</v>
      </c>
      <c r="Q724" s="51"/>
      <c r="R724" s="50"/>
      <c r="S724" s="156">
        <f>IF(Q724="",0,(Q724/'PPF Application'!$T$7))</f>
        <v>0</v>
      </c>
      <c r="T724" s="52">
        <f>IF(O724="", 0, (P724/'PPF Application'!$T$7)*Q724)</f>
        <v>0</v>
      </c>
      <c r="U724" s="134"/>
      <c r="W724" s="158">
        <f t="shared" si="108"/>
        <v>0</v>
      </c>
      <c r="X724" s="158">
        <f t="shared" si="100"/>
        <v>0</v>
      </c>
      <c r="Y724" s="158">
        <f t="shared" si="101"/>
        <v>0</v>
      </c>
      <c r="Z724" s="200">
        <f t="shared" si="102"/>
        <v>0</v>
      </c>
      <c r="AA724" s="200">
        <f t="shared" si="103"/>
        <v>0</v>
      </c>
      <c r="AB724" s="158">
        <f t="shared" si="104"/>
        <v>0</v>
      </c>
      <c r="AC724" s="11">
        <f t="shared" si="105"/>
        <v>0</v>
      </c>
      <c r="AE724" s="23">
        <f t="shared" si="106"/>
        <v>0</v>
      </c>
      <c r="AF724" s="23">
        <f t="shared" si="107"/>
        <v>0</v>
      </c>
    </row>
    <row r="725" spans="1:32" x14ac:dyDescent="0.2">
      <c r="A725" s="366"/>
      <c r="B725" s="366"/>
      <c r="C725" s="164"/>
      <c r="D725" s="164"/>
      <c r="E725" s="201"/>
      <c r="F725" s="164"/>
      <c r="G725" s="194"/>
      <c r="H725" s="164"/>
      <c r="I725" s="204"/>
      <c r="J725" s="164"/>
      <c r="K725" s="164"/>
      <c r="L725" s="164"/>
      <c r="M725" s="76"/>
      <c r="N725" s="76"/>
      <c r="O725" s="81"/>
      <c r="P725" s="195">
        <f>VLOOKUP(O725,'Supporting Documentation'!$A$4:$J$569,10,FALSE)</f>
        <v>0</v>
      </c>
      <c r="Q725" s="51"/>
      <c r="R725" s="50"/>
      <c r="S725" s="156">
        <f>IF(Q725="",0,(Q725/'PPF Application'!$T$7))</f>
        <v>0</v>
      </c>
      <c r="T725" s="52">
        <f>IF(O725="", 0, (P725/'PPF Application'!$T$7)*Q725)</f>
        <v>0</v>
      </c>
      <c r="U725" s="134"/>
      <c r="W725" s="158">
        <f t="shared" si="108"/>
        <v>0</v>
      </c>
      <c r="X725" s="158">
        <f t="shared" si="100"/>
        <v>0</v>
      </c>
      <c r="Y725" s="158">
        <f t="shared" si="101"/>
        <v>0</v>
      </c>
      <c r="Z725" s="200">
        <f t="shared" si="102"/>
        <v>0</v>
      </c>
      <c r="AA725" s="200">
        <f t="shared" si="103"/>
        <v>0</v>
      </c>
      <c r="AB725" s="158">
        <f t="shared" si="104"/>
        <v>0</v>
      </c>
      <c r="AC725" s="11">
        <f t="shared" si="105"/>
        <v>0</v>
      </c>
      <c r="AE725" s="23">
        <f t="shared" si="106"/>
        <v>0</v>
      </c>
      <c r="AF725" s="23">
        <f t="shared" si="107"/>
        <v>0</v>
      </c>
    </row>
    <row r="726" spans="1:32" x14ac:dyDescent="0.2">
      <c r="A726" s="366"/>
      <c r="B726" s="366"/>
      <c r="C726" s="164"/>
      <c r="D726" s="164"/>
      <c r="E726" s="201"/>
      <c r="F726" s="164"/>
      <c r="G726" s="194"/>
      <c r="H726" s="164"/>
      <c r="I726" s="204"/>
      <c r="J726" s="164"/>
      <c r="K726" s="164"/>
      <c r="L726" s="164"/>
      <c r="M726" s="76"/>
      <c r="N726" s="76"/>
      <c r="O726" s="81"/>
      <c r="P726" s="195">
        <f>VLOOKUP(O726,'Supporting Documentation'!$A$4:$J$569,10,FALSE)</f>
        <v>0</v>
      </c>
      <c r="Q726" s="51"/>
      <c r="R726" s="50"/>
      <c r="S726" s="156">
        <f>IF(Q726="",0,(Q726/'PPF Application'!$T$7))</f>
        <v>0</v>
      </c>
      <c r="T726" s="52">
        <f>IF(O726="", 0, (P726/'PPF Application'!$T$7)*Q726)</f>
        <v>0</v>
      </c>
      <c r="U726" s="134"/>
      <c r="W726" s="158">
        <f t="shared" si="108"/>
        <v>0</v>
      </c>
      <c r="X726" s="158">
        <f t="shared" si="100"/>
        <v>0</v>
      </c>
      <c r="Y726" s="158">
        <f t="shared" si="101"/>
        <v>0</v>
      </c>
      <c r="Z726" s="200">
        <f t="shared" si="102"/>
        <v>0</v>
      </c>
      <c r="AA726" s="200">
        <f t="shared" si="103"/>
        <v>0</v>
      </c>
      <c r="AB726" s="158">
        <f t="shared" si="104"/>
        <v>0</v>
      </c>
      <c r="AC726" s="11">
        <f t="shared" si="105"/>
        <v>0</v>
      </c>
      <c r="AE726" s="23">
        <f t="shared" si="106"/>
        <v>0</v>
      </c>
      <c r="AF726" s="23">
        <f t="shared" si="107"/>
        <v>0</v>
      </c>
    </row>
    <row r="727" spans="1:32" x14ac:dyDescent="0.2">
      <c r="A727" s="366"/>
      <c r="B727" s="366"/>
      <c r="C727" s="164"/>
      <c r="D727" s="164"/>
      <c r="E727" s="201"/>
      <c r="F727" s="164"/>
      <c r="G727" s="194"/>
      <c r="H727" s="164"/>
      <c r="I727" s="204"/>
      <c r="J727" s="164"/>
      <c r="K727" s="164"/>
      <c r="L727" s="164"/>
      <c r="M727" s="76"/>
      <c r="N727" s="76"/>
      <c r="O727" s="81"/>
      <c r="P727" s="195">
        <f>VLOOKUP(O727,'Supporting Documentation'!$A$4:$J$569,10,FALSE)</f>
        <v>0</v>
      </c>
      <c r="Q727" s="51"/>
      <c r="R727" s="50"/>
      <c r="S727" s="156">
        <f>IF(Q727="",0,(Q727/'PPF Application'!$T$7))</f>
        <v>0</v>
      </c>
      <c r="T727" s="52">
        <f>IF(O727="", 0, (P727/'PPF Application'!$T$7)*Q727)</f>
        <v>0</v>
      </c>
      <c r="U727" s="134"/>
      <c r="W727" s="158">
        <f t="shared" si="108"/>
        <v>0</v>
      </c>
      <c r="X727" s="158">
        <f t="shared" si="100"/>
        <v>0</v>
      </c>
      <c r="Y727" s="158">
        <f t="shared" si="101"/>
        <v>0</v>
      </c>
      <c r="Z727" s="200">
        <f t="shared" si="102"/>
        <v>0</v>
      </c>
      <c r="AA727" s="200">
        <f t="shared" si="103"/>
        <v>0</v>
      </c>
      <c r="AB727" s="158">
        <f t="shared" si="104"/>
        <v>0</v>
      </c>
      <c r="AC727" s="11">
        <f t="shared" si="105"/>
        <v>0</v>
      </c>
      <c r="AE727" s="23">
        <f t="shared" si="106"/>
        <v>0</v>
      </c>
      <c r="AF727" s="23">
        <f t="shared" si="107"/>
        <v>0</v>
      </c>
    </row>
    <row r="728" spans="1:32" x14ac:dyDescent="0.2">
      <c r="A728" s="366"/>
      <c r="B728" s="366"/>
      <c r="C728" s="164"/>
      <c r="D728" s="164"/>
      <c r="E728" s="201"/>
      <c r="F728" s="164"/>
      <c r="G728" s="194"/>
      <c r="H728" s="164"/>
      <c r="I728" s="204"/>
      <c r="J728" s="164"/>
      <c r="K728" s="164"/>
      <c r="L728" s="164"/>
      <c r="M728" s="76"/>
      <c r="N728" s="76"/>
      <c r="O728" s="81"/>
      <c r="P728" s="195">
        <f>VLOOKUP(O728,'Supporting Documentation'!$A$4:$J$569,10,FALSE)</f>
        <v>0</v>
      </c>
      <c r="Q728" s="51"/>
      <c r="R728" s="50"/>
      <c r="S728" s="156">
        <f>IF(Q728="",0,(Q728/'PPF Application'!$T$7))</f>
        <v>0</v>
      </c>
      <c r="T728" s="52">
        <f>IF(O728="", 0, (P728/'PPF Application'!$T$7)*Q728)</f>
        <v>0</v>
      </c>
      <c r="U728" s="134"/>
      <c r="W728" s="158">
        <f t="shared" si="108"/>
        <v>0</v>
      </c>
      <c r="X728" s="158">
        <f t="shared" si="100"/>
        <v>0</v>
      </c>
      <c r="Y728" s="158">
        <f t="shared" si="101"/>
        <v>0</v>
      </c>
      <c r="Z728" s="200">
        <f t="shared" si="102"/>
        <v>0</v>
      </c>
      <c r="AA728" s="200">
        <f t="shared" si="103"/>
        <v>0</v>
      </c>
      <c r="AB728" s="158">
        <f t="shared" si="104"/>
        <v>0</v>
      </c>
      <c r="AC728" s="11">
        <f t="shared" si="105"/>
        <v>0</v>
      </c>
      <c r="AE728" s="23">
        <f t="shared" si="106"/>
        <v>0</v>
      </c>
      <c r="AF728" s="23">
        <f t="shared" si="107"/>
        <v>0</v>
      </c>
    </row>
    <row r="729" spans="1:32" x14ac:dyDescent="0.2">
      <c r="A729" s="366"/>
      <c r="B729" s="366"/>
      <c r="C729" s="164"/>
      <c r="D729" s="164"/>
      <c r="E729" s="201"/>
      <c r="F729" s="164"/>
      <c r="G729" s="194"/>
      <c r="H729" s="164"/>
      <c r="I729" s="204"/>
      <c r="J729" s="164"/>
      <c r="K729" s="164"/>
      <c r="L729" s="164"/>
      <c r="M729" s="76"/>
      <c r="N729" s="76"/>
      <c r="O729" s="81"/>
      <c r="P729" s="195">
        <f>VLOOKUP(O729,'Supporting Documentation'!$A$4:$J$569,10,FALSE)</f>
        <v>0</v>
      </c>
      <c r="Q729" s="51"/>
      <c r="R729" s="50"/>
      <c r="S729" s="156">
        <f>IF(Q729="",0,(Q729/'PPF Application'!$T$7))</f>
        <v>0</v>
      </c>
      <c r="T729" s="52">
        <f>IF(O729="", 0, (P729/'PPF Application'!$T$7)*Q729)</f>
        <v>0</v>
      </c>
      <c r="U729" s="134"/>
      <c r="W729" s="158">
        <f t="shared" si="108"/>
        <v>0</v>
      </c>
      <c r="X729" s="158">
        <f t="shared" si="100"/>
        <v>0</v>
      </c>
      <c r="Y729" s="158">
        <f t="shared" si="101"/>
        <v>0</v>
      </c>
      <c r="Z729" s="200">
        <f t="shared" si="102"/>
        <v>0</v>
      </c>
      <c r="AA729" s="200">
        <f t="shared" si="103"/>
        <v>0</v>
      </c>
      <c r="AB729" s="158">
        <f t="shared" si="104"/>
        <v>0</v>
      </c>
      <c r="AC729" s="11">
        <f t="shared" si="105"/>
        <v>0</v>
      </c>
      <c r="AE729" s="23">
        <f t="shared" si="106"/>
        <v>0</v>
      </c>
      <c r="AF729" s="23">
        <f t="shared" si="107"/>
        <v>0</v>
      </c>
    </row>
    <row r="730" spans="1:32" x14ac:dyDescent="0.2">
      <c r="A730" s="366"/>
      <c r="B730" s="366"/>
      <c r="C730" s="164"/>
      <c r="D730" s="164"/>
      <c r="E730" s="201"/>
      <c r="F730" s="164"/>
      <c r="G730" s="194"/>
      <c r="H730" s="164"/>
      <c r="I730" s="204"/>
      <c r="J730" s="164"/>
      <c r="K730" s="164"/>
      <c r="L730" s="164"/>
      <c r="M730" s="76"/>
      <c r="N730" s="76"/>
      <c r="O730" s="81"/>
      <c r="P730" s="195">
        <f>VLOOKUP(O730,'Supporting Documentation'!$A$4:$J$569,10,FALSE)</f>
        <v>0</v>
      </c>
      <c r="Q730" s="51"/>
      <c r="R730" s="50"/>
      <c r="S730" s="156">
        <f>IF(Q730="",0,(Q730/'PPF Application'!$T$7))</f>
        <v>0</v>
      </c>
      <c r="T730" s="52">
        <f>IF(O730="", 0, (P730/'PPF Application'!$T$7)*Q730)</f>
        <v>0</v>
      </c>
      <c r="U730" s="134"/>
      <c r="W730" s="158">
        <f t="shared" si="108"/>
        <v>0</v>
      </c>
      <c r="X730" s="158">
        <f t="shared" si="100"/>
        <v>0</v>
      </c>
      <c r="Y730" s="158">
        <f t="shared" si="101"/>
        <v>0</v>
      </c>
      <c r="Z730" s="200">
        <f t="shared" si="102"/>
        <v>0</v>
      </c>
      <c r="AA730" s="200">
        <f t="shared" si="103"/>
        <v>0</v>
      </c>
      <c r="AB730" s="158">
        <f t="shared" si="104"/>
        <v>0</v>
      </c>
      <c r="AC730" s="11">
        <f t="shared" si="105"/>
        <v>0</v>
      </c>
      <c r="AE730" s="23">
        <f t="shared" si="106"/>
        <v>0</v>
      </c>
      <c r="AF730" s="23">
        <f t="shared" si="107"/>
        <v>0</v>
      </c>
    </row>
    <row r="731" spans="1:32" x14ac:dyDescent="0.2">
      <c r="A731" s="366"/>
      <c r="B731" s="366"/>
      <c r="C731" s="164"/>
      <c r="D731" s="164"/>
      <c r="E731" s="201"/>
      <c r="F731" s="164"/>
      <c r="G731" s="194"/>
      <c r="H731" s="164"/>
      <c r="I731" s="204"/>
      <c r="J731" s="164"/>
      <c r="K731" s="164"/>
      <c r="L731" s="164"/>
      <c r="M731" s="76"/>
      <c r="N731" s="76"/>
      <c r="O731" s="81"/>
      <c r="P731" s="195">
        <f>VLOOKUP(O731,'Supporting Documentation'!$A$4:$J$569,10,FALSE)</f>
        <v>0</v>
      </c>
      <c r="Q731" s="51"/>
      <c r="R731" s="50"/>
      <c r="S731" s="156">
        <f>IF(Q731="",0,(Q731/'PPF Application'!$T$7))</f>
        <v>0</v>
      </c>
      <c r="T731" s="52">
        <f>IF(O731="", 0, (P731/'PPF Application'!$T$7)*Q731)</f>
        <v>0</v>
      </c>
      <c r="U731" s="134"/>
      <c r="W731" s="158">
        <f t="shared" si="108"/>
        <v>0</v>
      </c>
      <c r="X731" s="158">
        <f t="shared" si="100"/>
        <v>0</v>
      </c>
      <c r="Y731" s="158">
        <f t="shared" si="101"/>
        <v>0</v>
      </c>
      <c r="Z731" s="200">
        <f t="shared" si="102"/>
        <v>0</v>
      </c>
      <c r="AA731" s="200">
        <f t="shared" si="103"/>
        <v>0</v>
      </c>
      <c r="AB731" s="158">
        <f t="shared" si="104"/>
        <v>0</v>
      </c>
      <c r="AC731" s="11">
        <f t="shared" si="105"/>
        <v>0</v>
      </c>
      <c r="AE731" s="23">
        <f t="shared" si="106"/>
        <v>0</v>
      </c>
      <c r="AF731" s="23">
        <f t="shared" si="107"/>
        <v>0</v>
      </c>
    </row>
    <row r="732" spans="1:32" x14ac:dyDescent="0.2">
      <c r="A732" s="366"/>
      <c r="B732" s="366"/>
      <c r="C732" s="164"/>
      <c r="D732" s="164"/>
      <c r="E732" s="201"/>
      <c r="F732" s="164"/>
      <c r="G732" s="194"/>
      <c r="H732" s="164"/>
      <c r="I732" s="204"/>
      <c r="J732" s="164"/>
      <c r="K732" s="164"/>
      <c r="L732" s="164"/>
      <c r="M732" s="76"/>
      <c r="N732" s="76"/>
      <c r="O732" s="81"/>
      <c r="P732" s="195">
        <f>VLOOKUP(O732,'Supporting Documentation'!$A$4:$J$569,10,FALSE)</f>
        <v>0</v>
      </c>
      <c r="Q732" s="51"/>
      <c r="R732" s="50"/>
      <c r="S732" s="156">
        <f>IF(Q732="",0,(Q732/'PPF Application'!$T$7))</f>
        <v>0</v>
      </c>
      <c r="T732" s="52">
        <f>IF(O732="", 0, (P732/'PPF Application'!$T$7)*Q732)</f>
        <v>0</v>
      </c>
      <c r="U732" s="134"/>
      <c r="W732" s="158">
        <f t="shared" si="108"/>
        <v>0</v>
      </c>
      <c r="X732" s="158">
        <f t="shared" si="100"/>
        <v>0</v>
      </c>
      <c r="Y732" s="158">
        <f t="shared" si="101"/>
        <v>0</v>
      </c>
      <c r="Z732" s="200">
        <f t="shared" si="102"/>
        <v>0</v>
      </c>
      <c r="AA732" s="200">
        <f t="shared" si="103"/>
        <v>0</v>
      </c>
      <c r="AB732" s="158">
        <f t="shared" si="104"/>
        <v>0</v>
      </c>
      <c r="AC732" s="11">
        <f t="shared" si="105"/>
        <v>0</v>
      </c>
      <c r="AE732" s="23">
        <f t="shared" si="106"/>
        <v>0</v>
      </c>
      <c r="AF732" s="23">
        <f t="shared" si="107"/>
        <v>0</v>
      </c>
    </row>
    <row r="733" spans="1:32" x14ac:dyDescent="0.2">
      <c r="A733" s="366"/>
      <c r="B733" s="366"/>
      <c r="C733" s="164"/>
      <c r="D733" s="164"/>
      <c r="E733" s="201"/>
      <c r="F733" s="164"/>
      <c r="G733" s="194"/>
      <c r="H733" s="164"/>
      <c r="I733" s="204"/>
      <c r="J733" s="164"/>
      <c r="K733" s="164"/>
      <c r="L733" s="164"/>
      <c r="M733" s="76"/>
      <c r="N733" s="76"/>
      <c r="O733" s="81"/>
      <c r="P733" s="195">
        <f>VLOOKUP(O733,'Supporting Documentation'!$A$4:$J$569,10,FALSE)</f>
        <v>0</v>
      </c>
      <c r="Q733" s="51"/>
      <c r="R733" s="50"/>
      <c r="S733" s="156">
        <f>IF(Q733="",0,(Q733/'PPF Application'!$T$7))</f>
        <v>0</v>
      </c>
      <c r="T733" s="52">
        <f>IF(O733="", 0, (P733/'PPF Application'!$T$7)*Q733)</f>
        <v>0</v>
      </c>
      <c r="U733" s="134"/>
      <c r="W733" s="158">
        <f t="shared" si="108"/>
        <v>0</v>
      </c>
      <c r="X733" s="158">
        <f t="shared" si="100"/>
        <v>0</v>
      </c>
      <c r="Y733" s="158">
        <f t="shared" si="101"/>
        <v>0</v>
      </c>
      <c r="Z733" s="200">
        <f t="shared" si="102"/>
        <v>0</v>
      </c>
      <c r="AA733" s="200">
        <f t="shared" si="103"/>
        <v>0</v>
      </c>
      <c r="AB733" s="158">
        <f t="shared" si="104"/>
        <v>0</v>
      </c>
      <c r="AC733" s="11">
        <f t="shared" si="105"/>
        <v>0</v>
      </c>
      <c r="AE733" s="23">
        <f t="shared" si="106"/>
        <v>0</v>
      </c>
      <c r="AF733" s="23">
        <f t="shared" si="107"/>
        <v>0</v>
      </c>
    </row>
    <row r="734" spans="1:32" x14ac:dyDescent="0.2">
      <c r="A734" s="366"/>
      <c r="B734" s="366"/>
      <c r="C734" s="164"/>
      <c r="D734" s="164"/>
      <c r="E734" s="201"/>
      <c r="F734" s="164"/>
      <c r="G734" s="194"/>
      <c r="H734" s="164"/>
      <c r="I734" s="204"/>
      <c r="J734" s="164"/>
      <c r="K734" s="164"/>
      <c r="L734" s="164"/>
      <c r="M734" s="76"/>
      <c r="N734" s="76"/>
      <c r="O734" s="81"/>
      <c r="P734" s="195">
        <f>VLOOKUP(O734,'Supporting Documentation'!$A$4:$J$569,10,FALSE)</f>
        <v>0</v>
      </c>
      <c r="Q734" s="51"/>
      <c r="R734" s="50"/>
      <c r="S734" s="156">
        <f>IF(Q734="",0,(Q734/'PPF Application'!$T$7))</f>
        <v>0</v>
      </c>
      <c r="T734" s="52">
        <f>IF(O734="", 0, (P734/'PPF Application'!$T$7)*Q734)</f>
        <v>0</v>
      </c>
      <c r="U734" s="134"/>
      <c r="W734" s="158">
        <f t="shared" si="108"/>
        <v>0</v>
      </c>
      <c r="X734" s="158">
        <f t="shared" si="100"/>
        <v>0</v>
      </c>
      <c r="Y734" s="158">
        <f t="shared" si="101"/>
        <v>0</v>
      </c>
      <c r="Z734" s="200">
        <f t="shared" si="102"/>
        <v>0</v>
      </c>
      <c r="AA734" s="200">
        <f t="shared" si="103"/>
        <v>0</v>
      </c>
      <c r="AB734" s="158">
        <f t="shared" si="104"/>
        <v>0</v>
      </c>
      <c r="AC734" s="11">
        <f t="shared" si="105"/>
        <v>0</v>
      </c>
      <c r="AE734" s="23">
        <f t="shared" si="106"/>
        <v>0</v>
      </c>
      <c r="AF734" s="23">
        <f t="shared" si="107"/>
        <v>0</v>
      </c>
    </row>
    <row r="735" spans="1:32" x14ac:dyDescent="0.2">
      <c r="A735" s="366"/>
      <c r="B735" s="366"/>
      <c r="C735" s="164"/>
      <c r="D735" s="164"/>
      <c r="E735" s="201"/>
      <c r="F735" s="164"/>
      <c r="G735" s="194"/>
      <c r="H735" s="164"/>
      <c r="I735" s="204"/>
      <c r="J735" s="164"/>
      <c r="K735" s="164"/>
      <c r="L735" s="164"/>
      <c r="M735" s="76"/>
      <c r="N735" s="76"/>
      <c r="O735" s="81"/>
      <c r="P735" s="195">
        <f>VLOOKUP(O735,'Supporting Documentation'!$A$4:$J$569,10,FALSE)</f>
        <v>0</v>
      </c>
      <c r="Q735" s="51"/>
      <c r="R735" s="50"/>
      <c r="S735" s="156">
        <f>IF(Q735="",0,(Q735/'PPF Application'!$T$7))</f>
        <v>0</v>
      </c>
      <c r="T735" s="52">
        <f>IF(O735="", 0, (P735/'PPF Application'!$T$7)*Q735)</f>
        <v>0</v>
      </c>
      <c r="U735" s="134"/>
      <c r="W735" s="158">
        <f t="shared" si="108"/>
        <v>0</v>
      </c>
      <c r="X735" s="158">
        <f t="shared" si="100"/>
        <v>0</v>
      </c>
      <c r="Y735" s="158">
        <f t="shared" si="101"/>
        <v>0</v>
      </c>
      <c r="Z735" s="200">
        <f t="shared" si="102"/>
        <v>0</v>
      </c>
      <c r="AA735" s="200">
        <f t="shared" si="103"/>
        <v>0</v>
      </c>
      <c r="AB735" s="158">
        <f t="shared" si="104"/>
        <v>0</v>
      </c>
      <c r="AC735" s="11">
        <f t="shared" si="105"/>
        <v>0</v>
      </c>
      <c r="AE735" s="23">
        <f t="shared" si="106"/>
        <v>0</v>
      </c>
      <c r="AF735" s="23">
        <f t="shared" si="107"/>
        <v>0</v>
      </c>
    </row>
    <row r="736" spans="1:32" x14ac:dyDescent="0.2">
      <c r="A736" s="366"/>
      <c r="B736" s="366"/>
      <c r="C736" s="164"/>
      <c r="D736" s="164"/>
      <c r="E736" s="201"/>
      <c r="F736" s="164"/>
      <c r="G736" s="194"/>
      <c r="H736" s="164"/>
      <c r="I736" s="204"/>
      <c r="J736" s="164"/>
      <c r="K736" s="164"/>
      <c r="L736" s="164"/>
      <c r="M736" s="76"/>
      <c r="N736" s="76"/>
      <c r="O736" s="81"/>
      <c r="P736" s="195">
        <f>VLOOKUP(O736,'Supporting Documentation'!$A$4:$J$569,10,FALSE)</f>
        <v>0</v>
      </c>
      <c r="Q736" s="51"/>
      <c r="R736" s="50"/>
      <c r="S736" s="156">
        <f>IF(Q736="",0,(Q736/'PPF Application'!$T$7))</f>
        <v>0</v>
      </c>
      <c r="T736" s="52">
        <f>IF(O736="", 0, (P736/'PPF Application'!$T$7)*Q736)</f>
        <v>0</v>
      </c>
      <c r="U736" s="134"/>
      <c r="W736" s="158">
        <f t="shared" si="108"/>
        <v>0</v>
      </c>
      <c r="X736" s="158">
        <f t="shared" si="100"/>
        <v>0</v>
      </c>
      <c r="Y736" s="158">
        <f t="shared" si="101"/>
        <v>0</v>
      </c>
      <c r="Z736" s="200">
        <f t="shared" si="102"/>
        <v>0</v>
      </c>
      <c r="AA736" s="200">
        <f t="shared" si="103"/>
        <v>0</v>
      </c>
      <c r="AB736" s="158">
        <f t="shared" si="104"/>
        <v>0</v>
      </c>
      <c r="AC736" s="11">
        <f t="shared" si="105"/>
        <v>0</v>
      </c>
      <c r="AE736" s="23">
        <f t="shared" si="106"/>
        <v>0</v>
      </c>
      <c r="AF736" s="23">
        <f t="shared" si="107"/>
        <v>0</v>
      </c>
    </row>
    <row r="737" spans="1:32" x14ac:dyDescent="0.2">
      <c r="A737" s="366"/>
      <c r="B737" s="366"/>
      <c r="C737" s="164"/>
      <c r="D737" s="164"/>
      <c r="E737" s="201"/>
      <c r="F737" s="164"/>
      <c r="G737" s="194"/>
      <c r="H737" s="164"/>
      <c r="I737" s="204"/>
      <c r="J737" s="164"/>
      <c r="K737" s="164"/>
      <c r="L737" s="164"/>
      <c r="M737" s="76"/>
      <c r="N737" s="76"/>
      <c r="O737" s="81"/>
      <c r="P737" s="195">
        <f>VLOOKUP(O737,'Supporting Documentation'!$A$4:$J$569,10,FALSE)</f>
        <v>0</v>
      </c>
      <c r="Q737" s="51"/>
      <c r="R737" s="50"/>
      <c r="S737" s="156">
        <f>IF(Q737="",0,(Q737/'PPF Application'!$T$7))</f>
        <v>0</v>
      </c>
      <c r="T737" s="52">
        <f>IF(O737="", 0, (P737/'PPF Application'!$T$7)*Q737)</f>
        <v>0</v>
      </c>
      <c r="U737" s="134"/>
      <c r="W737" s="158">
        <f t="shared" si="108"/>
        <v>0</v>
      </c>
      <c r="X737" s="158">
        <f t="shared" si="100"/>
        <v>0</v>
      </c>
      <c r="Y737" s="158">
        <f t="shared" si="101"/>
        <v>0</v>
      </c>
      <c r="Z737" s="200">
        <f t="shared" si="102"/>
        <v>0</v>
      </c>
      <c r="AA737" s="200">
        <f t="shared" si="103"/>
        <v>0</v>
      </c>
      <c r="AB737" s="158">
        <f t="shared" si="104"/>
        <v>0</v>
      </c>
      <c r="AC737" s="11">
        <f t="shared" si="105"/>
        <v>0</v>
      </c>
      <c r="AE737" s="23">
        <f t="shared" si="106"/>
        <v>0</v>
      </c>
      <c r="AF737" s="23">
        <f t="shared" si="107"/>
        <v>0</v>
      </c>
    </row>
    <row r="738" spans="1:32" x14ac:dyDescent="0.2">
      <c r="A738" s="366"/>
      <c r="B738" s="366"/>
      <c r="C738" s="164"/>
      <c r="D738" s="164"/>
      <c r="E738" s="201"/>
      <c r="F738" s="164"/>
      <c r="G738" s="194"/>
      <c r="H738" s="164"/>
      <c r="I738" s="204"/>
      <c r="J738" s="164"/>
      <c r="K738" s="164"/>
      <c r="L738" s="164"/>
      <c r="M738" s="76"/>
      <c r="N738" s="76"/>
      <c r="O738" s="81"/>
      <c r="P738" s="195">
        <f>VLOOKUP(O738,'Supporting Documentation'!$A$4:$J$569,10,FALSE)</f>
        <v>0</v>
      </c>
      <c r="Q738" s="51"/>
      <c r="R738" s="50"/>
      <c r="S738" s="156">
        <f>IF(Q738="",0,(Q738/'PPF Application'!$T$7))</f>
        <v>0</v>
      </c>
      <c r="T738" s="52">
        <f>IF(O738="", 0, (P738/'PPF Application'!$T$7)*Q738)</f>
        <v>0</v>
      </c>
      <c r="U738" s="134"/>
      <c r="W738" s="158">
        <f t="shared" si="108"/>
        <v>0</v>
      </c>
      <c r="X738" s="158">
        <f t="shared" si="100"/>
        <v>0</v>
      </c>
      <c r="Y738" s="158">
        <f t="shared" si="101"/>
        <v>0</v>
      </c>
      <c r="Z738" s="200">
        <f t="shared" si="102"/>
        <v>0</v>
      </c>
      <c r="AA738" s="200">
        <f t="shared" si="103"/>
        <v>0</v>
      </c>
      <c r="AB738" s="158">
        <f t="shared" si="104"/>
        <v>0</v>
      </c>
      <c r="AC738" s="11">
        <f t="shared" si="105"/>
        <v>0</v>
      </c>
      <c r="AE738" s="23">
        <f t="shared" si="106"/>
        <v>0</v>
      </c>
      <c r="AF738" s="23">
        <f t="shared" si="107"/>
        <v>0</v>
      </c>
    </row>
    <row r="739" spans="1:32" x14ac:dyDescent="0.2">
      <c r="A739" s="366"/>
      <c r="B739" s="366"/>
      <c r="C739" s="164"/>
      <c r="D739" s="164"/>
      <c r="E739" s="201"/>
      <c r="F739" s="164"/>
      <c r="G739" s="194"/>
      <c r="H739" s="164"/>
      <c r="I739" s="204"/>
      <c r="J739" s="164"/>
      <c r="K739" s="164"/>
      <c r="L739" s="164"/>
      <c r="M739" s="76"/>
      <c r="N739" s="76"/>
      <c r="O739" s="81"/>
      <c r="P739" s="195">
        <f>VLOOKUP(O739,'Supporting Documentation'!$A$4:$J$569,10,FALSE)</f>
        <v>0</v>
      </c>
      <c r="Q739" s="51"/>
      <c r="R739" s="50"/>
      <c r="S739" s="156">
        <f>IF(Q739="",0,(Q739/'PPF Application'!$T$7))</f>
        <v>0</v>
      </c>
      <c r="T739" s="52">
        <f>IF(O739="", 0, (P739/'PPF Application'!$T$7)*Q739)</f>
        <v>0</v>
      </c>
      <c r="U739" s="134"/>
      <c r="W739" s="158">
        <f t="shared" si="108"/>
        <v>0</v>
      </c>
      <c r="X739" s="158">
        <f t="shared" si="100"/>
        <v>0</v>
      </c>
      <c r="Y739" s="158">
        <f t="shared" si="101"/>
        <v>0</v>
      </c>
      <c r="Z739" s="200">
        <f t="shared" si="102"/>
        <v>0</v>
      </c>
      <c r="AA739" s="200">
        <f t="shared" si="103"/>
        <v>0</v>
      </c>
      <c r="AB739" s="158">
        <f t="shared" si="104"/>
        <v>0</v>
      </c>
      <c r="AC739" s="11">
        <f t="shared" si="105"/>
        <v>0</v>
      </c>
      <c r="AE739" s="23">
        <f t="shared" si="106"/>
        <v>0</v>
      </c>
      <c r="AF739" s="23">
        <f t="shared" si="107"/>
        <v>0</v>
      </c>
    </row>
    <row r="740" spans="1:32" x14ac:dyDescent="0.2">
      <c r="A740" s="366"/>
      <c r="B740" s="366"/>
      <c r="C740" s="164"/>
      <c r="D740" s="164"/>
      <c r="E740" s="201"/>
      <c r="F740" s="164"/>
      <c r="G740" s="194"/>
      <c r="H740" s="164"/>
      <c r="I740" s="204"/>
      <c r="J740" s="164"/>
      <c r="K740" s="164"/>
      <c r="L740" s="164"/>
      <c r="M740" s="76"/>
      <c r="N740" s="76"/>
      <c r="O740" s="81"/>
      <c r="P740" s="195">
        <f>VLOOKUP(O740,'Supporting Documentation'!$A$4:$J$569,10,FALSE)</f>
        <v>0</v>
      </c>
      <c r="Q740" s="51"/>
      <c r="R740" s="50"/>
      <c r="S740" s="156">
        <f>IF(Q740="",0,(Q740/'PPF Application'!$T$7))</f>
        <v>0</v>
      </c>
      <c r="T740" s="52">
        <f>IF(O740="", 0, (P740/'PPF Application'!$T$7)*Q740)</f>
        <v>0</v>
      </c>
      <c r="U740" s="134"/>
      <c r="W740" s="158">
        <f t="shared" si="108"/>
        <v>0</v>
      </c>
      <c r="X740" s="158">
        <f t="shared" si="100"/>
        <v>0</v>
      </c>
      <c r="Y740" s="158">
        <f t="shared" si="101"/>
        <v>0</v>
      </c>
      <c r="Z740" s="200">
        <f t="shared" si="102"/>
        <v>0</v>
      </c>
      <c r="AA740" s="200">
        <f t="shared" si="103"/>
        <v>0</v>
      </c>
      <c r="AB740" s="158">
        <f t="shared" si="104"/>
        <v>0</v>
      </c>
      <c r="AC740" s="11">
        <f t="shared" si="105"/>
        <v>0</v>
      </c>
      <c r="AE740" s="23">
        <f t="shared" si="106"/>
        <v>0</v>
      </c>
      <c r="AF740" s="23">
        <f t="shared" si="107"/>
        <v>0</v>
      </c>
    </row>
    <row r="741" spans="1:32" x14ac:dyDescent="0.2">
      <c r="A741" s="366"/>
      <c r="B741" s="366"/>
      <c r="C741" s="164"/>
      <c r="D741" s="164"/>
      <c r="E741" s="201"/>
      <c r="F741" s="164"/>
      <c r="G741" s="194"/>
      <c r="H741" s="164"/>
      <c r="I741" s="204"/>
      <c r="J741" s="164"/>
      <c r="K741" s="164"/>
      <c r="L741" s="164"/>
      <c r="M741" s="76"/>
      <c r="N741" s="76"/>
      <c r="O741" s="81"/>
      <c r="P741" s="195">
        <f>VLOOKUP(O741,'Supporting Documentation'!$A$4:$J$569,10,FALSE)</f>
        <v>0</v>
      </c>
      <c r="Q741" s="51"/>
      <c r="R741" s="50"/>
      <c r="S741" s="156">
        <f>IF(Q741="",0,(Q741/'PPF Application'!$T$7))</f>
        <v>0</v>
      </c>
      <c r="T741" s="52">
        <f>IF(O741="", 0, (P741/'PPF Application'!$T$7)*Q741)</f>
        <v>0</v>
      </c>
      <c r="U741" s="134"/>
      <c r="W741" s="158">
        <f t="shared" si="108"/>
        <v>0</v>
      </c>
      <c r="X741" s="158">
        <f t="shared" si="100"/>
        <v>0</v>
      </c>
      <c r="Y741" s="158">
        <f t="shared" si="101"/>
        <v>0</v>
      </c>
      <c r="Z741" s="200">
        <f t="shared" si="102"/>
        <v>0</v>
      </c>
      <c r="AA741" s="200">
        <f t="shared" si="103"/>
        <v>0</v>
      </c>
      <c r="AB741" s="158">
        <f t="shared" si="104"/>
        <v>0</v>
      </c>
      <c r="AC741" s="11">
        <f t="shared" si="105"/>
        <v>0</v>
      </c>
      <c r="AE741" s="23">
        <f t="shared" si="106"/>
        <v>0</v>
      </c>
      <c r="AF741" s="23">
        <f t="shared" si="107"/>
        <v>0</v>
      </c>
    </row>
    <row r="742" spans="1:32" x14ac:dyDescent="0.2">
      <c r="A742" s="366"/>
      <c r="B742" s="366"/>
      <c r="C742" s="164"/>
      <c r="D742" s="164"/>
      <c r="E742" s="201"/>
      <c r="F742" s="164"/>
      <c r="G742" s="194"/>
      <c r="H742" s="164"/>
      <c r="I742" s="204"/>
      <c r="J742" s="164"/>
      <c r="K742" s="164"/>
      <c r="L742" s="164"/>
      <c r="M742" s="76"/>
      <c r="N742" s="76"/>
      <c r="O742" s="81"/>
      <c r="P742" s="195">
        <f>VLOOKUP(O742,'Supporting Documentation'!$A$4:$J$569,10,FALSE)</f>
        <v>0</v>
      </c>
      <c r="Q742" s="51"/>
      <c r="R742" s="50"/>
      <c r="S742" s="156">
        <f>IF(Q742="",0,(Q742/'PPF Application'!$T$7))</f>
        <v>0</v>
      </c>
      <c r="T742" s="52">
        <f>IF(O742="", 0, (P742/'PPF Application'!$T$7)*Q742)</f>
        <v>0</v>
      </c>
      <c r="U742" s="134"/>
      <c r="W742" s="158">
        <f t="shared" si="108"/>
        <v>0</v>
      </c>
      <c r="X742" s="158">
        <f t="shared" si="100"/>
        <v>0</v>
      </c>
      <c r="Y742" s="158">
        <f t="shared" si="101"/>
        <v>0</v>
      </c>
      <c r="Z742" s="200">
        <f t="shared" si="102"/>
        <v>0</v>
      </c>
      <c r="AA742" s="200">
        <f t="shared" si="103"/>
        <v>0</v>
      </c>
      <c r="AB742" s="158">
        <f t="shared" si="104"/>
        <v>0</v>
      </c>
      <c r="AC742" s="11">
        <f t="shared" si="105"/>
        <v>0</v>
      </c>
      <c r="AE742" s="23">
        <f t="shared" si="106"/>
        <v>0</v>
      </c>
      <c r="AF742" s="23">
        <f t="shared" si="107"/>
        <v>0</v>
      </c>
    </row>
    <row r="743" spans="1:32" x14ac:dyDescent="0.2">
      <c r="A743" s="366"/>
      <c r="B743" s="366"/>
      <c r="C743" s="164"/>
      <c r="D743" s="164"/>
      <c r="E743" s="201"/>
      <c r="F743" s="164"/>
      <c r="G743" s="194"/>
      <c r="H743" s="164"/>
      <c r="I743" s="204"/>
      <c r="J743" s="164"/>
      <c r="K743" s="164"/>
      <c r="L743" s="164"/>
      <c r="M743" s="76"/>
      <c r="N743" s="76"/>
      <c r="O743" s="81"/>
      <c r="P743" s="195">
        <f>VLOOKUP(O743,'Supporting Documentation'!$A$4:$J$569,10,FALSE)</f>
        <v>0</v>
      </c>
      <c r="Q743" s="51"/>
      <c r="R743" s="50"/>
      <c r="S743" s="156">
        <f>IF(Q743="",0,(Q743/'PPF Application'!$T$7))</f>
        <v>0</v>
      </c>
      <c r="T743" s="52">
        <f>IF(O743="", 0, (P743/'PPF Application'!$T$7)*Q743)</f>
        <v>0</v>
      </c>
      <c r="U743" s="134"/>
      <c r="W743" s="158">
        <f t="shared" si="108"/>
        <v>0</v>
      </c>
      <c r="X743" s="158">
        <f t="shared" si="100"/>
        <v>0</v>
      </c>
      <c r="Y743" s="158">
        <f t="shared" si="101"/>
        <v>0</v>
      </c>
      <c r="Z743" s="200">
        <f t="shared" si="102"/>
        <v>0</v>
      </c>
      <c r="AA743" s="200">
        <f t="shared" si="103"/>
        <v>0</v>
      </c>
      <c r="AB743" s="158">
        <f t="shared" si="104"/>
        <v>0</v>
      </c>
      <c r="AC743" s="11">
        <f t="shared" si="105"/>
        <v>0</v>
      </c>
      <c r="AE743" s="23">
        <f t="shared" si="106"/>
        <v>0</v>
      </c>
      <c r="AF743" s="23">
        <f t="shared" si="107"/>
        <v>0</v>
      </c>
    </row>
    <row r="744" spans="1:32" x14ac:dyDescent="0.2">
      <c r="A744" s="366"/>
      <c r="B744" s="366"/>
      <c r="C744" s="164"/>
      <c r="D744" s="164"/>
      <c r="E744" s="201"/>
      <c r="F744" s="164"/>
      <c r="G744" s="194"/>
      <c r="H744" s="164"/>
      <c r="I744" s="204"/>
      <c r="J744" s="164"/>
      <c r="K744" s="164"/>
      <c r="L744" s="164"/>
      <c r="M744" s="76"/>
      <c r="N744" s="76"/>
      <c r="O744" s="81"/>
      <c r="P744" s="195">
        <f>VLOOKUP(O744,'Supporting Documentation'!$A$4:$J$569,10,FALSE)</f>
        <v>0</v>
      </c>
      <c r="Q744" s="51"/>
      <c r="R744" s="50"/>
      <c r="S744" s="156">
        <f>IF(Q744="",0,(Q744/'PPF Application'!$T$7))</f>
        <v>0</v>
      </c>
      <c r="T744" s="52">
        <f>IF(O744="", 0, (P744/'PPF Application'!$T$7)*Q744)</f>
        <v>0</v>
      </c>
      <c r="U744" s="134"/>
      <c r="W744" s="158">
        <f t="shared" si="108"/>
        <v>0</v>
      </c>
      <c r="X744" s="158">
        <f t="shared" si="100"/>
        <v>0</v>
      </c>
      <c r="Y744" s="158">
        <f t="shared" si="101"/>
        <v>0</v>
      </c>
      <c r="Z744" s="200">
        <f t="shared" si="102"/>
        <v>0</v>
      </c>
      <c r="AA744" s="200">
        <f t="shared" si="103"/>
        <v>0</v>
      </c>
      <c r="AB744" s="158">
        <f t="shared" si="104"/>
        <v>0</v>
      </c>
      <c r="AC744" s="11">
        <f t="shared" si="105"/>
        <v>0</v>
      </c>
      <c r="AE744" s="23">
        <f t="shared" si="106"/>
        <v>0</v>
      </c>
      <c r="AF744" s="23">
        <f t="shared" si="107"/>
        <v>0</v>
      </c>
    </row>
    <row r="745" spans="1:32" x14ac:dyDescent="0.2">
      <c r="A745" s="366"/>
      <c r="B745" s="366"/>
      <c r="C745" s="164"/>
      <c r="D745" s="164"/>
      <c r="E745" s="201"/>
      <c r="F745" s="164"/>
      <c r="G745" s="194"/>
      <c r="H745" s="164"/>
      <c r="I745" s="204"/>
      <c r="J745" s="164"/>
      <c r="K745" s="164"/>
      <c r="L745" s="164"/>
      <c r="M745" s="76"/>
      <c r="N745" s="76"/>
      <c r="O745" s="81"/>
      <c r="P745" s="195">
        <f>VLOOKUP(O745,'Supporting Documentation'!$A$4:$J$569,10,FALSE)</f>
        <v>0</v>
      </c>
      <c r="Q745" s="51"/>
      <c r="R745" s="50"/>
      <c r="S745" s="156">
        <f>IF(Q745="",0,(Q745/'PPF Application'!$T$7))</f>
        <v>0</v>
      </c>
      <c r="T745" s="52">
        <f>IF(O745="", 0, (P745/'PPF Application'!$T$7)*Q745)</f>
        <v>0</v>
      </c>
      <c r="U745" s="134"/>
      <c r="W745" s="158">
        <f t="shared" si="108"/>
        <v>0</v>
      </c>
      <c r="X745" s="158">
        <f t="shared" si="100"/>
        <v>0</v>
      </c>
      <c r="Y745" s="158">
        <f t="shared" si="101"/>
        <v>0</v>
      </c>
      <c r="Z745" s="200">
        <f t="shared" si="102"/>
        <v>0</v>
      </c>
      <c r="AA745" s="200">
        <f t="shared" si="103"/>
        <v>0</v>
      </c>
      <c r="AB745" s="158">
        <f t="shared" si="104"/>
        <v>0</v>
      </c>
      <c r="AC745" s="11">
        <f t="shared" si="105"/>
        <v>0</v>
      </c>
      <c r="AE745" s="23">
        <f t="shared" si="106"/>
        <v>0</v>
      </c>
      <c r="AF745" s="23">
        <f t="shared" si="107"/>
        <v>0</v>
      </c>
    </row>
    <row r="746" spans="1:32" x14ac:dyDescent="0.2">
      <c r="A746" s="366"/>
      <c r="B746" s="366"/>
      <c r="C746" s="164"/>
      <c r="D746" s="164"/>
      <c r="E746" s="201"/>
      <c r="F746" s="164"/>
      <c r="G746" s="194"/>
      <c r="H746" s="164"/>
      <c r="I746" s="204"/>
      <c r="J746" s="164"/>
      <c r="K746" s="164"/>
      <c r="L746" s="164"/>
      <c r="M746" s="76"/>
      <c r="N746" s="76"/>
      <c r="O746" s="81"/>
      <c r="P746" s="195">
        <f>VLOOKUP(O746,'Supporting Documentation'!$A$4:$J$569,10,FALSE)</f>
        <v>0</v>
      </c>
      <c r="Q746" s="51"/>
      <c r="R746" s="50"/>
      <c r="S746" s="156">
        <f>IF(Q746="",0,(Q746/'PPF Application'!$T$7))</f>
        <v>0</v>
      </c>
      <c r="T746" s="52">
        <f>IF(O746="", 0, (P746/'PPF Application'!$T$7)*Q746)</f>
        <v>0</v>
      </c>
      <c r="U746" s="134"/>
      <c r="W746" s="158">
        <f t="shared" si="108"/>
        <v>0</v>
      </c>
      <c r="X746" s="158">
        <f t="shared" si="100"/>
        <v>0</v>
      </c>
      <c r="Y746" s="158">
        <f t="shared" si="101"/>
        <v>0</v>
      </c>
      <c r="Z746" s="200">
        <f t="shared" si="102"/>
        <v>0</v>
      </c>
      <c r="AA746" s="200">
        <f t="shared" si="103"/>
        <v>0</v>
      </c>
      <c r="AB746" s="158">
        <f t="shared" si="104"/>
        <v>0</v>
      </c>
      <c r="AC746" s="11">
        <f t="shared" si="105"/>
        <v>0</v>
      </c>
      <c r="AE746" s="23">
        <f t="shared" si="106"/>
        <v>0</v>
      </c>
      <c r="AF746" s="23">
        <f t="shared" si="107"/>
        <v>0</v>
      </c>
    </row>
    <row r="747" spans="1:32" x14ac:dyDescent="0.2">
      <c r="A747" s="366"/>
      <c r="B747" s="366"/>
      <c r="C747" s="164"/>
      <c r="D747" s="164"/>
      <c r="E747" s="201"/>
      <c r="F747" s="164"/>
      <c r="G747" s="194"/>
      <c r="H747" s="164"/>
      <c r="I747" s="204"/>
      <c r="J747" s="164"/>
      <c r="K747" s="164"/>
      <c r="L747" s="164"/>
      <c r="M747" s="76"/>
      <c r="N747" s="76"/>
      <c r="O747" s="81"/>
      <c r="P747" s="195">
        <f>VLOOKUP(O747,'Supporting Documentation'!$A$4:$J$569,10,FALSE)</f>
        <v>0</v>
      </c>
      <c r="Q747" s="51"/>
      <c r="R747" s="50"/>
      <c r="S747" s="156">
        <f>IF(Q747="",0,(Q747/'PPF Application'!$T$7))</f>
        <v>0</v>
      </c>
      <c r="T747" s="52">
        <f>IF(O747="", 0, (P747/'PPF Application'!$T$7)*Q747)</f>
        <v>0</v>
      </c>
      <c r="U747" s="134"/>
      <c r="W747" s="158">
        <f t="shared" si="108"/>
        <v>0</v>
      </c>
      <c r="X747" s="158">
        <f t="shared" si="100"/>
        <v>0</v>
      </c>
      <c r="Y747" s="158">
        <f t="shared" si="101"/>
        <v>0</v>
      </c>
      <c r="Z747" s="200">
        <f t="shared" si="102"/>
        <v>0</v>
      </c>
      <c r="AA747" s="200">
        <f t="shared" si="103"/>
        <v>0</v>
      </c>
      <c r="AB747" s="158">
        <f t="shared" si="104"/>
        <v>0</v>
      </c>
      <c r="AC747" s="11">
        <f t="shared" si="105"/>
        <v>0</v>
      </c>
      <c r="AE747" s="23">
        <f t="shared" si="106"/>
        <v>0</v>
      </c>
      <c r="AF747" s="23">
        <f t="shared" si="107"/>
        <v>0</v>
      </c>
    </row>
    <row r="748" spans="1:32" x14ac:dyDescent="0.2">
      <c r="A748" s="366"/>
      <c r="B748" s="366"/>
      <c r="C748" s="164"/>
      <c r="D748" s="164"/>
      <c r="E748" s="201"/>
      <c r="F748" s="164"/>
      <c r="G748" s="194"/>
      <c r="H748" s="164"/>
      <c r="I748" s="204"/>
      <c r="J748" s="164"/>
      <c r="K748" s="164"/>
      <c r="L748" s="164"/>
      <c r="M748" s="76"/>
      <c r="N748" s="76"/>
      <c r="O748" s="81"/>
      <c r="P748" s="195">
        <f>VLOOKUP(O748,'Supporting Documentation'!$A$4:$J$569,10,FALSE)</f>
        <v>0</v>
      </c>
      <c r="Q748" s="51"/>
      <c r="R748" s="50"/>
      <c r="S748" s="156">
        <f>IF(Q748="",0,(Q748/'PPF Application'!$T$7))</f>
        <v>0</v>
      </c>
      <c r="T748" s="52">
        <f>IF(O748="", 0, (P748/'PPF Application'!$T$7)*Q748)</f>
        <v>0</v>
      </c>
      <c r="U748" s="134"/>
      <c r="W748" s="158">
        <f t="shared" si="108"/>
        <v>0</v>
      </c>
      <c r="X748" s="158">
        <f t="shared" si="100"/>
        <v>0</v>
      </c>
      <c r="Y748" s="158">
        <f t="shared" si="101"/>
        <v>0</v>
      </c>
      <c r="Z748" s="200">
        <f t="shared" si="102"/>
        <v>0</v>
      </c>
      <c r="AA748" s="200">
        <f t="shared" si="103"/>
        <v>0</v>
      </c>
      <c r="AB748" s="158">
        <f t="shared" si="104"/>
        <v>0</v>
      </c>
      <c r="AC748" s="11">
        <f t="shared" si="105"/>
        <v>0</v>
      </c>
      <c r="AE748" s="23">
        <f t="shared" si="106"/>
        <v>0</v>
      </c>
      <c r="AF748" s="23">
        <f t="shared" si="107"/>
        <v>0</v>
      </c>
    </row>
    <row r="749" spans="1:32" x14ac:dyDescent="0.2">
      <c r="A749" s="366"/>
      <c r="B749" s="366"/>
      <c r="C749" s="164"/>
      <c r="D749" s="164"/>
      <c r="E749" s="201"/>
      <c r="F749" s="164"/>
      <c r="G749" s="194"/>
      <c r="H749" s="164"/>
      <c r="I749" s="204"/>
      <c r="J749" s="164"/>
      <c r="K749" s="164"/>
      <c r="L749" s="164"/>
      <c r="M749" s="76"/>
      <c r="N749" s="76"/>
      <c r="O749" s="81"/>
      <c r="P749" s="195">
        <f>VLOOKUP(O749,'Supporting Documentation'!$A$4:$J$569,10,FALSE)</f>
        <v>0</v>
      </c>
      <c r="Q749" s="51"/>
      <c r="R749" s="50"/>
      <c r="S749" s="156">
        <f>IF(Q749="",0,(Q749/'PPF Application'!$T$7))</f>
        <v>0</v>
      </c>
      <c r="T749" s="52">
        <f>IF(O749="", 0, (P749/'PPF Application'!$T$7)*Q749)</f>
        <v>0</v>
      </c>
      <c r="U749" s="134"/>
      <c r="W749" s="158">
        <f t="shared" si="108"/>
        <v>0</v>
      </c>
      <c r="X749" s="158">
        <f t="shared" si="100"/>
        <v>0</v>
      </c>
      <c r="Y749" s="158">
        <f t="shared" si="101"/>
        <v>0</v>
      </c>
      <c r="Z749" s="200">
        <f t="shared" si="102"/>
        <v>0</v>
      </c>
      <c r="AA749" s="200">
        <f t="shared" si="103"/>
        <v>0</v>
      </c>
      <c r="AB749" s="158">
        <f t="shared" si="104"/>
        <v>0</v>
      </c>
      <c r="AC749" s="11">
        <f t="shared" si="105"/>
        <v>0</v>
      </c>
      <c r="AE749" s="23">
        <f t="shared" si="106"/>
        <v>0</v>
      </c>
      <c r="AF749" s="23">
        <f t="shared" si="107"/>
        <v>0</v>
      </c>
    </row>
    <row r="750" spans="1:32" x14ac:dyDescent="0.2">
      <c r="A750" s="366"/>
      <c r="B750" s="366"/>
      <c r="C750" s="164"/>
      <c r="D750" s="164"/>
      <c r="E750" s="201"/>
      <c r="F750" s="164"/>
      <c r="G750" s="194"/>
      <c r="H750" s="164"/>
      <c r="I750" s="204"/>
      <c r="J750" s="164"/>
      <c r="K750" s="164"/>
      <c r="L750" s="164"/>
      <c r="M750" s="76"/>
      <c r="N750" s="76"/>
      <c r="O750" s="81"/>
      <c r="P750" s="195">
        <f>VLOOKUP(O750,'Supporting Documentation'!$A$4:$J$569,10,FALSE)</f>
        <v>0</v>
      </c>
      <c r="Q750" s="51"/>
      <c r="R750" s="50"/>
      <c r="S750" s="156">
        <f>IF(Q750="",0,(Q750/'PPF Application'!$T$7))</f>
        <v>0</v>
      </c>
      <c r="T750" s="52">
        <f>IF(O750="", 0, (P750/'PPF Application'!$T$7)*Q750)</f>
        <v>0</v>
      </c>
      <c r="U750" s="134"/>
      <c r="W750" s="158">
        <f t="shared" si="108"/>
        <v>0</v>
      </c>
      <c r="X750" s="158">
        <f t="shared" si="100"/>
        <v>0</v>
      </c>
      <c r="Y750" s="158">
        <f t="shared" si="101"/>
        <v>0</v>
      </c>
      <c r="Z750" s="200">
        <f t="shared" si="102"/>
        <v>0</v>
      </c>
      <c r="AA750" s="200">
        <f t="shared" si="103"/>
        <v>0</v>
      </c>
      <c r="AB750" s="158">
        <f t="shared" si="104"/>
        <v>0</v>
      </c>
      <c r="AC750" s="11">
        <f t="shared" si="105"/>
        <v>0</v>
      </c>
      <c r="AE750" s="23">
        <f t="shared" si="106"/>
        <v>0</v>
      </c>
      <c r="AF750" s="23">
        <f t="shared" si="107"/>
        <v>0</v>
      </c>
    </row>
    <row r="751" spans="1:32" x14ac:dyDescent="0.2">
      <c r="A751" s="366"/>
      <c r="B751" s="366"/>
      <c r="C751" s="164"/>
      <c r="D751" s="164"/>
      <c r="E751" s="201"/>
      <c r="F751" s="164"/>
      <c r="G751" s="194"/>
      <c r="H751" s="164"/>
      <c r="I751" s="204"/>
      <c r="J751" s="164"/>
      <c r="K751" s="164"/>
      <c r="L751" s="164"/>
      <c r="M751" s="76"/>
      <c r="N751" s="76"/>
      <c r="O751" s="81"/>
      <c r="P751" s="195">
        <f>VLOOKUP(O751,'Supporting Documentation'!$A$4:$J$569,10,FALSE)</f>
        <v>0</v>
      </c>
      <c r="Q751" s="51"/>
      <c r="R751" s="50"/>
      <c r="S751" s="156">
        <f>IF(Q751="",0,(Q751/'PPF Application'!$T$7))</f>
        <v>0</v>
      </c>
      <c r="T751" s="52">
        <f>IF(O751="", 0, (P751/'PPF Application'!$T$7)*Q751)</f>
        <v>0</v>
      </c>
      <c r="U751" s="134"/>
      <c r="W751" s="158">
        <f t="shared" si="108"/>
        <v>0</v>
      </c>
      <c r="X751" s="158">
        <f t="shared" si="100"/>
        <v>0</v>
      </c>
      <c r="Y751" s="158">
        <f t="shared" si="101"/>
        <v>0</v>
      </c>
      <c r="Z751" s="200">
        <f t="shared" si="102"/>
        <v>0</v>
      </c>
      <c r="AA751" s="200">
        <f t="shared" si="103"/>
        <v>0</v>
      </c>
      <c r="AB751" s="158">
        <f t="shared" si="104"/>
        <v>0</v>
      </c>
      <c r="AC751" s="11">
        <f t="shared" si="105"/>
        <v>0</v>
      </c>
      <c r="AE751" s="23">
        <f t="shared" si="106"/>
        <v>0</v>
      </c>
      <c r="AF751" s="23">
        <f t="shared" si="107"/>
        <v>0</v>
      </c>
    </row>
    <row r="752" spans="1:32" x14ac:dyDescent="0.2">
      <c r="A752" s="366"/>
      <c r="B752" s="366"/>
      <c r="C752" s="164"/>
      <c r="D752" s="164"/>
      <c r="E752" s="201"/>
      <c r="F752" s="164"/>
      <c r="G752" s="194"/>
      <c r="H752" s="164"/>
      <c r="I752" s="204"/>
      <c r="J752" s="164"/>
      <c r="K752" s="164"/>
      <c r="L752" s="164"/>
      <c r="M752" s="76"/>
      <c r="N752" s="76"/>
      <c r="O752" s="81"/>
      <c r="P752" s="195">
        <f>VLOOKUP(O752,'Supporting Documentation'!$A$4:$J$569,10,FALSE)</f>
        <v>0</v>
      </c>
      <c r="Q752" s="51"/>
      <c r="R752" s="50"/>
      <c r="S752" s="156">
        <f>IF(Q752="",0,(Q752/'PPF Application'!$T$7))</f>
        <v>0</v>
      </c>
      <c r="T752" s="52">
        <f>IF(O752="", 0, (P752/'PPF Application'!$T$7)*Q752)</f>
        <v>0</v>
      </c>
      <c r="U752" s="134"/>
      <c r="W752" s="158">
        <f t="shared" si="108"/>
        <v>0</v>
      </c>
      <c r="X752" s="158">
        <f t="shared" si="100"/>
        <v>0</v>
      </c>
      <c r="Y752" s="158">
        <f t="shared" si="101"/>
        <v>0</v>
      </c>
      <c r="Z752" s="200">
        <f t="shared" si="102"/>
        <v>0</v>
      </c>
      <c r="AA752" s="200">
        <f t="shared" si="103"/>
        <v>0</v>
      </c>
      <c r="AB752" s="158">
        <f t="shared" si="104"/>
        <v>0</v>
      </c>
      <c r="AC752" s="11">
        <f t="shared" si="105"/>
        <v>0</v>
      </c>
      <c r="AE752" s="23">
        <f t="shared" si="106"/>
        <v>0</v>
      </c>
      <c r="AF752" s="23">
        <f t="shared" si="107"/>
        <v>0</v>
      </c>
    </row>
    <row r="753" spans="1:32" x14ac:dyDescent="0.2">
      <c r="A753" s="366"/>
      <c r="B753" s="366"/>
      <c r="C753" s="164"/>
      <c r="D753" s="164"/>
      <c r="E753" s="201"/>
      <c r="F753" s="164"/>
      <c r="G753" s="194"/>
      <c r="H753" s="164"/>
      <c r="I753" s="204"/>
      <c r="J753" s="164"/>
      <c r="K753" s="164"/>
      <c r="L753" s="164"/>
      <c r="M753" s="76"/>
      <c r="N753" s="76"/>
      <c r="O753" s="81"/>
      <c r="P753" s="195">
        <f>VLOOKUP(O753,'Supporting Documentation'!$A$4:$J$569,10,FALSE)</f>
        <v>0</v>
      </c>
      <c r="Q753" s="51"/>
      <c r="R753" s="50"/>
      <c r="S753" s="156">
        <f>IF(Q753="",0,(Q753/'PPF Application'!$T$7))</f>
        <v>0</v>
      </c>
      <c r="T753" s="52">
        <f>IF(O753="", 0, (P753/'PPF Application'!$T$7)*Q753)</f>
        <v>0</v>
      </c>
      <c r="U753" s="134"/>
      <c r="W753" s="158">
        <f t="shared" si="108"/>
        <v>0</v>
      </c>
      <c r="X753" s="158">
        <f t="shared" si="100"/>
        <v>0</v>
      </c>
      <c r="Y753" s="158">
        <f t="shared" si="101"/>
        <v>0</v>
      </c>
      <c r="Z753" s="200">
        <f t="shared" si="102"/>
        <v>0</v>
      </c>
      <c r="AA753" s="200">
        <f t="shared" si="103"/>
        <v>0</v>
      </c>
      <c r="AB753" s="158">
        <f t="shared" si="104"/>
        <v>0</v>
      </c>
      <c r="AC753" s="11">
        <f t="shared" si="105"/>
        <v>0</v>
      </c>
      <c r="AE753" s="23">
        <f t="shared" si="106"/>
        <v>0</v>
      </c>
      <c r="AF753" s="23">
        <f t="shared" si="107"/>
        <v>0</v>
      </c>
    </row>
    <row r="754" spans="1:32" x14ac:dyDescent="0.2">
      <c r="A754" s="366"/>
      <c r="B754" s="366"/>
      <c r="C754" s="164"/>
      <c r="D754" s="164"/>
      <c r="E754" s="201"/>
      <c r="F754" s="164"/>
      <c r="G754" s="194"/>
      <c r="H754" s="164"/>
      <c r="I754" s="204"/>
      <c r="J754" s="164"/>
      <c r="K754" s="164"/>
      <c r="L754" s="164"/>
      <c r="M754" s="76"/>
      <c r="N754" s="76"/>
      <c r="O754" s="81"/>
      <c r="P754" s="195">
        <f>VLOOKUP(O754,'Supporting Documentation'!$A$4:$J$569,10,FALSE)</f>
        <v>0</v>
      </c>
      <c r="Q754" s="51"/>
      <c r="R754" s="50"/>
      <c r="S754" s="156">
        <f>IF(Q754="",0,(Q754/'PPF Application'!$T$7))</f>
        <v>0</v>
      </c>
      <c r="T754" s="52">
        <f>IF(O754="", 0, (P754/'PPF Application'!$T$7)*Q754)</f>
        <v>0</v>
      </c>
      <c r="U754" s="134"/>
      <c r="W754" s="158">
        <f t="shared" si="108"/>
        <v>0</v>
      </c>
      <c r="X754" s="158">
        <f t="shared" si="100"/>
        <v>0</v>
      </c>
      <c r="Y754" s="158">
        <f t="shared" si="101"/>
        <v>0</v>
      </c>
      <c r="Z754" s="200">
        <f t="shared" si="102"/>
        <v>0</v>
      </c>
      <c r="AA754" s="200">
        <f t="shared" si="103"/>
        <v>0</v>
      </c>
      <c r="AB754" s="158">
        <f t="shared" si="104"/>
        <v>0</v>
      </c>
      <c r="AC754" s="11">
        <f t="shared" si="105"/>
        <v>0</v>
      </c>
      <c r="AE754" s="23">
        <f t="shared" si="106"/>
        <v>0</v>
      </c>
      <c r="AF754" s="23">
        <f t="shared" si="107"/>
        <v>0</v>
      </c>
    </row>
    <row r="755" spans="1:32" x14ac:dyDescent="0.2">
      <c r="A755" s="366"/>
      <c r="B755" s="366"/>
      <c r="C755" s="164"/>
      <c r="D755" s="164"/>
      <c r="E755" s="201"/>
      <c r="F755" s="164"/>
      <c r="G755" s="194"/>
      <c r="H755" s="164"/>
      <c r="I755" s="204"/>
      <c r="J755" s="164"/>
      <c r="K755" s="164"/>
      <c r="L755" s="164"/>
      <c r="M755" s="76"/>
      <c r="N755" s="76"/>
      <c r="O755" s="81"/>
      <c r="P755" s="195">
        <f>VLOOKUP(O755,'Supporting Documentation'!$A$4:$J$569,10,FALSE)</f>
        <v>0</v>
      </c>
      <c r="Q755" s="51"/>
      <c r="R755" s="50"/>
      <c r="S755" s="156">
        <f>IF(Q755="",0,(Q755/'PPF Application'!$T$7))</f>
        <v>0</v>
      </c>
      <c r="T755" s="52">
        <f>IF(O755="", 0, (P755/'PPF Application'!$T$7)*Q755)</f>
        <v>0</v>
      </c>
      <c r="U755" s="134"/>
      <c r="W755" s="158">
        <f t="shared" si="108"/>
        <v>0</v>
      </c>
      <c r="X755" s="158">
        <f t="shared" si="100"/>
        <v>0</v>
      </c>
      <c r="Y755" s="158">
        <f t="shared" si="101"/>
        <v>0</v>
      </c>
      <c r="Z755" s="200">
        <f t="shared" si="102"/>
        <v>0</v>
      </c>
      <c r="AA755" s="200">
        <f t="shared" si="103"/>
        <v>0</v>
      </c>
      <c r="AB755" s="158">
        <f t="shared" si="104"/>
        <v>0</v>
      </c>
      <c r="AC755" s="11">
        <f t="shared" si="105"/>
        <v>0</v>
      </c>
      <c r="AE755" s="23">
        <f t="shared" si="106"/>
        <v>0</v>
      </c>
      <c r="AF755" s="23">
        <f t="shared" si="107"/>
        <v>0</v>
      </c>
    </row>
    <row r="756" spans="1:32" x14ac:dyDescent="0.2">
      <c r="A756" s="366"/>
      <c r="B756" s="366"/>
      <c r="C756" s="164"/>
      <c r="D756" s="164"/>
      <c r="E756" s="201"/>
      <c r="F756" s="164"/>
      <c r="G756" s="194"/>
      <c r="H756" s="164"/>
      <c r="I756" s="204"/>
      <c r="J756" s="164"/>
      <c r="K756" s="164"/>
      <c r="L756" s="164"/>
      <c r="M756" s="76"/>
      <c r="N756" s="76"/>
      <c r="O756" s="81"/>
      <c r="P756" s="195">
        <f>VLOOKUP(O756,'Supporting Documentation'!$A$4:$J$569,10,FALSE)</f>
        <v>0</v>
      </c>
      <c r="Q756" s="51"/>
      <c r="R756" s="50"/>
      <c r="S756" s="156">
        <f>IF(Q756="",0,(Q756/'PPF Application'!$T$7))</f>
        <v>0</v>
      </c>
      <c r="T756" s="52">
        <f>IF(O756="", 0, (P756/'PPF Application'!$T$7)*Q756)</f>
        <v>0</v>
      </c>
      <c r="U756" s="134"/>
      <c r="W756" s="158">
        <f t="shared" si="108"/>
        <v>0</v>
      </c>
      <c r="X756" s="158">
        <f t="shared" si="100"/>
        <v>0</v>
      </c>
      <c r="Y756" s="158">
        <f t="shared" si="101"/>
        <v>0</v>
      </c>
      <c r="Z756" s="200">
        <f t="shared" si="102"/>
        <v>0</v>
      </c>
      <c r="AA756" s="200">
        <f t="shared" si="103"/>
        <v>0</v>
      </c>
      <c r="AB756" s="158">
        <f t="shared" si="104"/>
        <v>0</v>
      </c>
      <c r="AC756" s="11">
        <f t="shared" si="105"/>
        <v>0</v>
      </c>
      <c r="AE756" s="23">
        <f t="shared" si="106"/>
        <v>0</v>
      </c>
      <c r="AF756" s="23">
        <f t="shared" si="107"/>
        <v>0</v>
      </c>
    </row>
    <row r="757" spans="1:32" x14ac:dyDescent="0.2">
      <c r="A757" s="366"/>
      <c r="B757" s="366"/>
      <c r="C757" s="164"/>
      <c r="D757" s="164"/>
      <c r="E757" s="201"/>
      <c r="F757" s="164"/>
      <c r="G757" s="194"/>
      <c r="H757" s="164"/>
      <c r="I757" s="204"/>
      <c r="J757" s="164"/>
      <c r="K757" s="164"/>
      <c r="L757" s="164"/>
      <c r="M757" s="76"/>
      <c r="N757" s="76"/>
      <c r="O757" s="81"/>
      <c r="P757" s="195">
        <f>VLOOKUP(O757,'Supporting Documentation'!$A$4:$J$569,10,FALSE)</f>
        <v>0</v>
      </c>
      <c r="Q757" s="51"/>
      <c r="R757" s="50"/>
      <c r="S757" s="156">
        <f>IF(Q757="",0,(Q757/'PPF Application'!$T$7))</f>
        <v>0</v>
      </c>
      <c r="T757" s="52">
        <f>IF(O757="", 0, (P757/'PPF Application'!$T$7)*Q757)</f>
        <v>0</v>
      </c>
      <c r="U757" s="134"/>
      <c r="W757" s="158">
        <f t="shared" si="108"/>
        <v>0</v>
      </c>
      <c r="X757" s="158">
        <f t="shared" si="100"/>
        <v>0</v>
      </c>
      <c r="Y757" s="158">
        <f t="shared" si="101"/>
        <v>0</v>
      </c>
      <c r="Z757" s="200">
        <f t="shared" si="102"/>
        <v>0</v>
      </c>
      <c r="AA757" s="200">
        <f t="shared" si="103"/>
        <v>0</v>
      </c>
      <c r="AB757" s="158">
        <f t="shared" si="104"/>
        <v>0</v>
      </c>
      <c r="AC757" s="11">
        <f t="shared" si="105"/>
        <v>0</v>
      </c>
      <c r="AE757" s="23">
        <f t="shared" si="106"/>
        <v>0</v>
      </c>
      <c r="AF757" s="23">
        <f t="shared" si="107"/>
        <v>0</v>
      </c>
    </row>
    <row r="758" spans="1:32" x14ac:dyDescent="0.2">
      <c r="A758" s="366"/>
      <c r="B758" s="366"/>
      <c r="C758" s="164"/>
      <c r="D758" s="164"/>
      <c r="E758" s="201"/>
      <c r="F758" s="164"/>
      <c r="G758" s="194"/>
      <c r="H758" s="164"/>
      <c r="I758" s="204"/>
      <c r="J758" s="164"/>
      <c r="K758" s="164"/>
      <c r="L758" s="164"/>
      <c r="M758" s="76"/>
      <c r="N758" s="76"/>
      <c r="O758" s="81"/>
      <c r="P758" s="195">
        <f>VLOOKUP(O758,'Supporting Documentation'!$A$4:$J$569,10,FALSE)</f>
        <v>0</v>
      </c>
      <c r="Q758" s="51"/>
      <c r="R758" s="50"/>
      <c r="S758" s="156">
        <f>IF(Q758="",0,(Q758/'PPF Application'!$T$7))</f>
        <v>0</v>
      </c>
      <c r="T758" s="52">
        <f>IF(O758="", 0, (P758/'PPF Application'!$T$7)*Q758)</f>
        <v>0</v>
      </c>
      <c r="U758" s="134"/>
      <c r="W758" s="158">
        <f t="shared" si="108"/>
        <v>0</v>
      </c>
      <c r="X758" s="158">
        <f t="shared" si="100"/>
        <v>0</v>
      </c>
      <c r="Y758" s="158">
        <f t="shared" si="101"/>
        <v>0</v>
      </c>
      <c r="Z758" s="200">
        <f t="shared" si="102"/>
        <v>0</v>
      </c>
      <c r="AA758" s="200">
        <f t="shared" si="103"/>
        <v>0</v>
      </c>
      <c r="AB758" s="158">
        <f t="shared" si="104"/>
        <v>0</v>
      </c>
      <c r="AC758" s="11">
        <f t="shared" si="105"/>
        <v>0</v>
      </c>
      <c r="AE758" s="23">
        <f t="shared" si="106"/>
        <v>0</v>
      </c>
      <c r="AF758" s="23">
        <f t="shared" si="107"/>
        <v>0</v>
      </c>
    </row>
    <row r="759" spans="1:32" x14ac:dyDescent="0.2">
      <c r="A759" s="366"/>
      <c r="B759" s="366"/>
      <c r="C759" s="164"/>
      <c r="D759" s="164"/>
      <c r="E759" s="201"/>
      <c r="F759" s="164"/>
      <c r="G759" s="194"/>
      <c r="H759" s="164"/>
      <c r="I759" s="204"/>
      <c r="J759" s="164"/>
      <c r="K759" s="164"/>
      <c r="L759" s="164"/>
      <c r="M759" s="76"/>
      <c r="N759" s="76"/>
      <c r="O759" s="81"/>
      <c r="P759" s="195">
        <f>VLOOKUP(O759,'Supporting Documentation'!$A$4:$J$569,10,FALSE)</f>
        <v>0</v>
      </c>
      <c r="Q759" s="51"/>
      <c r="R759" s="50"/>
      <c r="S759" s="156">
        <f>IF(Q759="",0,(Q759/'PPF Application'!$T$7))</f>
        <v>0</v>
      </c>
      <c r="T759" s="52">
        <f>IF(O759="", 0, (P759/'PPF Application'!$T$7)*Q759)</f>
        <v>0</v>
      </c>
      <c r="U759" s="134"/>
      <c r="W759" s="158">
        <f t="shared" si="108"/>
        <v>0</v>
      </c>
      <c r="X759" s="158">
        <f t="shared" si="100"/>
        <v>0</v>
      </c>
      <c r="Y759" s="158">
        <f t="shared" si="101"/>
        <v>0</v>
      </c>
      <c r="Z759" s="200">
        <f t="shared" si="102"/>
        <v>0</v>
      </c>
      <c r="AA759" s="200">
        <f t="shared" si="103"/>
        <v>0</v>
      </c>
      <c r="AB759" s="158">
        <f t="shared" si="104"/>
        <v>0</v>
      </c>
      <c r="AC759" s="11">
        <f t="shared" si="105"/>
        <v>0</v>
      </c>
      <c r="AE759" s="23">
        <f t="shared" si="106"/>
        <v>0</v>
      </c>
      <c r="AF759" s="23">
        <f t="shared" si="107"/>
        <v>0</v>
      </c>
    </row>
    <row r="760" spans="1:32" x14ac:dyDescent="0.2">
      <c r="A760" s="366"/>
      <c r="B760" s="366"/>
      <c r="C760" s="164"/>
      <c r="D760" s="164"/>
      <c r="E760" s="201"/>
      <c r="F760" s="164"/>
      <c r="G760" s="194"/>
      <c r="H760" s="164"/>
      <c r="I760" s="204"/>
      <c r="J760" s="164"/>
      <c r="K760" s="164"/>
      <c r="L760" s="164"/>
      <c r="M760" s="76"/>
      <c r="N760" s="76"/>
      <c r="O760" s="81"/>
      <c r="P760" s="195">
        <f>VLOOKUP(O760,'Supporting Documentation'!$A$4:$J$569,10,FALSE)</f>
        <v>0</v>
      </c>
      <c r="Q760" s="51"/>
      <c r="R760" s="50"/>
      <c r="S760" s="156">
        <f>IF(Q760="",0,(Q760/'PPF Application'!$T$7))</f>
        <v>0</v>
      </c>
      <c r="T760" s="52">
        <f>IF(O760="", 0, (P760/'PPF Application'!$T$7)*Q760)</f>
        <v>0</v>
      </c>
      <c r="U760" s="134"/>
      <c r="W760" s="158">
        <f t="shared" si="108"/>
        <v>0</v>
      </c>
      <c r="X760" s="158">
        <f t="shared" si="100"/>
        <v>0</v>
      </c>
      <c r="Y760" s="158">
        <f t="shared" si="101"/>
        <v>0</v>
      </c>
      <c r="Z760" s="200">
        <f t="shared" si="102"/>
        <v>0</v>
      </c>
      <c r="AA760" s="200">
        <f t="shared" si="103"/>
        <v>0</v>
      </c>
      <c r="AB760" s="158">
        <f t="shared" si="104"/>
        <v>0</v>
      </c>
      <c r="AC760" s="11">
        <f t="shared" si="105"/>
        <v>0</v>
      </c>
      <c r="AE760" s="23">
        <f t="shared" si="106"/>
        <v>0</v>
      </c>
      <c r="AF760" s="23">
        <f t="shared" si="107"/>
        <v>0</v>
      </c>
    </row>
    <row r="761" spans="1:32" x14ac:dyDescent="0.2">
      <c r="A761" s="366"/>
      <c r="B761" s="366"/>
      <c r="C761" s="164"/>
      <c r="D761" s="164"/>
      <c r="E761" s="201"/>
      <c r="F761" s="164"/>
      <c r="G761" s="194"/>
      <c r="H761" s="164"/>
      <c r="I761" s="204"/>
      <c r="J761" s="164"/>
      <c r="K761" s="164"/>
      <c r="L761" s="164"/>
      <c r="M761" s="76"/>
      <c r="N761" s="76"/>
      <c r="O761" s="81"/>
      <c r="P761" s="195">
        <f>VLOOKUP(O761,'Supporting Documentation'!$A$4:$J$569,10,FALSE)</f>
        <v>0</v>
      </c>
      <c r="Q761" s="51"/>
      <c r="R761" s="50"/>
      <c r="S761" s="156">
        <f>IF(Q761="",0,(Q761/'PPF Application'!$T$7))</f>
        <v>0</v>
      </c>
      <c r="T761" s="52">
        <f>IF(O761="", 0, (P761/'PPF Application'!$T$7)*Q761)</f>
        <v>0</v>
      </c>
      <c r="U761" s="134"/>
      <c r="W761" s="158">
        <f t="shared" si="108"/>
        <v>0</v>
      </c>
      <c r="X761" s="158">
        <f t="shared" si="100"/>
        <v>0</v>
      </c>
      <c r="Y761" s="158">
        <f t="shared" si="101"/>
        <v>0</v>
      </c>
      <c r="Z761" s="200">
        <f t="shared" si="102"/>
        <v>0</v>
      </c>
      <c r="AA761" s="200">
        <f t="shared" si="103"/>
        <v>0</v>
      </c>
      <c r="AB761" s="158">
        <f t="shared" si="104"/>
        <v>0</v>
      </c>
      <c r="AC761" s="11">
        <f t="shared" si="105"/>
        <v>0</v>
      </c>
      <c r="AE761" s="23">
        <f t="shared" si="106"/>
        <v>0</v>
      </c>
      <c r="AF761" s="23">
        <f t="shared" si="107"/>
        <v>0</v>
      </c>
    </row>
    <row r="762" spans="1:32" x14ac:dyDescent="0.2">
      <c r="A762" s="366"/>
      <c r="B762" s="366"/>
      <c r="C762" s="164"/>
      <c r="D762" s="164"/>
      <c r="E762" s="201"/>
      <c r="F762" s="164"/>
      <c r="G762" s="194"/>
      <c r="H762" s="164"/>
      <c r="I762" s="204"/>
      <c r="J762" s="164"/>
      <c r="K762" s="164"/>
      <c r="L762" s="164"/>
      <c r="M762" s="76"/>
      <c r="N762" s="76"/>
      <c r="O762" s="81"/>
      <c r="P762" s="195">
        <f>VLOOKUP(O762,'Supporting Documentation'!$A$4:$J$569,10,FALSE)</f>
        <v>0</v>
      </c>
      <c r="Q762" s="51"/>
      <c r="R762" s="50"/>
      <c r="S762" s="156">
        <f>IF(Q762="",0,(Q762/'PPF Application'!$T$7))</f>
        <v>0</v>
      </c>
      <c r="T762" s="52">
        <f>IF(O762="", 0, (P762/'PPF Application'!$T$7)*Q762)</f>
        <v>0</v>
      </c>
      <c r="U762" s="134"/>
      <c r="W762" s="158">
        <f t="shared" si="108"/>
        <v>0</v>
      </c>
      <c r="X762" s="158">
        <f t="shared" si="100"/>
        <v>0</v>
      </c>
      <c r="Y762" s="158">
        <f t="shared" si="101"/>
        <v>0</v>
      </c>
      <c r="Z762" s="200">
        <f t="shared" si="102"/>
        <v>0</v>
      </c>
      <c r="AA762" s="200">
        <f t="shared" si="103"/>
        <v>0</v>
      </c>
      <c r="AB762" s="158">
        <f t="shared" si="104"/>
        <v>0</v>
      </c>
      <c r="AC762" s="11">
        <f t="shared" si="105"/>
        <v>0</v>
      </c>
      <c r="AE762" s="23">
        <f t="shared" si="106"/>
        <v>0</v>
      </c>
      <c r="AF762" s="23">
        <f t="shared" si="107"/>
        <v>0</v>
      </c>
    </row>
    <row r="763" spans="1:32" x14ac:dyDescent="0.2">
      <c r="A763" s="366"/>
      <c r="B763" s="366"/>
      <c r="C763" s="164"/>
      <c r="D763" s="164"/>
      <c r="E763" s="201"/>
      <c r="F763" s="164"/>
      <c r="G763" s="194"/>
      <c r="H763" s="164"/>
      <c r="I763" s="204"/>
      <c r="J763" s="164"/>
      <c r="K763" s="164"/>
      <c r="L763" s="164"/>
      <c r="M763" s="76"/>
      <c r="N763" s="76"/>
      <c r="O763" s="81"/>
      <c r="P763" s="195">
        <f>VLOOKUP(O763,'Supporting Documentation'!$A$4:$J$569,10,FALSE)</f>
        <v>0</v>
      </c>
      <c r="Q763" s="51"/>
      <c r="R763" s="50"/>
      <c r="S763" s="156">
        <f>IF(Q763="",0,(Q763/'PPF Application'!$T$7))</f>
        <v>0</v>
      </c>
      <c r="T763" s="52">
        <f>IF(O763="", 0, (P763/'PPF Application'!$T$7)*Q763)</f>
        <v>0</v>
      </c>
      <c r="U763" s="134"/>
      <c r="W763" s="158">
        <f t="shared" si="108"/>
        <v>0</v>
      </c>
      <c r="X763" s="158">
        <f t="shared" si="100"/>
        <v>0</v>
      </c>
      <c r="Y763" s="158">
        <f t="shared" si="101"/>
        <v>0</v>
      </c>
      <c r="Z763" s="200">
        <f t="shared" si="102"/>
        <v>0</v>
      </c>
      <c r="AA763" s="200">
        <f t="shared" si="103"/>
        <v>0</v>
      </c>
      <c r="AB763" s="158">
        <f t="shared" si="104"/>
        <v>0</v>
      </c>
      <c r="AC763" s="11">
        <f t="shared" si="105"/>
        <v>0</v>
      </c>
      <c r="AE763" s="23">
        <f t="shared" si="106"/>
        <v>0</v>
      </c>
      <c r="AF763" s="23">
        <f t="shared" si="107"/>
        <v>0</v>
      </c>
    </row>
    <row r="764" spans="1:32" x14ac:dyDescent="0.2">
      <c r="A764" s="366"/>
      <c r="B764" s="366"/>
      <c r="C764" s="164"/>
      <c r="D764" s="164"/>
      <c r="E764" s="201"/>
      <c r="F764" s="164"/>
      <c r="G764" s="194"/>
      <c r="H764" s="164"/>
      <c r="I764" s="204"/>
      <c r="J764" s="164"/>
      <c r="K764" s="164"/>
      <c r="L764" s="164"/>
      <c r="M764" s="76"/>
      <c r="N764" s="76"/>
      <c r="O764" s="81"/>
      <c r="P764" s="195">
        <f>VLOOKUP(O764,'Supporting Documentation'!$A$4:$J$569,10,FALSE)</f>
        <v>0</v>
      </c>
      <c r="Q764" s="51"/>
      <c r="R764" s="50"/>
      <c r="S764" s="156">
        <f>IF(Q764="",0,(Q764/'PPF Application'!$T$7))</f>
        <v>0</v>
      </c>
      <c r="T764" s="52">
        <f>IF(O764="", 0, (P764/'PPF Application'!$T$7)*Q764)</f>
        <v>0</v>
      </c>
      <c r="U764" s="134"/>
      <c r="W764" s="158">
        <f t="shared" si="108"/>
        <v>0</v>
      </c>
      <c r="X764" s="158">
        <f t="shared" si="100"/>
        <v>0</v>
      </c>
      <c r="Y764" s="158">
        <f t="shared" si="101"/>
        <v>0</v>
      </c>
      <c r="Z764" s="200">
        <f t="shared" si="102"/>
        <v>0</v>
      </c>
      <c r="AA764" s="200">
        <f t="shared" si="103"/>
        <v>0</v>
      </c>
      <c r="AB764" s="158">
        <f t="shared" si="104"/>
        <v>0</v>
      </c>
      <c r="AC764" s="11">
        <f t="shared" si="105"/>
        <v>0</v>
      </c>
      <c r="AE764" s="23">
        <f t="shared" si="106"/>
        <v>0</v>
      </c>
      <c r="AF764" s="23">
        <f t="shared" si="107"/>
        <v>0</v>
      </c>
    </row>
    <row r="765" spans="1:32" x14ac:dyDescent="0.2">
      <c r="A765" s="366"/>
      <c r="B765" s="366"/>
      <c r="C765" s="164"/>
      <c r="D765" s="164"/>
      <c r="E765" s="201"/>
      <c r="F765" s="164"/>
      <c r="G765" s="194"/>
      <c r="H765" s="164"/>
      <c r="I765" s="204"/>
      <c r="J765" s="164"/>
      <c r="K765" s="164"/>
      <c r="L765" s="164"/>
      <c r="M765" s="76"/>
      <c r="N765" s="76"/>
      <c r="O765" s="81"/>
      <c r="P765" s="195">
        <f>VLOOKUP(O765,'Supporting Documentation'!$A$4:$J$569,10,FALSE)</f>
        <v>0</v>
      </c>
      <c r="Q765" s="51"/>
      <c r="R765" s="50"/>
      <c r="S765" s="156">
        <f>IF(Q765="",0,(Q765/'PPF Application'!$T$7))</f>
        <v>0</v>
      </c>
      <c r="T765" s="52">
        <f>IF(O765="", 0, (P765/'PPF Application'!$T$7)*Q765)</f>
        <v>0</v>
      </c>
      <c r="U765" s="134"/>
      <c r="W765" s="158">
        <f t="shared" si="108"/>
        <v>0</v>
      </c>
      <c r="X765" s="158">
        <f t="shared" si="100"/>
        <v>0</v>
      </c>
      <c r="Y765" s="158">
        <f t="shared" si="101"/>
        <v>0</v>
      </c>
      <c r="Z765" s="200">
        <f t="shared" si="102"/>
        <v>0</v>
      </c>
      <c r="AA765" s="200">
        <f t="shared" si="103"/>
        <v>0</v>
      </c>
      <c r="AB765" s="158">
        <f t="shared" si="104"/>
        <v>0</v>
      </c>
      <c r="AC765" s="11">
        <f t="shared" si="105"/>
        <v>0</v>
      </c>
      <c r="AE765" s="23">
        <f t="shared" si="106"/>
        <v>0</v>
      </c>
      <c r="AF765" s="23">
        <f t="shared" si="107"/>
        <v>0</v>
      </c>
    </row>
    <row r="766" spans="1:32" x14ac:dyDescent="0.2">
      <c r="A766" s="366"/>
      <c r="B766" s="366"/>
      <c r="C766" s="164"/>
      <c r="D766" s="164"/>
      <c r="E766" s="201"/>
      <c r="F766" s="164"/>
      <c r="G766" s="194"/>
      <c r="H766" s="164"/>
      <c r="I766" s="204"/>
      <c r="J766" s="164"/>
      <c r="K766" s="164"/>
      <c r="L766" s="164"/>
      <c r="M766" s="76"/>
      <c r="N766" s="76"/>
      <c r="O766" s="81"/>
      <c r="P766" s="195">
        <f>VLOOKUP(O766,'Supporting Documentation'!$A$4:$J$569,10,FALSE)</f>
        <v>0</v>
      </c>
      <c r="Q766" s="51"/>
      <c r="R766" s="50"/>
      <c r="S766" s="156">
        <f>IF(Q766="",0,(Q766/'PPF Application'!$T$7))</f>
        <v>0</v>
      </c>
      <c r="T766" s="52">
        <f>IF(O766="", 0, (P766/'PPF Application'!$T$7)*Q766)</f>
        <v>0</v>
      </c>
      <c r="U766" s="134"/>
      <c r="W766" s="158">
        <f t="shared" si="108"/>
        <v>0</v>
      </c>
      <c r="X766" s="158">
        <f t="shared" si="100"/>
        <v>0</v>
      </c>
      <c r="Y766" s="158">
        <f t="shared" si="101"/>
        <v>0</v>
      </c>
      <c r="Z766" s="200">
        <f t="shared" si="102"/>
        <v>0</v>
      </c>
      <c r="AA766" s="200">
        <f t="shared" si="103"/>
        <v>0</v>
      </c>
      <c r="AB766" s="158">
        <f t="shared" si="104"/>
        <v>0</v>
      </c>
      <c r="AC766" s="11">
        <f t="shared" si="105"/>
        <v>0</v>
      </c>
      <c r="AE766" s="23">
        <f t="shared" si="106"/>
        <v>0</v>
      </c>
      <c r="AF766" s="23">
        <f t="shared" si="107"/>
        <v>0</v>
      </c>
    </row>
    <row r="767" spans="1:32" x14ac:dyDescent="0.2">
      <c r="A767" s="366"/>
      <c r="B767" s="366"/>
      <c r="C767" s="164"/>
      <c r="D767" s="164"/>
      <c r="E767" s="201"/>
      <c r="F767" s="164"/>
      <c r="G767" s="194"/>
      <c r="H767" s="164"/>
      <c r="I767" s="204"/>
      <c r="J767" s="164"/>
      <c r="K767" s="164"/>
      <c r="L767" s="164"/>
      <c r="M767" s="76"/>
      <c r="N767" s="76"/>
      <c r="O767" s="81"/>
      <c r="P767" s="195">
        <f>VLOOKUP(O767,'Supporting Documentation'!$A$4:$J$569,10,FALSE)</f>
        <v>0</v>
      </c>
      <c r="Q767" s="51"/>
      <c r="R767" s="50"/>
      <c r="S767" s="156">
        <f>IF(Q767="",0,(Q767/'PPF Application'!$T$7))</f>
        <v>0</v>
      </c>
      <c r="T767" s="52">
        <f>IF(O767="", 0, (P767/'PPF Application'!$T$7)*Q767)</f>
        <v>0</v>
      </c>
      <c r="U767" s="134"/>
      <c r="W767" s="158">
        <f t="shared" si="108"/>
        <v>0</v>
      </c>
      <c r="X767" s="158">
        <f t="shared" si="100"/>
        <v>0</v>
      </c>
      <c r="Y767" s="158">
        <f t="shared" si="101"/>
        <v>0</v>
      </c>
      <c r="Z767" s="200">
        <f t="shared" si="102"/>
        <v>0</v>
      </c>
      <c r="AA767" s="200">
        <f t="shared" si="103"/>
        <v>0</v>
      </c>
      <c r="AB767" s="158">
        <f t="shared" si="104"/>
        <v>0</v>
      </c>
      <c r="AC767" s="11">
        <f t="shared" si="105"/>
        <v>0</v>
      </c>
      <c r="AE767" s="23">
        <f t="shared" si="106"/>
        <v>0</v>
      </c>
      <c r="AF767" s="23">
        <f t="shared" si="107"/>
        <v>0</v>
      </c>
    </row>
    <row r="768" spans="1:32" x14ac:dyDescent="0.2">
      <c r="A768" s="366"/>
      <c r="B768" s="366"/>
      <c r="C768" s="164"/>
      <c r="D768" s="164"/>
      <c r="E768" s="201"/>
      <c r="F768" s="164"/>
      <c r="G768" s="194"/>
      <c r="H768" s="164"/>
      <c r="I768" s="204"/>
      <c r="J768" s="164"/>
      <c r="K768" s="164"/>
      <c r="L768" s="164"/>
      <c r="M768" s="76"/>
      <c r="N768" s="76"/>
      <c r="O768" s="81"/>
      <c r="P768" s="195">
        <f>VLOOKUP(O768,'Supporting Documentation'!$A$4:$J$569,10,FALSE)</f>
        <v>0</v>
      </c>
      <c r="Q768" s="51"/>
      <c r="R768" s="50"/>
      <c r="S768" s="156">
        <f>IF(Q768="",0,(Q768/'PPF Application'!$T$7))</f>
        <v>0</v>
      </c>
      <c r="T768" s="52">
        <f>IF(O768="", 0, (P768/'PPF Application'!$T$7)*Q768)</f>
        <v>0</v>
      </c>
      <c r="U768" s="134"/>
      <c r="W768" s="158">
        <f t="shared" si="108"/>
        <v>0</v>
      </c>
      <c r="X768" s="158">
        <f t="shared" si="100"/>
        <v>0</v>
      </c>
      <c r="Y768" s="158">
        <f t="shared" si="101"/>
        <v>0</v>
      </c>
      <c r="Z768" s="200">
        <f t="shared" si="102"/>
        <v>0</v>
      </c>
      <c r="AA768" s="200">
        <f t="shared" si="103"/>
        <v>0</v>
      </c>
      <c r="AB768" s="158">
        <f t="shared" si="104"/>
        <v>0</v>
      </c>
      <c r="AC768" s="11">
        <f t="shared" si="105"/>
        <v>0</v>
      </c>
      <c r="AE768" s="23">
        <f t="shared" si="106"/>
        <v>0</v>
      </c>
      <c r="AF768" s="23">
        <f t="shared" si="107"/>
        <v>0</v>
      </c>
    </row>
    <row r="769" spans="1:32" x14ac:dyDescent="0.2">
      <c r="A769" s="366"/>
      <c r="B769" s="366"/>
      <c r="C769" s="164"/>
      <c r="D769" s="164"/>
      <c r="E769" s="201"/>
      <c r="F769" s="164"/>
      <c r="G769" s="194"/>
      <c r="H769" s="164"/>
      <c r="I769" s="204"/>
      <c r="J769" s="164"/>
      <c r="K769" s="164"/>
      <c r="L769" s="164"/>
      <c r="M769" s="76"/>
      <c r="N769" s="76"/>
      <c r="O769" s="81"/>
      <c r="P769" s="195">
        <f>VLOOKUP(O769,'Supporting Documentation'!$A$4:$J$569,10,FALSE)</f>
        <v>0</v>
      </c>
      <c r="Q769" s="51"/>
      <c r="R769" s="50"/>
      <c r="S769" s="156">
        <f>IF(Q769="",0,(Q769/'PPF Application'!$T$7))</f>
        <v>0</v>
      </c>
      <c r="T769" s="52">
        <f>IF(O769="", 0, (P769/'PPF Application'!$T$7)*Q769)</f>
        <v>0</v>
      </c>
      <c r="U769" s="134"/>
      <c r="W769" s="158">
        <f t="shared" si="108"/>
        <v>0</v>
      </c>
      <c r="X769" s="158">
        <f t="shared" si="100"/>
        <v>0</v>
      </c>
      <c r="Y769" s="158">
        <f t="shared" si="101"/>
        <v>0</v>
      </c>
      <c r="Z769" s="200">
        <f t="shared" si="102"/>
        <v>0</v>
      </c>
      <c r="AA769" s="200">
        <f t="shared" si="103"/>
        <v>0</v>
      </c>
      <c r="AB769" s="158">
        <f t="shared" si="104"/>
        <v>0</v>
      </c>
      <c r="AC769" s="11">
        <f t="shared" si="105"/>
        <v>0</v>
      </c>
      <c r="AE769" s="23">
        <f t="shared" si="106"/>
        <v>0</v>
      </c>
      <c r="AF769" s="23">
        <f t="shared" si="107"/>
        <v>0</v>
      </c>
    </row>
    <row r="770" spans="1:32" x14ac:dyDescent="0.2">
      <c r="A770" s="366"/>
      <c r="B770" s="366"/>
      <c r="C770" s="164"/>
      <c r="D770" s="164"/>
      <c r="E770" s="201"/>
      <c r="F770" s="164"/>
      <c r="G770" s="194"/>
      <c r="H770" s="164"/>
      <c r="I770" s="204"/>
      <c r="J770" s="164"/>
      <c r="K770" s="164"/>
      <c r="L770" s="164"/>
      <c r="M770" s="76"/>
      <c r="N770" s="76"/>
      <c r="O770" s="81"/>
      <c r="P770" s="195">
        <f>VLOOKUP(O770,'Supporting Documentation'!$A$4:$J$569,10,FALSE)</f>
        <v>0</v>
      </c>
      <c r="Q770" s="51"/>
      <c r="R770" s="50"/>
      <c r="S770" s="156">
        <f>IF(Q770="",0,(Q770/'PPF Application'!$T$7))</f>
        <v>0</v>
      </c>
      <c r="T770" s="52">
        <f>IF(O770="", 0, (P770/'PPF Application'!$T$7)*Q770)</f>
        <v>0</v>
      </c>
      <c r="U770" s="134"/>
      <c r="W770" s="158">
        <f t="shared" si="108"/>
        <v>0</v>
      </c>
      <c r="X770" s="158">
        <f t="shared" si="100"/>
        <v>0</v>
      </c>
      <c r="Y770" s="158">
        <f t="shared" si="101"/>
        <v>0</v>
      </c>
      <c r="Z770" s="200">
        <f t="shared" si="102"/>
        <v>0</v>
      </c>
      <c r="AA770" s="200">
        <f t="shared" si="103"/>
        <v>0</v>
      </c>
      <c r="AB770" s="158">
        <f t="shared" si="104"/>
        <v>0</v>
      </c>
      <c r="AC770" s="11">
        <f t="shared" si="105"/>
        <v>0</v>
      </c>
      <c r="AE770" s="23">
        <f t="shared" si="106"/>
        <v>0</v>
      </c>
      <c r="AF770" s="23">
        <f t="shared" si="107"/>
        <v>0</v>
      </c>
    </row>
    <row r="771" spans="1:32" x14ac:dyDescent="0.2">
      <c r="A771" s="366"/>
      <c r="B771" s="366"/>
      <c r="C771" s="164"/>
      <c r="D771" s="164"/>
      <c r="E771" s="201"/>
      <c r="F771" s="164"/>
      <c r="G771" s="194"/>
      <c r="H771" s="164"/>
      <c r="I771" s="204"/>
      <c r="J771" s="164"/>
      <c r="K771" s="164"/>
      <c r="L771" s="164"/>
      <c r="M771" s="76"/>
      <c r="N771" s="76"/>
      <c r="O771" s="81"/>
      <c r="P771" s="195">
        <f>VLOOKUP(O771,'Supporting Documentation'!$A$4:$J$569,10,FALSE)</f>
        <v>0</v>
      </c>
      <c r="Q771" s="51"/>
      <c r="R771" s="50"/>
      <c r="S771" s="156">
        <f>IF(Q771="",0,(Q771/'PPF Application'!$T$7))</f>
        <v>0</v>
      </c>
      <c r="T771" s="52">
        <f>IF(O771="", 0, (P771/'PPF Application'!$T$7)*Q771)</f>
        <v>0</v>
      </c>
      <c r="U771" s="134"/>
      <c r="W771" s="158">
        <f t="shared" si="108"/>
        <v>0</v>
      </c>
      <c r="X771" s="158">
        <f t="shared" si="100"/>
        <v>0</v>
      </c>
      <c r="Y771" s="158">
        <f t="shared" si="101"/>
        <v>0</v>
      </c>
      <c r="Z771" s="200">
        <f t="shared" si="102"/>
        <v>0</v>
      </c>
      <c r="AA771" s="200">
        <f t="shared" si="103"/>
        <v>0</v>
      </c>
      <c r="AB771" s="158">
        <f t="shared" si="104"/>
        <v>0</v>
      </c>
      <c r="AC771" s="11">
        <f t="shared" si="105"/>
        <v>0</v>
      </c>
      <c r="AE771" s="23">
        <f t="shared" si="106"/>
        <v>0</v>
      </c>
      <c r="AF771" s="23">
        <f t="shared" si="107"/>
        <v>0</v>
      </c>
    </row>
    <row r="772" spans="1:32" x14ac:dyDescent="0.2">
      <c r="A772" s="366"/>
      <c r="B772" s="366"/>
      <c r="C772" s="164"/>
      <c r="D772" s="164"/>
      <c r="E772" s="201"/>
      <c r="F772" s="164"/>
      <c r="G772" s="194"/>
      <c r="H772" s="164"/>
      <c r="I772" s="204"/>
      <c r="J772" s="164"/>
      <c r="K772" s="164"/>
      <c r="L772" s="164"/>
      <c r="M772" s="76"/>
      <c r="N772" s="76"/>
      <c r="O772" s="81"/>
      <c r="P772" s="195">
        <f>VLOOKUP(O772,'Supporting Documentation'!$A$4:$J$569,10,FALSE)</f>
        <v>0</v>
      </c>
      <c r="Q772" s="51"/>
      <c r="R772" s="50"/>
      <c r="S772" s="156">
        <f>IF(Q772="",0,(Q772/'PPF Application'!$T$7))</f>
        <v>0</v>
      </c>
      <c r="T772" s="52">
        <f>IF(O772="", 0, (P772/'PPF Application'!$T$7)*Q772)</f>
        <v>0</v>
      </c>
      <c r="U772" s="134"/>
      <c r="W772" s="158">
        <f t="shared" si="108"/>
        <v>0</v>
      </c>
      <c r="X772" s="158">
        <f t="shared" si="100"/>
        <v>0</v>
      </c>
      <c r="Y772" s="158">
        <f t="shared" si="101"/>
        <v>0</v>
      </c>
      <c r="Z772" s="200">
        <f t="shared" si="102"/>
        <v>0</v>
      </c>
      <c r="AA772" s="200">
        <f t="shared" si="103"/>
        <v>0</v>
      </c>
      <c r="AB772" s="158">
        <f t="shared" si="104"/>
        <v>0</v>
      </c>
      <c r="AC772" s="11">
        <f t="shared" si="105"/>
        <v>0</v>
      </c>
      <c r="AE772" s="23">
        <f t="shared" si="106"/>
        <v>0</v>
      </c>
      <c r="AF772" s="23">
        <f t="shared" si="107"/>
        <v>0</v>
      </c>
    </row>
    <row r="773" spans="1:32" x14ac:dyDescent="0.2">
      <c r="A773" s="366"/>
      <c r="B773" s="366"/>
      <c r="C773" s="164"/>
      <c r="D773" s="164"/>
      <c r="E773" s="201"/>
      <c r="F773" s="164"/>
      <c r="G773" s="194"/>
      <c r="H773" s="164"/>
      <c r="I773" s="204"/>
      <c r="J773" s="164"/>
      <c r="K773" s="164"/>
      <c r="L773" s="164"/>
      <c r="M773" s="76"/>
      <c r="N773" s="76"/>
      <c r="O773" s="81"/>
      <c r="P773" s="195">
        <f>VLOOKUP(O773,'Supporting Documentation'!$A$4:$J$569,10,FALSE)</f>
        <v>0</v>
      </c>
      <c r="Q773" s="51"/>
      <c r="R773" s="50"/>
      <c r="S773" s="156">
        <f>IF(Q773="",0,(Q773/'PPF Application'!$T$7))</f>
        <v>0</v>
      </c>
      <c r="T773" s="52">
        <f>IF(O773="", 0, (P773/'PPF Application'!$T$7)*Q773)</f>
        <v>0</v>
      </c>
      <c r="U773" s="134"/>
      <c r="W773" s="158">
        <f t="shared" si="108"/>
        <v>0</v>
      </c>
      <c r="X773" s="158">
        <f t="shared" si="100"/>
        <v>0</v>
      </c>
      <c r="Y773" s="158">
        <f t="shared" si="101"/>
        <v>0</v>
      </c>
      <c r="Z773" s="200">
        <f t="shared" si="102"/>
        <v>0</v>
      </c>
      <c r="AA773" s="200">
        <f t="shared" si="103"/>
        <v>0</v>
      </c>
      <c r="AB773" s="158">
        <f t="shared" si="104"/>
        <v>0</v>
      </c>
      <c r="AC773" s="11">
        <f t="shared" si="105"/>
        <v>0</v>
      </c>
      <c r="AE773" s="23">
        <f t="shared" si="106"/>
        <v>0</v>
      </c>
      <c r="AF773" s="23">
        <f t="shared" si="107"/>
        <v>0</v>
      </c>
    </row>
    <row r="774" spans="1:32" x14ac:dyDescent="0.2">
      <c r="A774" s="366"/>
      <c r="B774" s="366"/>
      <c r="C774" s="164"/>
      <c r="D774" s="164"/>
      <c r="E774" s="201"/>
      <c r="F774" s="164"/>
      <c r="G774" s="194"/>
      <c r="H774" s="164"/>
      <c r="I774" s="204"/>
      <c r="J774" s="164"/>
      <c r="K774" s="164"/>
      <c r="L774" s="164"/>
      <c r="M774" s="76"/>
      <c r="N774" s="76"/>
      <c r="O774" s="81"/>
      <c r="P774" s="195">
        <f>VLOOKUP(O774,'Supporting Documentation'!$A$4:$J$569,10,FALSE)</f>
        <v>0</v>
      </c>
      <c r="Q774" s="51"/>
      <c r="R774" s="50"/>
      <c r="S774" s="156">
        <f>IF(Q774="",0,(Q774/'PPF Application'!$T$7))</f>
        <v>0</v>
      </c>
      <c r="T774" s="52">
        <f>IF(O774="", 0, (P774/'PPF Application'!$T$7)*Q774)</f>
        <v>0</v>
      </c>
      <c r="U774" s="134"/>
      <c r="W774" s="158">
        <f t="shared" si="108"/>
        <v>0</v>
      </c>
      <c r="X774" s="158">
        <f t="shared" ref="X774:X837" si="109">IF(AND(C774="x",H774="x"),1,0)</f>
        <v>0</v>
      </c>
      <c r="Y774" s="158">
        <f t="shared" ref="Y774:Y837" si="110">IF(AND(D774="x",H774="x"),1,0)</f>
        <v>0</v>
      </c>
      <c r="Z774" s="200">
        <f t="shared" ref="Z774:Z837" si="111">IF(AND(E774="x",H774="x"),1,0)</f>
        <v>0</v>
      </c>
      <c r="AA774" s="200">
        <f t="shared" ref="AA774:AA837" si="112">IF(AND(F774="x",H774="x"),1,0)</f>
        <v>0</v>
      </c>
      <c r="AB774" s="158">
        <f t="shared" ref="AB774:AB837" si="113">IF(OR(O774="UNK",O774="TPR",O774="ORP",O774="INC",O774="OTS"),1,0)</f>
        <v>0</v>
      </c>
      <c r="AC774" s="11">
        <f t="shared" ref="AC774:AC837" si="114">IF((AND(AND(AND(M774&lt;=$AD$5,N774&gt;=$AD$5,M774&lt;&gt;"",H774&lt;&gt;"")))),1,0)</f>
        <v>0</v>
      </c>
      <c r="AE774" s="23">
        <f t="shared" ref="AE774:AE837" si="115">IF(J774="x",S774,0)</f>
        <v>0</v>
      </c>
      <c r="AF774" s="23">
        <f t="shared" ref="AF774:AF837" si="116">IF(R774="x", S774, 0)</f>
        <v>0</v>
      </c>
    </row>
    <row r="775" spans="1:32" x14ac:dyDescent="0.2">
      <c r="A775" s="366"/>
      <c r="B775" s="366"/>
      <c r="C775" s="164"/>
      <c r="D775" s="164"/>
      <c r="E775" s="201"/>
      <c r="F775" s="164"/>
      <c r="G775" s="194"/>
      <c r="H775" s="164"/>
      <c r="I775" s="204"/>
      <c r="J775" s="164"/>
      <c r="K775" s="164"/>
      <c r="L775" s="164"/>
      <c r="M775" s="76"/>
      <c r="N775" s="76"/>
      <c r="O775" s="81"/>
      <c r="P775" s="195">
        <f>VLOOKUP(O775,'Supporting Documentation'!$A$4:$J$569,10,FALSE)</f>
        <v>0</v>
      </c>
      <c r="Q775" s="51"/>
      <c r="R775" s="50"/>
      <c r="S775" s="156">
        <f>IF(Q775="",0,(Q775/'PPF Application'!$T$7))</f>
        <v>0</v>
      </c>
      <c r="T775" s="52">
        <f>IF(O775="", 0, (P775/'PPF Application'!$T$7)*Q775)</f>
        <v>0</v>
      </c>
      <c r="U775" s="134"/>
      <c r="W775" s="158">
        <f t="shared" ref="W775:W838" si="117">IF(AND(A775="x",H775="x"),1,0)</f>
        <v>0</v>
      </c>
      <c r="X775" s="158">
        <f t="shared" si="109"/>
        <v>0</v>
      </c>
      <c r="Y775" s="158">
        <f t="shared" si="110"/>
        <v>0</v>
      </c>
      <c r="Z775" s="200">
        <f t="shared" si="111"/>
        <v>0</v>
      </c>
      <c r="AA775" s="200">
        <f t="shared" si="112"/>
        <v>0</v>
      </c>
      <c r="AB775" s="158">
        <f t="shared" si="113"/>
        <v>0</v>
      </c>
      <c r="AC775" s="11">
        <f t="shared" si="114"/>
        <v>0</v>
      </c>
      <c r="AE775" s="23">
        <f t="shared" si="115"/>
        <v>0</v>
      </c>
      <c r="AF775" s="23">
        <f t="shared" si="116"/>
        <v>0</v>
      </c>
    </row>
    <row r="776" spans="1:32" x14ac:dyDescent="0.2">
      <c r="A776" s="366"/>
      <c r="B776" s="366"/>
      <c r="C776" s="164"/>
      <c r="D776" s="164"/>
      <c r="E776" s="201"/>
      <c r="F776" s="164"/>
      <c r="G776" s="194"/>
      <c r="H776" s="164"/>
      <c r="I776" s="204"/>
      <c r="J776" s="164"/>
      <c r="K776" s="164"/>
      <c r="L776" s="164"/>
      <c r="M776" s="76"/>
      <c r="N776" s="76"/>
      <c r="O776" s="81"/>
      <c r="P776" s="195">
        <f>VLOOKUP(O776,'Supporting Documentation'!$A$4:$J$569,10,FALSE)</f>
        <v>0</v>
      </c>
      <c r="Q776" s="51"/>
      <c r="R776" s="50"/>
      <c r="S776" s="156">
        <f>IF(Q776="",0,(Q776/'PPF Application'!$T$7))</f>
        <v>0</v>
      </c>
      <c r="T776" s="52">
        <f>IF(O776="", 0, (P776/'PPF Application'!$T$7)*Q776)</f>
        <v>0</v>
      </c>
      <c r="U776" s="134"/>
      <c r="W776" s="158">
        <f t="shared" si="117"/>
        <v>0</v>
      </c>
      <c r="X776" s="158">
        <f t="shared" si="109"/>
        <v>0</v>
      </c>
      <c r="Y776" s="158">
        <f t="shared" si="110"/>
        <v>0</v>
      </c>
      <c r="Z776" s="200">
        <f t="shared" si="111"/>
        <v>0</v>
      </c>
      <c r="AA776" s="200">
        <f t="shared" si="112"/>
        <v>0</v>
      </c>
      <c r="AB776" s="158">
        <f t="shared" si="113"/>
        <v>0</v>
      </c>
      <c r="AC776" s="11">
        <f t="shared" si="114"/>
        <v>0</v>
      </c>
      <c r="AE776" s="23">
        <f t="shared" si="115"/>
        <v>0</v>
      </c>
      <c r="AF776" s="23">
        <f t="shared" si="116"/>
        <v>0</v>
      </c>
    </row>
    <row r="777" spans="1:32" x14ac:dyDescent="0.2">
      <c r="A777" s="366"/>
      <c r="B777" s="366"/>
      <c r="C777" s="164"/>
      <c r="D777" s="164"/>
      <c r="E777" s="201"/>
      <c r="F777" s="164"/>
      <c r="G777" s="194"/>
      <c r="H777" s="164"/>
      <c r="I777" s="204"/>
      <c r="J777" s="164"/>
      <c r="K777" s="164"/>
      <c r="L777" s="164"/>
      <c r="M777" s="76"/>
      <c r="N777" s="76"/>
      <c r="O777" s="81"/>
      <c r="P777" s="195">
        <f>VLOOKUP(O777,'Supporting Documentation'!$A$4:$J$569,10,FALSE)</f>
        <v>0</v>
      </c>
      <c r="Q777" s="51"/>
      <c r="R777" s="50"/>
      <c r="S777" s="156">
        <f>IF(Q777="",0,(Q777/'PPF Application'!$T$7))</f>
        <v>0</v>
      </c>
      <c r="T777" s="52">
        <f>IF(O777="", 0, (P777/'PPF Application'!$T$7)*Q777)</f>
        <v>0</v>
      </c>
      <c r="U777" s="134"/>
      <c r="W777" s="158">
        <f t="shared" si="117"/>
        <v>0</v>
      </c>
      <c r="X777" s="158">
        <f t="shared" si="109"/>
        <v>0</v>
      </c>
      <c r="Y777" s="158">
        <f t="shared" si="110"/>
        <v>0</v>
      </c>
      <c r="Z777" s="200">
        <f t="shared" si="111"/>
        <v>0</v>
      </c>
      <c r="AA777" s="200">
        <f t="shared" si="112"/>
        <v>0</v>
      </c>
      <c r="AB777" s="158">
        <f t="shared" si="113"/>
        <v>0</v>
      </c>
      <c r="AC777" s="11">
        <f t="shared" si="114"/>
        <v>0</v>
      </c>
      <c r="AE777" s="23">
        <f t="shared" si="115"/>
        <v>0</v>
      </c>
      <c r="AF777" s="23">
        <f t="shared" si="116"/>
        <v>0</v>
      </c>
    </row>
    <row r="778" spans="1:32" x14ac:dyDescent="0.2">
      <c r="A778" s="366"/>
      <c r="B778" s="366"/>
      <c r="C778" s="164"/>
      <c r="D778" s="164"/>
      <c r="E778" s="201"/>
      <c r="F778" s="164"/>
      <c r="G778" s="194"/>
      <c r="H778" s="164"/>
      <c r="I778" s="204"/>
      <c r="J778" s="164"/>
      <c r="K778" s="164"/>
      <c r="L778" s="164"/>
      <c r="M778" s="76"/>
      <c r="N778" s="76"/>
      <c r="O778" s="81"/>
      <c r="P778" s="195">
        <f>VLOOKUP(O778,'Supporting Documentation'!$A$4:$J$569,10,FALSE)</f>
        <v>0</v>
      </c>
      <c r="Q778" s="51"/>
      <c r="R778" s="50"/>
      <c r="S778" s="156">
        <f>IF(Q778="",0,(Q778/'PPF Application'!$T$7))</f>
        <v>0</v>
      </c>
      <c r="T778" s="52">
        <f>IF(O778="", 0, (P778/'PPF Application'!$T$7)*Q778)</f>
        <v>0</v>
      </c>
      <c r="U778" s="134"/>
      <c r="W778" s="158">
        <f t="shared" si="117"/>
        <v>0</v>
      </c>
      <c r="X778" s="158">
        <f t="shared" si="109"/>
        <v>0</v>
      </c>
      <c r="Y778" s="158">
        <f t="shared" si="110"/>
        <v>0</v>
      </c>
      <c r="Z778" s="200">
        <f t="shared" si="111"/>
        <v>0</v>
      </c>
      <c r="AA778" s="200">
        <f t="shared" si="112"/>
        <v>0</v>
      </c>
      <c r="AB778" s="158">
        <f t="shared" si="113"/>
        <v>0</v>
      </c>
      <c r="AC778" s="11">
        <f t="shared" si="114"/>
        <v>0</v>
      </c>
      <c r="AE778" s="23">
        <f t="shared" si="115"/>
        <v>0</v>
      </c>
      <c r="AF778" s="23">
        <f t="shared" si="116"/>
        <v>0</v>
      </c>
    </row>
    <row r="779" spans="1:32" x14ac:dyDescent="0.2">
      <c r="A779" s="366"/>
      <c r="B779" s="366"/>
      <c r="C779" s="164"/>
      <c r="D779" s="164"/>
      <c r="E779" s="201"/>
      <c r="F779" s="164"/>
      <c r="G779" s="194"/>
      <c r="H779" s="164"/>
      <c r="I779" s="204"/>
      <c r="J779" s="164"/>
      <c r="K779" s="164"/>
      <c r="L779" s="164"/>
      <c r="M779" s="76"/>
      <c r="N779" s="76"/>
      <c r="O779" s="81"/>
      <c r="P779" s="195">
        <f>VLOOKUP(O779,'Supporting Documentation'!$A$4:$J$569,10,FALSE)</f>
        <v>0</v>
      </c>
      <c r="Q779" s="51"/>
      <c r="R779" s="50"/>
      <c r="S779" s="156">
        <f>IF(Q779="",0,(Q779/'PPF Application'!$T$7))</f>
        <v>0</v>
      </c>
      <c r="T779" s="52">
        <f>IF(O779="", 0, (P779/'PPF Application'!$T$7)*Q779)</f>
        <v>0</v>
      </c>
      <c r="U779" s="134"/>
      <c r="W779" s="158">
        <f t="shared" si="117"/>
        <v>0</v>
      </c>
      <c r="X779" s="158">
        <f t="shared" si="109"/>
        <v>0</v>
      </c>
      <c r="Y779" s="158">
        <f t="shared" si="110"/>
        <v>0</v>
      </c>
      <c r="Z779" s="200">
        <f t="shared" si="111"/>
        <v>0</v>
      </c>
      <c r="AA779" s="200">
        <f t="shared" si="112"/>
        <v>0</v>
      </c>
      <c r="AB779" s="158">
        <f t="shared" si="113"/>
        <v>0</v>
      </c>
      <c r="AC779" s="11">
        <f t="shared" si="114"/>
        <v>0</v>
      </c>
      <c r="AE779" s="23">
        <f t="shared" si="115"/>
        <v>0</v>
      </c>
      <c r="AF779" s="23">
        <f t="shared" si="116"/>
        <v>0</v>
      </c>
    </row>
    <row r="780" spans="1:32" x14ac:dyDescent="0.2">
      <c r="A780" s="366"/>
      <c r="B780" s="366"/>
      <c r="C780" s="164"/>
      <c r="D780" s="164"/>
      <c r="E780" s="201"/>
      <c r="F780" s="164"/>
      <c r="G780" s="194"/>
      <c r="H780" s="164"/>
      <c r="I780" s="204"/>
      <c r="J780" s="164"/>
      <c r="K780" s="164"/>
      <c r="L780" s="164"/>
      <c r="M780" s="76"/>
      <c r="N780" s="76"/>
      <c r="O780" s="81"/>
      <c r="P780" s="195">
        <f>VLOOKUP(O780,'Supporting Documentation'!$A$4:$J$569,10,FALSE)</f>
        <v>0</v>
      </c>
      <c r="Q780" s="51"/>
      <c r="R780" s="50"/>
      <c r="S780" s="156">
        <f>IF(Q780="",0,(Q780/'PPF Application'!$T$7))</f>
        <v>0</v>
      </c>
      <c r="T780" s="52">
        <f>IF(O780="", 0, (P780/'PPF Application'!$T$7)*Q780)</f>
        <v>0</v>
      </c>
      <c r="U780" s="134"/>
      <c r="W780" s="158">
        <f t="shared" si="117"/>
        <v>0</v>
      </c>
      <c r="X780" s="158">
        <f t="shared" si="109"/>
        <v>0</v>
      </c>
      <c r="Y780" s="158">
        <f t="shared" si="110"/>
        <v>0</v>
      </c>
      <c r="Z780" s="200">
        <f t="shared" si="111"/>
        <v>0</v>
      </c>
      <c r="AA780" s="200">
        <f t="shared" si="112"/>
        <v>0</v>
      </c>
      <c r="AB780" s="158">
        <f t="shared" si="113"/>
        <v>0</v>
      </c>
      <c r="AC780" s="11">
        <f t="shared" si="114"/>
        <v>0</v>
      </c>
      <c r="AE780" s="23">
        <f t="shared" si="115"/>
        <v>0</v>
      </c>
      <c r="AF780" s="23">
        <f t="shared" si="116"/>
        <v>0</v>
      </c>
    </row>
    <row r="781" spans="1:32" x14ac:dyDescent="0.2">
      <c r="A781" s="366"/>
      <c r="B781" s="366"/>
      <c r="C781" s="164"/>
      <c r="D781" s="164"/>
      <c r="E781" s="201"/>
      <c r="F781" s="164"/>
      <c r="G781" s="194"/>
      <c r="H781" s="164"/>
      <c r="I781" s="204"/>
      <c r="J781" s="164"/>
      <c r="K781" s="164"/>
      <c r="L781" s="164"/>
      <c r="M781" s="76"/>
      <c r="N781" s="76"/>
      <c r="O781" s="81"/>
      <c r="P781" s="195">
        <f>VLOOKUP(O781,'Supporting Documentation'!$A$4:$J$569,10,FALSE)</f>
        <v>0</v>
      </c>
      <c r="Q781" s="51"/>
      <c r="R781" s="50"/>
      <c r="S781" s="156">
        <f>IF(Q781="",0,(Q781/'PPF Application'!$T$7))</f>
        <v>0</v>
      </c>
      <c r="T781" s="52">
        <f>IF(O781="", 0, (P781/'PPF Application'!$T$7)*Q781)</f>
        <v>0</v>
      </c>
      <c r="U781" s="134"/>
      <c r="W781" s="158">
        <f t="shared" si="117"/>
        <v>0</v>
      </c>
      <c r="X781" s="158">
        <f t="shared" si="109"/>
        <v>0</v>
      </c>
      <c r="Y781" s="158">
        <f t="shared" si="110"/>
        <v>0</v>
      </c>
      <c r="Z781" s="200">
        <f t="shared" si="111"/>
        <v>0</v>
      </c>
      <c r="AA781" s="200">
        <f t="shared" si="112"/>
        <v>0</v>
      </c>
      <c r="AB781" s="158">
        <f t="shared" si="113"/>
        <v>0</v>
      </c>
      <c r="AC781" s="11">
        <f t="shared" si="114"/>
        <v>0</v>
      </c>
      <c r="AE781" s="23">
        <f t="shared" si="115"/>
        <v>0</v>
      </c>
      <c r="AF781" s="23">
        <f t="shared" si="116"/>
        <v>0</v>
      </c>
    </row>
    <row r="782" spans="1:32" x14ac:dyDescent="0.2">
      <c r="A782" s="366"/>
      <c r="B782" s="366"/>
      <c r="C782" s="164"/>
      <c r="D782" s="164"/>
      <c r="E782" s="201"/>
      <c r="F782" s="164"/>
      <c r="G782" s="194"/>
      <c r="H782" s="164"/>
      <c r="I782" s="204"/>
      <c r="J782" s="164"/>
      <c r="K782" s="164"/>
      <c r="L782" s="164"/>
      <c r="M782" s="76"/>
      <c r="N782" s="76"/>
      <c r="O782" s="81"/>
      <c r="P782" s="195">
        <f>VLOOKUP(O782,'Supporting Documentation'!$A$4:$J$569,10,FALSE)</f>
        <v>0</v>
      </c>
      <c r="Q782" s="51"/>
      <c r="R782" s="50"/>
      <c r="S782" s="156">
        <f>IF(Q782="",0,(Q782/'PPF Application'!$T$7))</f>
        <v>0</v>
      </c>
      <c r="T782" s="52">
        <f>IF(O782="", 0, (P782/'PPF Application'!$T$7)*Q782)</f>
        <v>0</v>
      </c>
      <c r="U782" s="134"/>
      <c r="W782" s="158">
        <f t="shared" si="117"/>
        <v>0</v>
      </c>
      <c r="X782" s="158">
        <f t="shared" si="109"/>
        <v>0</v>
      </c>
      <c r="Y782" s="158">
        <f t="shared" si="110"/>
        <v>0</v>
      </c>
      <c r="Z782" s="200">
        <f t="shared" si="111"/>
        <v>0</v>
      </c>
      <c r="AA782" s="200">
        <f t="shared" si="112"/>
        <v>0</v>
      </c>
      <c r="AB782" s="158">
        <f t="shared" si="113"/>
        <v>0</v>
      </c>
      <c r="AC782" s="11">
        <f t="shared" si="114"/>
        <v>0</v>
      </c>
      <c r="AE782" s="23">
        <f t="shared" si="115"/>
        <v>0</v>
      </c>
      <c r="AF782" s="23">
        <f t="shared" si="116"/>
        <v>0</v>
      </c>
    </row>
    <row r="783" spans="1:32" x14ac:dyDescent="0.2">
      <c r="A783" s="366"/>
      <c r="B783" s="366"/>
      <c r="C783" s="164"/>
      <c r="D783" s="164"/>
      <c r="E783" s="201"/>
      <c r="F783" s="164"/>
      <c r="G783" s="194"/>
      <c r="H783" s="164"/>
      <c r="I783" s="204"/>
      <c r="J783" s="164"/>
      <c r="K783" s="164"/>
      <c r="L783" s="164"/>
      <c r="M783" s="76"/>
      <c r="N783" s="76"/>
      <c r="O783" s="81"/>
      <c r="P783" s="195">
        <f>VLOOKUP(O783,'Supporting Documentation'!$A$4:$J$569,10,FALSE)</f>
        <v>0</v>
      </c>
      <c r="Q783" s="51"/>
      <c r="R783" s="50"/>
      <c r="S783" s="156">
        <f>IF(Q783="",0,(Q783/'PPF Application'!$T$7))</f>
        <v>0</v>
      </c>
      <c r="T783" s="52">
        <f>IF(O783="", 0, (P783/'PPF Application'!$T$7)*Q783)</f>
        <v>0</v>
      </c>
      <c r="U783" s="134"/>
      <c r="W783" s="158">
        <f t="shared" si="117"/>
        <v>0</v>
      </c>
      <c r="X783" s="158">
        <f t="shared" si="109"/>
        <v>0</v>
      </c>
      <c r="Y783" s="158">
        <f t="shared" si="110"/>
        <v>0</v>
      </c>
      <c r="Z783" s="200">
        <f t="shared" si="111"/>
        <v>0</v>
      </c>
      <c r="AA783" s="200">
        <f t="shared" si="112"/>
        <v>0</v>
      </c>
      <c r="AB783" s="158">
        <f t="shared" si="113"/>
        <v>0</v>
      </c>
      <c r="AC783" s="11">
        <f t="shared" si="114"/>
        <v>0</v>
      </c>
      <c r="AE783" s="23">
        <f t="shared" si="115"/>
        <v>0</v>
      </c>
      <c r="AF783" s="23">
        <f t="shared" si="116"/>
        <v>0</v>
      </c>
    </row>
    <row r="784" spans="1:32" x14ac:dyDescent="0.2">
      <c r="A784" s="366"/>
      <c r="B784" s="366"/>
      <c r="C784" s="164"/>
      <c r="D784" s="164"/>
      <c r="E784" s="201"/>
      <c r="F784" s="164"/>
      <c r="G784" s="194"/>
      <c r="H784" s="164"/>
      <c r="I784" s="204"/>
      <c r="J784" s="164"/>
      <c r="K784" s="164"/>
      <c r="L784" s="164"/>
      <c r="M784" s="76"/>
      <c r="N784" s="76"/>
      <c r="O784" s="81"/>
      <c r="P784" s="195">
        <f>VLOOKUP(O784,'Supporting Documentation'!$A$4:$J$569,10,FALSE)</f>
        <v>0</v>
      </c>
      <c r="Q784" s="51"/>
      <c r="R784" s="50"/>
      <c r="S784" s="156">
        <f>IF(Q784="",0,(Q784/'PPF Application'!$T$7))</f>
        <v>0</v>
      </c>
      <c r="T784" s="52">
        <f>IF(O784="", 0, (P784/'PPF Application'!$T$7)*Q784)</f>
        <v>0</v>
      </c>
      <c r="U784" s="134"/>
      <c r="W784" s="158">
        <f t="shared" si="117"/>
        <v>0</v>
      </c>
      <c r="X784" s="158">
        <f t="shared" si="109"/>
        <v>0</v>
      </c>
      <c r="Y784" s="158">
        <f t="shared" si="110"/>
        <v>0</v>
      </c>
      <c r="Z784" s="200">
        <f t="shared" si="111"/>
        <v>0</v>
      </c>
      <c r="AA784" s="200">
        <f t="shared" si="112"/>
        <v>0</v>
      </c>
      <c r="AB784" s="158">
        <f t="shared" si="113"/>
        <v>0</v>
      </c>
      <c r="AC784" s="11">
        <f t="shared" si="114"/>
        <v>0</v>
      </c>
      <c r="AE784" s="23">
        <f t="shared" si="115"/>
        <v>0</v>
      </c>
      <c r="AF784" s="23">
        <f t="shared" si="116"/>
        <v>0</v>
      </c>
    </row>
    <row r="785" spans="1:32" x14ac:dyDescent="0.2">
      <c r="A785" s="366"/>
      <c r="B785" s="366"/>
      <c r="C785" s="164"/>
      <c r="D785" s="164"/>
      <c r="E785" s="201"/>
      <c r="F785" s="164"/>
      <c r="G785" s="194"/>
      <c r="H785" s="164"/>
      <c r="I785" s="204"/>
      <c r="J785" s="164"/>
      <c r="K785" s="164"/>
      <c r="L785" s="164"/>
      <c r="M785" s="76"/>
      <c r="N785" s="76"/>
      <c r="O785" s="81"/>
      <c r="P785" s="195">
        <f>VLOOKUP(O785,'Supporting Documentation'!$A$4:$J$569,10,FALSE)</f>
        <v>0</v>
      </c>
      <c r="Q785" s="51"/>
      <c r="R785" s="50"/>
      <c r="S785" s="156">
        <f>IF(Q785="",0,(Q785/'PPF Application'!$T$7))</f>
        <v>0</v>
      </c>
      <c r="T785" s="52">
        <f>IF(O785="", 0, (P785/'PPF Application'!$T$7)*Q785)</f>
        <v>0</v>
      </c>
      <c r="U785" s="134"/>
      <c r="W785" s="158">
        <f t="shared" si="117"/>
        <v>0</v>
      </c>
      <c r="X785" s="158">
        <f t="shared" si="109"/>
        <v>0</v>
      </c>
      <c r="Y785" s="158">
        <f t="shared" si="110"/>
        <v>0</v>
      </c>
      <c r="Z785" s="200">
        <f t="shared" si="111"/>
        <v>0</v>
      </c>
      <c r="AA785" s="200">
        <f t="shared" si="112"/>
        <v>0</v>
      </c>
      <c r="AB785" s="158">
        <f t="shared" si="113"/>
        <v>0</v>
      </c>
      <c r="AC785" s="11">
        <f t="shared" si="114"/>
        <v>0</v>
      </c>
      <c r="AE785" s="23">
        <f t="shared" si="115"/>
        <v>0</v>
      </c>
      <c r="AF785" s="23">
        <f t="shared" si="116"/>
        <v>0</v>
      </c>
    </row>
    <row r="786" spans="1:32" x14ac:dyDescent="0.2">
      <c r="A786" s="366"/>
      <c r="B786" s="366"/>
      <c r="C786" s="164"/>
      <c r="D786" s="164"/>
      <c r="E786" s="201"/>
      <c r="F786" s="164"/>
      <c r="G786" s="194"/>
      <c r="H786" s="164"/>
      <c r="I786" s="204"/>
      <c r="J786" s="164"/>
      <c r="K786" s="164"/>
      <c r="L786" s="164"/>
      <c r="M786" s="76"/>
      <c r="N786" s="76"/>
      <c r="O786" s="81"/>
      <c r="P786" s="195">
        <f>VLOOKUP(O786,'Supporting Documentation'!$A$4:$J$569,10,FALSE)</f>
        <v>0</v>
      </c>
      <c r="Q786" s="51"/>
      <c r="R786" s="50"/>
      <c r="S786" s="156">
        <f>IF(Q786="",0,(Q786/'PPF Application'!$T$7))</f>
        <v>0</v>
      </c>
      <c r="T786" s="52">
        <f>IF(O786="", 0, (P786/'PPF Application'!$T$7)*Q786)</f>
        <v>0</v>
      </c>
      <c r="U786" s="134"/>
      <c r="W786" s="158">
        <f t="shared" si="117"/>
        <v>0</v>
      </c>
      <c r="X786" s="158">
        <f t="shared" si="109"/>
        <v>0</v>
      </c>
      <c r="Y786" s="158">
        <f t="shared" si="110"/>
        <v>0</v>
      </c>
      <c r="Z786" s="200">
        <f t="shared" si="111"/>
        <v>0</v>
      </c>
      <c r="AA786" s="200">
        <f t="shared" si="112"/>
        <v>0</v>
      </c>
      <c r="AB786" s="158">
        <f t="shared" si="113"/>
        <v>0</v>
      </c>
      <c r="AC786" s="11">
        <f t="shared" si="114"/>
        <v>0</v>
      </c>
      <c r="AE786" s="23">
        <f t="shared" si="115"/>
        <v>0</v>
      </c>
      <c r="AF786" s="23">
        <f t="shared" si="116"/>
        <v>0</v>
      </c>
    </row>
    <row r="787" spans="1:32" x14ac:dyDescent="0.2">
      <c r="A787" s="366"/>
      <c r="B787" s="366"/>
      <c r="C787" s="164"/>
      <c r="D787" s="164"/>
      <c r="E787" s="201"/>
      <c r="F787" s="164"/>
      <c r="G787" s="194"/>
      <c r="H787" s="164"/>
      <c r="I787" s="204"/>
      <c r="J787" s="164"/>
      <c r="K787" s="164"/>
      <c r="L787" s="164"/>
      <c r="M787" s="76"/>
      <c r="N787" s="76"/>
      <c r="O787" s="81"/>
      <c r="P787" s="195">
        <f>VLOOKUP(O787,'Supporting Documentation'!$A$4:$J$569,10,FALSE)</f>
        <v>0</v>
      </c>
      <c r="Q787" s="51"/>
      <c r="R787" s="50"/>
      <c r="S787" s="156">
        <f>IF(Q787="",0,(Q787/'PPF Application'!$T$7))</f>
        <v>0</v>
      </c>
      <c r="T787" s="52">
        <f>IF(O787="", 0, (P787/'PPF Application'!$T$7)*Q787)</f>
        <v>0</v>
      </c>
      <c r="U787" s="134"/>
      <c r="W787" s="158">
        <f t="shared" si="117"/>
        <v>0</v>
      </c>
      <c r="X787" s="158">
        <f t="shared" si="109"/>
        <v>0</v>
      </c>
      <c r="Y787" s="158">
        <f t="shared" si="110"/>
        <v>0</v>
      </c>
      <c r="Z787" s="200">
        <f t="shared" si="111"/>
        <v>0</v>
      </c>
      <c r="AA787" s="200">
        <f t="shared" si="112"/>
        <v>0</v>
      </c>
      <c r="AB787" s="158">
        <f t="shared" si="113"/>
        <v>0</v>
      </c>
      <c r="AC787" s="11">
        <f t="shared" si="114"/>
        <v>0</v>
      </c>
      <c r="AE787" s="23">
        <f t="shared" si="115"/>
        <v>0</v>
      </c>
      <c r="AF787" s="23">
        <f t="shared" si="116"/>
        <v>0</v>
      </c>
    </row>
    <row r="788" spans="1:32" x14ac:dyDescent="0.2">
      <c r="A788" s="366"/>
      <c r="B788" s="366"/>
      <c r="C788" s="164"/>
      <c r="D788" s="164"/>
      <c r="E788" s="201"/>
      <c r="F788" s="164"/>
      <c r="G788" s="194"/>
      <c r="H788" s="164"/>
      <c r="I788" s="204"/>
      <c r="J788" s="164"/>
      <c r="K788" s="164"/>
      <c r="L788" s="164"/>
      <c r="M788" s="76"/>
      <c r="N788" s="76"/>
      <c r="O788" s="81"/>
      <c r="P788" s="195">
        <f>VLOOKUP(O788,'Supporting Documentation'!$A$4:$J$569,10,FALSE)</f>
        <v>0</v>
      </c>
      <c r="Q788" s="51"/>
      <c r="R788" s="50"/>
      <c r="S788" s="156">
        <f>IF(Q788="",0,(Q788/'PPF Application'!$T$7))</f>
        <v>0</v>
      </c>
      <c r="T788" s="52">
        <f>IF(O788="", 0, (P788/'PPF Application'!$T$7)*Q788)</f>
        <v>0</v>
      </c>
      <c r="U788" s="134"/>
      <c r="W788" s="158">
        <f t="shared" si="117"/>
        <v>0</v>
      </c>
      <c r="X788" s="158">
        <f t="shared" si="109"/>
        <v>0</v>
      </c>
      <c r="Y788" s="158">
        <f t="shared" si="110"/>
        <v>0</v>
      </c>
      <c r="Z788" s="200">
        <f t="shared" si="111"/>
        <v>0</v>
      </c>
      <c r="AA788" s="200">
        <f t="shared" si="112"/>
        <v>0</v>
      </c>
      <c r="AB788" s="158">
        <f t="shared" si="113"/>
        <v>0</v>
      </c>
      <c r="AC788" s="11">
        <f t="shared" si="114"/>
        <v>0</v>
      </c>
      <c r="AE788" s="23">
        <f t="shared" si="115"/>
        <v>0</v>
      </c>
      <c r="AF788" s="23">
        <f t="shared" si="116"/>
        <v>0</v>
      </c>
    </row>
    <row r="789" spans="1:32" x14ac:dyDescent="0.2">
      <c r="A789" s="366"/>
      <c r="B789" s="366"/>
      <c r="C789" s="164"/>
      <c r="D789" s="164"/>
      <c r="E789" s="201"/>
      <c r="F789" s="164"/>
      <c r="G789" s="194"/>
      <c r="H789" s="164"/>
      <c r="I789" s="204"/>
      <c r="J789" s="164"/>
      <c r="K789" s="164"/>
      <c r="L789" s="164"/>
      <c r="M789" s="76"/>
      <c r="N789" s="76"/>
      <c r="O789" s="81"/>
      <c r="P789" s="195">
        <f>VLOOKUP(O789,'Supporting Documentation'!$A$4:$J$569,10,FALSE)</f>
        <v>0</v>
      </c>
      <c r="Q789" s="51"/>
      <c r="R789" s="50"/>
      <c r="S789" s="156">
        <f>IF(Q789="",0,(Q789/'PPF Application'!$T$7))</f>
        <v>0</v>
      </c>
      <c r="T789" s="52">
        <f>IF(O789="", 0, (P789/'PPF Application'!$T$7)*Q789)</f>
        <v>0</v>
      </c>
      <c r="U789" s="134"/>
      <c r="W789" s="158">
        <f t="shared" si="117"/>
        <v>0</v>
      </c>
      <c r="X789" s="158">
        <f t="shared" si="109"/>
        <v>0</v>
      </c>
      <c r="Y789" s="158">
        <f t="shared" si="110"/>
        <v>0</v>
      </c>
      <c r="Z789" s="200">
        <f t="shared" si="111"/>
        <v>0</v>
      </c>
      <c r="AA789" s="200">
        <f t="shared" si="112"/>
        <v>0</v>
      </c>
      <c r="AB789" s="158">
        <f t="shared" si="113"/>
        <v>0</v>
      </c>
      <c r="AC789" s="11">
        <f t="shared" si="114"/>
        <v>0</v>
      </c>
      <c r="AE789" s="23">
        <f t="shared" si="115"/>
        <v>0</v>
      </c>
      <c r="AF789" s="23">
        <f t="shared" si="116"/>
        <v>0</v>
      </c>
    </row>
    <row r="790" spans="1:32" x14ac:dyDescent="0.2">
      <c r="A790" s="366"/>
      <c r="B790" s="366"/>
      <c r="C790" s="164"/>
      <c r="D790" s="164"/>
      <c r="E790" s="201"/>
      <c r="F790" s="164"/>
      <c r="G790" s="194"/>
      <c r="H790" s="164"/>
      <c r="I790" s="204"/>
      <c r="J790" s="164"/>
      <c r="K790" s="164"/>
      <c r="L790" s="164"/>
      <c r="M790" s="76"/>
      <c r="N790" s="76"/>
      <c r="O790" s="81"/>
      <c r="P790" s="195">
        <f>VLOOKUP(O790,'Supporting Documentation'!$A$4:$J$569,10,FALSE)</f>
        <v>0</v>
      </c>
      <c r="Q790" s="51"/>
      <c r="R790" s="50"/>
      <c r="S790" s="156">
        <f>IF(Q790="",0,(Q790/'PPF Application'!$T$7))</f>
        <v>0</v>
      </c>
      <c r="T790" s="52">
        <f>IF(O790="", 0, (P790/'PPF Application'!$T$7)*Q790)</f>
        <v>0</v>
      </c>
      <c r="U790" s="134"/>
      <c r="W790" s="158">
        <f t="shared" si="117"/>
        <v>0</v>
      </c>
      <c r="X790" s="158">
        <f t="shared" si="109"/>
        <v>0</v>
      </c>
      <c r="Y790" s="158">
        <f t="shared" si="110"/>
        <v>0</v>
      </c>
      <c r="Z790" s="200">
        <f t="shared" si="111"/>
        <v>0</v>
      </c>
      <c r="AA790" s="200">
        <f t="shared" si="112"/>
        <v>0</v>
      </c>
      <c r="AB790" s="158">
        <f t="shared" si="113"/>
        <v>0</v>
      </c>
      <c r="AC790" s="11">
        <f t="shared" si="114"/>
        <v>0</v>
      </c>
      <c r="AE790" s="23">
        <f t="shared" si="115"/>
        <v>0</v>
      </c>
      <c r="AF790" s="23">
        <f t="shared" si="116"/>
        <v>0</v>
      </c>
    </row>
    <row r="791" spans="1:32" x14ac:dyDescent="0.2">
      <c r="A791" s="366"/>
      <c r="B791" s="366"/>
      <c r="C791" s="164"/>
      <c r="D791" s="164"/>
      <c r="E791" s="201"/>
      <c r="F791" s="164"/>
      <c r="G791" s="194"/>
      <c r="H791" s="164"/>
      <c r="I791" s="204"/>
      <c r="J791" s="164"/>
      <c r="K791" s="164"/>
      <c r="L791" s="164"/>
      <c r="M791" s="76"/>
      <c r="N791" s="76"/>
      <c r="O791" s="81"/>
      <c r="P791" s="195">
        <f>VLOOKUP(O791,'Supporting Documentation'!$A$4:$J$569,10,FALSE)</f>
        <v>0</v>
      </c>
      <c r="Q791" s="51"/>
      <c r="R791" s="50"/>
      <c r="S791" s="156">
        <f>IF(Q791="",0,(Q791/'PPF Application'!$T$7))</f>
        <v>0</v>
      </c>
      <c r="T791" s="52">
        <f>IF(O791="", 0, (P791/'PPF Application'!$T$7)*Q791)</f>
        <v>0</v>
      </c>
      <c r="U791" s="134"/>
      <c r="W791" s="158">
        <f t="shared" si="117"/>
        <v>0</v>
      </c>
      <c r="X791" s="158">
        <f t="shared" si="109"/>
        <v>0</v>
      </c>
      <c r="Y791" s="158">
        <f t="shared" si="110"/>
        <v>0</v>
      </c>
      <c r="Z791" s="200">
        <f t="shared" si="111"/>
        <v>0</v>
      </c>
      <c r="AA791" s="200">
        <f t="shared" si="112"/>
        <v>0</v>
      </c>
      <c r="AB791" s="158">
        <f t="shared" si="113"/>
        <v>0</v>
      </c>
      <c r="AC791" s="11">
        <f t="shared" si="114"/>
        <v>0</v>
      </c>
      <c r="AE791" s="23">
        <f t="shared" si="115"/>
        <v>0</v>
      </c>
      <c r="AF791" s="23">
        <f t="shared" si="116"/>
        <v>0</v>
      </c>
    </row>
    <row r="792" spans="1:32" x14ac:dyDescent="0.2">
      <c r="A792" s="366"/>
      <c r="B792" s="366"/>
      <c r="C792" s="164"/>
      <c r="D792" s="164"/>
      <c r="E792" s="201"/>
      <c r="F792" s="164"/>
      <c r="G792" s="194"/>
      <c r="H792" s="164"/>
      <c r="I792" s="204"/>
      <c r="J792" s="164"/>
      <c r="K792" s="164"/>
      <c r="L792" s="164"/>
      <c r="M792" s="76"/>
      <c r="N792" s="76"/>
      <c r="O792" s="81"/>
      <c r="P792" s="195">
        <f>VLOOKUP(O792,'Supporting Documentation'!$A$4:$J$569,10,FALSE)</f>
        <v>0</v>
      </c>
      <c r="Q792" s="51"/>
      <c r="R792" s="50"/>
      <c r="S792" s="156">
        <f>IF(Q792="",0,(Q792/'PPF Application'!$T$7))</f>
        <v>0</v>
      </c>
      <c r="T792" s="52">
        <f>IF(O792="", 0, (P792/'PPF Application'!$T$7)*Q792)</f>
        <v>0</v>
      </c>
      <c r="U792" s="134"/>
      <c r="W792" s="158">
        <f t="shared" si="117"/>
        <v>0</v>
      </c>
      <c r="X792" s="158">
        <f t="shared" si="109"/>
        <v>0</v>
      </c>
      <c r="Y792" s="158">
        <f t="shared" si="110"/>
        <v>0</v>
      </c>
      <c r="Z792" s="200">
        <f t="shared" si="111"/>
        <v>0</v>
      </c>
      <c r="AA792" s="200">
        <f t="shared" si="112"/>
        <v>0</v>
      </c>
      <c r="AB792" s="158">
        <f t="shared" si="113"/>
        <v>0</v>
      </c>
      <c r="AC792" s="11">
        <f t="shared" si="114"/>
        <v>0</v>
      </c>
      <c r="AE792" s="23">
        <f t="shared" si="115"/>
        <v>0</v>
      </c>
      <c r="AF792" s="23">
        <f t="shared" si="116"/>
        <v>0</v>
      </c>
    </row>
    <row r="793" spans="1:32" x14ac:dyDescent="0.2">
      <c r="A793" s="366"/>
      <c r="B793" s="366"/>
      <c r="C793" s="164"/>
      <c r="D793" s="164"/>
      <c r="E793" s="201"/>
      <c r="F793" s="164"/>
      <c r="G793" s="194"/>
      <c r="H793" s="164"/>
      <c r="I793" s="204"/>
      <c r="J793" s="164"/>
      <c r="K793" s="164"/>
      <c r="L793" s="164"/>
      <c r="M793" s="76"/>
      <c r="N793" s="76"/>
      <c r="O793" s="81"/>
      <c r="P793" s="195">
        <f>VLOOKUP(O793,'Supporting Documentation'!$A$4:$J$569,10,FALSE)</f>
        <v>0</v>
      </c>
      <c r="Q793" s="51"/>
      <c r="R793" s="50"/>
      <c r="S793" s="156">
        <f>IF(Q793="",0,(Q793/'PPF Application'!$T$7))</f>
        <v>0</v>
      </c>
      <c r="T793" s="52">
        <f>IF(O793="", 0, (P793/'PPF Application'!$T$7)*Q793)</f>
        <v>0</v>
      </c>
      <c r="U793" s="134"/>
      <c r="W793" s="158">
        <f t="shared" si="117"/>
        <v>0</v>
      </c>
      <c r="X793" s="158">
        <f t="shared" si="109"/>
        <v>0</v>
      </c>
      <c r="Y793" s="158">
        <f t="shared" si="110"/>
        <v>0</v>
      </c>
      <c r="Z793" s="200">
        <f t="shared" si="111"/>
        <v>0</v>
      </c>
      <c r="AA793" s="200">
        <f t="shared" si="112"/>
        <v>0</v>
      </c>
      <c r="AB793" s="158">
        <f t="shared" si="113"/>
        <v>0</v>
      </c>
      <c r="AC793" s="11">
        <f t="shared" si="114"/>
        <v>0</v>
      </c>
      <c r="AE793" s="23">
        <f t="shared" si="115"/>
        <v>0</v>
      </c>
      <c r="AF793" s="23">
        <f t="shared" si="116"/>
        <v>0</v>
      </c>
    </row>
    <row r="794" spans="1:32" x14ac:dyDescent="0.2">
      <c r="A794" s="366"/>
      <c r="B794" s="366"/>
      <c r="C794" s="164"/>
      <c r="D794" s="164"/>
      <c r="E794" s="201"/>
      <c r="F794" s="164"/>
      <c r="G794" s="194"/>
      <c r="H794" s="164"/>
      <c r="I794" s="204"/>
      <c r="J794" s="164"/>
      <c r="K794" s="164"/>
      <c r="L794" s="164"/>
      <c r="M794" s="76"/>
      <c r="N794" s="76"/>
      <c r="O794" s="81"/>
      <c r="P794" s="195">
        <f>VLOOKUP(O794,'Supporting Documentation'!$A$4:$J$569,10,FALSE)</f>
        <v>0</v>
      </c>
      <c r="Q794" s="51"/>
      <c r="R794" s="50"/>
      <c r="S794" s="156">
        <f>IF(Q794="",0,(Q794/'PPF Application'!$T$7))</f>
        <v>0</v>
      </c>
      <c r="T794" s="52">
        <f>IF(O794="", 0, (P794/'PPF Application'!$T$7)*Q794)</f>
        <v>0</v>
      </c>
      <c r="U794" s="134"/>
      <c r="W794" s="158">
        <f t="shared" si="117"/>
        <v>0</v>
      </c>
      <c r="X794" s="158">
        <f t="shared" si="109"/>
        <v>0</v>
      </c>
      <c r="Y794" s="158">
        <f t="shared" si="110"/>
        <v>0</v>
      </c>
      <c r="Z794" s="200">
        <f t="shared" si="111"/>
        <v>0</v>
      </c>
      <c r="AA794" s="200">
        <f t="shared" si="112"/>
        <v>0</v>
      </c>
      <c r="AB794" s="158">
        <f t="shared" si="113"/>
        <v>0</v>
      </c>
      <c r="AC794" s="11">
        <f t="shared" si="114"/>
        <v>0</v>
      </c>
      <c r="AE794" s="23">
        <f t="shared" si="115"/>
        <v>0</v>
      </c>
      <c r="AF794" s="23">
        <f t="shared" si="116"/>
        <v>0</v>
      </c>
    </row>
    <row r="795" spans="1:32" x14ac:dyDescent="0.2">
      <c r="A795" s="366"/>
      <c r="B795" s="366"/>
      <c r="C795" s="164"/>
      <c r="D795" s="164"/>
      <c r="E795" s="201"/>
      <c r="F795" s="164"/>
      <c r="G795" s="194"/>
      <c r="H795" s="164"/>
      <c r="I795" s="204"/>
      <c r="J795" s="164"/>
      <c r="K795" s="164"/>
      <c r="L795" s="164"/>
      <c r="M795" s="76"/>
      <c r="N795" s="76"/>
      <c r="O795" s="81"/>
      <c r="P795" s="195">
        <f>VLOOKUP(O795,'Supporting Documentation'!$A$4:$J$569,10,FALSE)</f>
        <v>0</v>
      </c>
      <c r="Q795" s="51"/>
      <c r="R795" s="50"/>
      <c r="S795" s="156">
        <f>IF(Q795="",0,(Q795/'PPF Application'!$T$7))</f>
        <v>0</v>
      </c>
      <c r="T795" s="52">
        <f>IF(O795="", 0, (P795/'PPF Application'!$T$7)*Q795)</f>
        <v>0</v>
      </c>
      <c r="U795" s="134"/>
      <c r="W795" s="158">
        <f t="shared" si="117"/>
        <v>0</v>
      </c>
      <c r="X795" s="158">
        <f t="shared" si="109"/>
        <v>0</v>
      </c>
      <c r="Y795" s="158">
        <f t="shared" si="110"/>
        <v>0</v>
      </c>
      <c r="Z795" s="200">
        <f t="shared" si="111"/>
        <v>0</v>
      </c>
      <c r="AA795" s="200">
        <f t="shared" si="112"/>
        <v>0</v>
      </c>
      <c r="AB795" s="158">
        <f t="shared" si="113"/>
        <v>0</v>
      </c>
      <c r="AC795" s="11">
        <f t="shared" si="114"/>
        <v>0</v>
      </c>
      <c r="AE795" s="23">
        <f t="shared" si="115"/>
        <v>0</v>
      </c>
      <c r="AF795" s="23">
        <f t="shared" si="116"/>
        <v>0</v>
      </c>
    </row>
    <row r="796" spans="1:32" x14ac:dyDescent="0.2">
      <c r="A796" s="366"/>
      <c r="B796" s="366"/>
      <c r="C796" s="164"/>
      <c r="D796" s="164"/>
      <c r="E796" s="201"/>
      <c r="F796" s="164"/>
      <c r="G796" s="194"/>
      <c r="H796" s="164"/>
      <c r="I796" s="204"/>
      <c r="J796" s="164"/>
      <c r="K796" s="164"/>
      <c r="L796" s="164"/>
      <c r="M796" s="76"/>
      <c r="N796" s="76"/>
      <c r="O796" s="81"/>
      <c r="P796" s="195">
        <f>VLOOKUP(O796,'Supporting Documentation'!$A$4:$J$569,10,FALSE)</f>
        <v>0</v>
      </c>
      <c r="Q796" s="51"/>
      <c r="R796" s="50"/>
      <c r="S796" s="156">
        <f>IF(Q796="",0,(Q796/'PPF Application'!$T$7))</f>
        <v>0</v>
      </c>
      <c r="T796" s="52">
        <f>IF(O796="", 0, (P796/'PPF Application'!$T$7)*Q796)</f>
        <v>0</v>
      </c>
      <c r="U796" s="134"/>
      <c r="W796" s="158">
        <f t="shared" si="117"/>
        <v>0</v>
      </c>
      <c r="X796" s="158">
        <f t="shared" si="109"/>
        <v>0</v>
      </c>
      <c r="Y796" s="158">
        <f t="shared" si="110"/>
        <v>0</v>
      </c>
      <c r="Z796" s="200">
        <f t="shared" si="111"/>
        <v>0</v>
      </c>
      <c r="AA796" s="200">
        <f t="shared" si="112"/>
        <v>0</v>
      </c>
      <c r="AB796" s="158">
        <f t="shared" si="113"/>
        <v>0</v>
      </c>
      <c r="AC796" s="11">
        <f t="shared" si="114"/>
        <v>0</v>
      </c>
      <c r="AE796" s="23">
        <f t="shared" si="115"/>
        <v>0</v>
      </c>
      <c r="AF796" s="23">
        <f t="shared" si="116"/>
        <v>0</v>
      </c>
    </row>
    <row r="797" spans="1:32" x14ac:dyDescent="0.2">
      <c r="A797" s="366"/>
      <c r="B797" s="366"/>
      <c r="C797" s="164"/>
      <c r="D797" s="164"/>
      <c r="E797" s="201"/>
      <c r="F797" s="164"/>
      <c r="G797" s="194"/>
      <c r="H797" s="164"/>
      <c r="I797" s="204"/>
      <c r="J797" s="164"/>
      <c r="K797" s="164"/>
      <c r="L797" s="164"/>
      <c r="M797" s="76"/>
      <c r="N797" s="76"/>
      <c r="O797" s="81"/>
      <c r="P797" s="195">
        <f>VLOOKUP(O797,'Supporting Documentation'!$A$4:$J$569,10,FALSE)</f>
        <v>0</v>
      </c>
      <c r="Q797" s="51"/>
      <c r="R797" s="50"/>
      <c r="S797" s="156">
        <f>IF(Q797="",0,(Q797/'PPF Application'!$T$7))</f>
        <v>0</v>
      </c>
      <c r="T797" s="52">
        <f>IF(O797="", 0, (P797/'PPF Application'!$T$7)*Q797)</f>
        <v>0</v>
      </c>
      <c r="U797" s="134"/>
      <c r="W797" s="158">
        <f t="shared" si="117"/>
        <v>0</v>
      </c>
      <c r="X797" s="158">
        <f t="shared" si="109"/>
        <v>0</v>
      </c>
      <c r="Y797" s="158">
        <f t="shared" si="110"/>
        <v>0</v>
      </c>
      <c r="Z797" s="200">
        <f t="shared" si="111"/>
        <v>0</v>
      </c>
      <c r="AA797" s="200">
        <f t="shared" si="112"/>
        <v>0</v>
      </c>
      <c r="AB797" s="158">
        <f t="shared" si="113"/>
        <v>0</v>
      </c>
      <c r="AC797" s="11">
        <f t="shared" si="114"/>
        <v>0</v>
      </c>
      <c r="AE797" s="23">
        <f t="shared" si="115"/>
        <v>0</v>
      </c>
      <c r="AF797" s="23">
        <f t="shared" si="116"/>
        <v>0</v>
      </c>
    </row>
    <row r="798" spans="1:32" x14ac:dyDescent="0.2">
      <c r="A798" s="366"/>
      <c r="B798" s="366"/>
      <c r="C798" s="164"/>
      <c r="D798" s="164"/>
      <c r="E798" s="201"/>
      <c r="F798" s="164"/>
      <c r="G798" s="194"/>
      <c r="H798" s="164"/>
      <c r="I798" s="204"/>
      <c r="J798" s="164"/>
      <c r="K798" s="164"/>
      <c r="L798" s="164"/>
      <c r="M798" s="76"/>
      <c r="N798" s="76"/>
      <c r="O798" s="81"/>
      <c r="P798" s="195">
        <f>VLOOKUP(O798,'Supporting Documentation'!$A$4:$J$569,10,FALSE)</f>
        <v>0</v>
      </c>
      <c r="Q798" s="51"/>
      <c r="R798" s="50"/>
      <c r="S798" s="156">
        <f>IF(Q798="",0,(Q798/'PPF Application'!$T$7))</f>
        <v>0</v>
      </c>
      <c r="T798" s="52">
        <f>IF(O798="", 0, (P798/'PPF Application'!$T$7)*Q798)</f>
        <v>0</v>
      </c>
      <c r="U798" s="134"/>
      <c r="W798" s="158">
        <f t="shared" si="117"/>
        <v>0</v>
      </c>
      <c r="X798" s="158">
        <f t="shared" si="109"/>
        <v>0</v>
      </c>
      <c r="Y798" s="158">
        <f t="shared" si="110"/>
        <v>0</v>
      </c>
      <c r="Z798" s="200">
        <f t="shared" si="111"/>
        <v>0</v>
      </c>
      <c r="AA798" s="200">
        <f t="shared" si="112"/>
        <v>0</v>
      </c>
      <c r="AB798" s="158">
        <f t="shared" si="113"/>
        <v>0</v>
      </c>
      <c r="AC798" s="11">
        <f t="shared" si="114"/>
        <v>0</v>
      </c>
      <c r="AE798" s="23">
        <f t="shared" si="115"/>
        <v>0</v>
      </c>
      <c r="AF798" s="23">
        <f t="shared" si="116"/>
        <v>0</v>
      </c>
    </row>
    <row r="799" spans="1:32" x14ac:dyDescent="0.2">
      <c r="A799" s="366"/>
      <c r="B799" s="366"/>
      <c r="C799" s="164"/>
      <c r="D799" s="164"/>
      <c r="E799" s="201"/>
      <c r="F799" s="164"/>
      <c r="G799" s="194"/>
      <c r="H799" s="164"/>
      <c r="I799" s="204"/>
      <c r="J799" s="164"/>
      <c r="K799" s="164"/>
      <c r="L799" s="164"/>
      <c r="M799" s="76"/>
      <c r="N799" s="76"/>
      <c r="O799" s="81"/>
      <c r="P799" s="195">
        <f>VLOOKUP(O799,'Supporting Documentation'!$A$4:$J$569,10,FALSE)</f>
        <v>0</v>
      </c>
      <c r="Q799" s="51"/>
      <c r="R799" s="50"/>
      <c r="S799" s="156">
        <f>IF(Q799="",0,(Q799/'PPF Application'!$T$7))</f>
        <v>0</v>
      </c>
      <c r="T799" s="52">
        <f>IF(O799="", 0, (P799/'PPF Application'!$T$7)*Q799)</f>
        <v>0</v>
      </c>
      <c r="U799" s="134"/>
      <c r="W799" s="158">
        <f t="shared" si="117"/>
        <v>0</v>
      </c>
      <c r="X799" s="158">
        <f t="shared" si="109"/>
        <v>0</v>
      </c>
      <c r="Y799" s="158">
        <f t="shared" si="110"/>
        <v>0</v>
      </c>
      <c r="Z799" s="200">
        <f t="shared" si="111"/>
        <v>0</v>
      </c>
      <c r="AA799" s="200">
        <f t="shared" si="112"/>
        <v>0</v>
      </c>
      <c r="AB799" s="158">
        <f t="shared" si="113"/>
        <v>0</v>
      </c>
      <c r="AC799" s="11">
        <f t="shared" si="114"/>
        <v>0</v>
      </c>
      <c r="AE799" s="23">
        <f t="shared" si="115"/>
        <v>0</v>
      </c>
      <c r="AF799" s="23">
        <f t="shared" si="116"/>
        <v>0</v>
      </c>
    </row>
    <row r="800" spans="1:32" x14ac:dyDescent="0.2">
      <c r="A800" s="366"/>
      <c r="B800" s="366"/>
      <c r="C800" s="164"/>
      <c r="D800" s="164"/>
      <c r="E800" s="201"/>
      <c r="F800" s="164"/>
      <c r="G800" s="194"/>
      <c r="H800" s="164"/>
      <c r="I800" s="204"/>
      <c r="J800" s="164"/>
      <c r="K800" s="164"/>
      <c r="L800" s="164"/>
      <c r="M800" s="76"/>
      <c r="N800" s="76"/>
      <c r="O800" s="81"/>
      <c r="P800" s="195">
        <f>VLOOKUP(O800,'Supporting Documentation'!$A$4:$J$569,10,FALSE)</f>
        <v>0</v>
      </c>
      <c r="Q800" s="51"/>
      <c r="R800" s="50"/>
      <c r="S800" s="156">
        <f>IF(Q800="",0,(Q800/'PPF Application'!$T$7))</f>
        <v>0</v>
      </c>
      <c r="T800" s="52">
        <f>IF(O800="", 0, (P800/'PPF Application'!$T$7)*Q800)</f>
        <v>0</v>
      </c>
      <c r="U800" s="134"/>
      <c r="W800" s="158">
        <f t="shared" si="117"/>
        <v>0</v>
      </c>
      <c r="X800" s="158">
        <f t="shared" si="109"/>
        <v>0</v>
      </c>
      <c r="Y800" s="158">
        <f t="shared" si="110"/>
        <v>0</v>
      </c>
      <c r="Z800" s="200">
        <f t="shared" si="111"/>
        <v>0</v>
      </c>
      <c r="AA800" s="200">
        <f t="shared" si="112"/>
        <v>0</v>
      </c>
      <c r="AB800" s="158">
        <f t="shared" si="113"/>
        <v>0</v>
      </c>
      <c r="AC800" s="11">
        <f t="shared" si="114"/>
        <v>0</v>
      </c>
      <c r="AE800" s="23">
        <f t="shared" si="115"/>
        <v>0</v>
      </c>
      <c r="AF800" s="23">
        <f t="shared" si="116"/>
        <v>0</v>
      </c>
    </row>
    <row r="801" spans="1:32" x14ac:dyDescent="0.2">
      <c r="A801" s="366"/>
      <c r="B801" s="366"/>
      <c r="C801" s="164"/>
      <c r="D801" s="164"/>
      <c r="E801" s="201"/>
      <c r="F801" s="164"/>
      <c r="G801" s="194"/>
      <c r="H801" s="164"/>
      <c r="I801" s="204"/>
      <c r="J801" s="164"/>
      <c r="K801" s="164"/>
      <c r="L801" s="164"/>
      <c r="M801" s="76"/>
      <c r="N801" s="76"/>
      <c r="O801" s="81"/>
      <c r="P801" s="195">
        <f>VLOOKUP(O801,'Supporting Documentation'!$A$4:$J$569,10,FALSE)</f>
        <v>0</v>
      </c>
      <c r="Q801" s="51"/>
      <c r="R801" s="50"/>
      <c r="S801" s="156">
        <f>IF(Q801="",0,(Q801/'PPF Application'!$T$7))</f>
        <v>0</v>
      </c>
      <c r="T801" s="52">
        <f>IF(O801="", 0, (P801/'PPF Application'!$T$7)*Q801)</f>
        <v>0</v>
      </c>
      <c r="U801" s="134"/>
      <c r="W801" s="158">
        <f t="shared" si="117"/>
        <v>0</v>
      </c>
      <c r="X801" s="158">
        <f t="shared" si="109"/>
        <v>0</v>
      </c>
      <c r="Y801" s="158">
        <f t="shared" si="110"/>
        <v>0</v>
      </c>
      <c r="Z801" s="200">
        <f t="shared" si="111"/>
        <v>0</v>
      </c>
      <c r="AA801" s="200">
        <f t="shared" si="112"/>
        <v>0</v>
      </c>
      <c r="AB801" s="158">
        <f t="shared" si="113"/>
        <v>0</v>
      </c>
      <c r="AC801" s="11">
        <f t="shared" si="114"/>
        <v>0</v>
      </c>
      <c r="AE801" s="23">
        <f t="shared" si="115"/>
        <v>0</v>
      </c>
      <c r="AF801" s="23">
        <f t="shared" si="116"/>
        <v>0</v>
      </c>
    </row>
    <row r="802" spans="1:32" x14ac:dyDescent="0.2">
      <c r="A802" s="366"/>
      <c r="B802" s="366"/>
      <c r="C802" s="164"/>
      <c r="D802" s="164"/>
      <c r="E802" s="201"/>
      <c r="F802" s="164"/>
      <c r="G802" s="194"/>
      <c r="H802" s="164"/>
      <c r="I802" s="204"/>
      <c r="J802" s="164"/>
      <c r="K802" s="164"/>
      <c r="L802" s="164"/>
      <c r="M802" s="76"/>
      <c r="N802" s="76"/>
      <c r="O802" s="81"/>
      <c r="P802" s="195">
        <f>VLOOKUP(O802,'Supporting Documentation'!$A$4:$J$569,10,FALSE)</f>
        <v>0</v>
      </c>
      <c r="Q802" s="51"/>
      <c r="R802" s="50"/>
      <c r="S802" s="156">
        <f>IF(Q802="",0,(Q802/'PPF Application'!$T$7))</f>
        <v>0</v>
      </c>
      <c r="T802" s="52">
        <f>IF(O802="", 0, (P802/'PPF Application'!$T$7)*Q802)</f>
        <v>0</v>
      </c>
      <c r="U802" s="134"/>
      <c r="W802" s="158">
        <f t="shared" si="117"/>
        <v>0</v>
      </c>
      <c r="X802" s="158">
        <f t="shared" si="109"/>
        <v>0</v>
      </c>
      <c r="Y802" s="158">
        <f t="shared" si="110"/>
        <v>0</v>
      </c>
      <c r="Z802" s="200">
        <f t="shared" si="111"/>
        <v>0</v>
      </c>
      <c r="AA802" s="200">
        <f t="shared" si="112"/>
        <v>0</v>
      </c>
      <c r="AB802" s="158">
        <f t="shared" si="113"/>
        <v>0</v>
      </c>
      <c r="AC802" s="11">
        <f t="shared" si="114"/>
        <v>0</v>
      </c>
      <c r="AE802" s="23">
        <f t="shared" si="115"/>
        <v>0</v>
      </c>
      <c r="AF802" s="23">
        <f t="shared" si="116"/>
        <v>0</v>
      </c>
    </row>
    <row r="803" spans="1:32" x14ac:dyDescent="0.2">
      <c r="A803" s="366"/>
      <c r="B803" s="366"/>
      <c r="C803" s="164"/>
      <c r="D803" s="164"/>
      <c r="E803" s="201"/>
      <c r="F803" s="164"/>
      <c r="G803" s="194"/>
      <c r="H803" s="164"/>
      <c r="I803" s="204"/>
      <c r="J803" s="164"/>
      <c r="K803" s="164"/>
      <c r="L803" s="164"/>
      <c r="M803" s="76"/>
      <c r="N803" s="76"/>
      <c r="O803" s="81"/>
      <c r="P803" s="195">
        <f>VLOOKUP(O803,'Supporting Documentation'!$A$4:$J$569,10,FALSE)</f>
        <v>0</v>
      </c>
      <c r="Q803" s="51"/>
      <c r="R803" s="50"/>
      <c r="S803" s="156">
        <f>IF(Q803="",0,(Q803/'PPF Application'!$T$7))</f>
        <v>0</v>
      </c>
      <c r="T803" s="52">
        <f>IF(O803="", 0, (P803/'PPF Application'!$T$7)*Q803)</f>
        <v>0</v>
      </c>
      <c r="U803" s="134"/>
      <c r="W803" s="158">
        <f t="shared" si="117"/>
        <v>0</v>
      </c>
      <c r="X803" s="158">
        <f t="shared" si="109"/>
        <v>0</v>
      </c>
      <c r="Y803" s="158">
        <f t="shared" si="110"/>
        <v>0</v>
      </c>
      <c r="Z803" s="200">
        <f t="shared" si="111"/>
        <v>0</v>
      </c>
      <c r="AA803" s="200">
        <f t="shared" si="112"/>
        <v>0</v>
      </c>
      <c r="AB803" s="158">
        <f t="shared" si="113"/>
        <v>0</v>
      </c>
      <c r="AC803" s="11">
        <f t="shared" si="114"/>
        <v>0</v>
      </c>
      <c r="AE803" s="23">
        <f t="shared" si="115"/>
        <v>0</v>
      </c>
      <c r="AF803" s="23">
        <f t="shared" si="116"/>
        <v>0</v>
      </c>
    </row>
    <row r="804" spans="1:32" x14ac:dyDescent="0.2">
      <c r="A804" s="366"/>
      <c r="B804" s="366"/>
      <c r="C804" s="164"/>
      <c r="D804" s="164"/>
      <c r="E804" s="201"/>
      <c r="F804" s="164"/>
      <c r="G804" s="194"/>
      <c r="H804" s="164"/>
      <c r="I804" s="204"/>
      <c r="J804" s="164"/>
      <c r="K804" s="164"/>
      <c r="L804" s="164"/>
      <c r="M804" s="76"/>
      <c r="N804" s="76"/>
      <c r="O804" s="81"/>
      <c r="P804" s="195">
        <f>VLOOKUP(O804,'Supporting Documentation'!$A$4:$J$569,10,FALSE)</f>
        <v>0</v>
      </c>
      <c r="Q804" s="51"/>
      <c r="R804" s="50"/>
      <c r="S804" s="156">
        <f>IF(Q804="",0,(Q804/'PPF Application'!$T$7))</f>
        <v>0</v>
      </c>
      <c r="T804" s="52">
        <f>IF(O804="", 0, (P804/'PPF Application'!$T$7)*Q804)</f>
        <v>0</v>
      </c>
      <c r="U804" s="134"/>
      <c r="W804" s="158">
        <f t="shared" si="117"/>
        <v>0</v>
      </c>
      <c r="X804" s="158">
        <f t="shared" si="109"/>
        <v>0</v>
      </c>
      <c r="Y804" s="158">
        <f t="shared" si="110"/>
        <v>0</v>
      </c>
      <c r="Z804" s="200">
        <f t="shared" si="111"/>
        <v>0</v>
      </c>
      <c r="AA804" s="200">
        <f t="shared" si="112"/>
        <v>0</v>
      </c>
      <c r="AB804" s="158">
        <f t="shared" si="113"/>
        <v>0</v>
      </c>
      <c r="AC804" s="11">
        <f t="shared" si="114"/>
        <v>0</v>
      </c>
      <c r="AE804" s="23">
        <f t="shared" si="115"/>
        <v>0</v>
      </c>
      <c r="AF804" s="23">
        <f t="shared" si="116"/>
        <v>0</v>
      </c>
    </row>
    <row r="805" spans="1:32" x14ac:dyDescent="0.2">
      <c r="A805" s="366"/>
      <c r="B805" s="366"/>
      <c r="C805" s="164"/>
      <c r="D805" s="164"/>
      <c r="E805" s="201"/>
      <c r="F805" s="164"/>
      <c r="G805" s="194"/>
      <c r="H805" s="164"/>
      <c r="I805" s="204"/>
      <c r="J805" s="164"/>
      <c r="K805" s="164"/>
      <c r="L805" s="164"/>
      <c r="M805" s="76"/>
      <c r="N805" s="76"/>
      <c r="O805" s="81"/>
      <c r="P805" s="195">
        <f>VLOOKUP(O805,'Supporting Documentation'!$A$4:$J$569,10,FALSE)</f>
        <v>0</v>
      </c>
      <c r="Q805" s="51"/>
      <c r="R805" s="50"/>
      <c r="S805" s="156">
        <f>IF(Q805="",0,(Q805/'PPF Application'!$T$7))</f>
        <v>0</v>
      </c>
      <c r="T805" s="52">
        <f>IF(O805="", 0, (P805/'PPF Application'!$T$7)*Q805)</f>
        <v>0</v>
      </c>
      <c r="U805" s="134"/>
      <c r="W805" s="158">
        <f t="shared" si="117"/>
        <v>0</v>
      </c>
      <c r="X805" s="158">
        <f t="shared" si="109"/>
        <v>0</v>
      </c>
      <c r="Y805" s="158">
        <f t="shared" si="110"/>
        <v>0</v>
      </c>
      <c r="Z805" s="200">
        <f t="shared" si="111"/>
        <v>0</v>
      </c>
      <c r="AA805" s="200">
        <f t="shared" si="112"/>
        <v>0</v>
      </c>
      <c r="AB805" s="158">
        <f t="shared" si="113"/>
        <v>0</v>
      </c>
      <c r="AC805" s="11">
        <f t="shared" si="114"/>
        <v>0</v>
      </c>
      <c r="AE805" s="23">
        <f t="shared" si="115"/>
        <v>0</v>
      </c>
      <c r="AF805" s="23">
        <f t="shared" si="116"/>
        <v>0</v>
      </c>
    </row>
    <row r="806" spans="1:32" x14ac:dyDescent="0.2">
      <c r="A806" s="366"/>
      <c r="B806" s="366"/>
      <c r="C806" s="164"/>
      <c r="D806" s="164"/>
      <c r="E806" s="201"/>
      <c r="F806" s="164"/>
      <c r="G806" s="194"/>
      <c r="H806" s="164"/>
      <c r="I806" s="204"/>
      <c r="J806" s="164"/>
      <c r="K806" s="164"/>
      <c r="L806" s="164"/>
      <c r="M806" s="76"/>
      <c r="N806" s="76"/>
      <c r="O806" s="81"/>
      <c r="P806" s="195">
        <f>VLOOKUP(O806,'Supporting Documentation'!$A$4:$J$569,10,FALSE)</f>
        <v>0</v>
      </c>
      <c r="Q806" s="51"/>
      <c r="R806" s="50"/>
      <c r="S806" s="156">
        <f>IF(Q806="",0,(Q806/'PPF Application'!$T$7))</f>
        <v>0</v>
      </c>
      <c r="T806" s="52">
        <f>IF(O806="", 0, (P806/'PPF Application'!$T$7)*Q806)</f>
        <v>0</v>
      </c>
      <c r="U806" s="134"/>
      <c r="W806" s="158">
        <f t="shared" si="117"/>
        <v>0</v>
      </c>
      <c r="X806" s="158">
        <f t="shared" si="109"/>
        <v>0</v>
      </c>
      <c r="Y806" s="158">
        <f t="shared" si="110"/>
        <v>0</v>
      </c>
      <c r="Z806" s="200">
        <f t="shared" si="111"/>
        <v>0</v>
      </c>
      <c r="AA806" s="200">
        <f t="shared" si="112"/>
        <v>0</v>
      </c>
      <c r="AB806" s="158">
        <f t="shared" si="113"/>
        <v>0</v>
      </c>
      <c r="AC806" s="11">
        <f t="shared" si="114"/>
        <v>0</v>
      </c>
      <c r="AE806" s="23">
        <f t="shared" si="115"/>
        <v>0</v>
      </c>
      <c r="AF806" s="23">
        <f t="shared" si="116"/>
        <v>0</v>
      </c>
    </row>
    <row r="807" spans="1:32" x14ac:dyDescent="0.2">
      <c r="A807" s="366"/>
      <c r="B807" s="366"/>
      <c r="C807" s="164"/>
      <c r="D807" s="164"/>
      <c r="E807" s="201"/>
      <c r="F807" s="164"/>
      <c r="G807" s="194"/>
      <c r="H807" s="164"/>
      <c r="I807" s="204"/>
      <c r="J807" s="164"/>
      <c r="K807" s="164"/>
      <c r="L807" s="164"/>
      <c r="M807" s="76"/>
      <c r="N807" s="76"/>
      <c r="O807" s="81"/>
      <c r="P807" s="195">
        <f>VLOOKUP(O807,'Supporting Documentation'!$A$4:$J$569,10,FALSE)</f>
        <v>0</v>
      </c>
      <c r="Q807" s="51"/>
      <c r="R807" s="50"/>
      <c r="S807" s="156">
        <f>IF(Q807="",0,(Q807/'PPF Application'!$T$7))</f>
        <v>0</v>
      </c>
      <c r="T807" s="52">
        <f>IF(O807="", 0, (P807/'PPF Application'!$T$7)*Q807)</f>
        <v>0</v>
      </c>
      <c r="U807" s="134"/>
      <c r="W807" s="158">
        <f t="shared" si="117"/>
        <v>0</v>
      </c>
      <c r="X807" s="158">
        <f t="shared" si="109"/>
        <v>0</v>
      </c>
      <c r="Y807" s="158">
        <f t="shared" si="110"/>
        <v>0</v>
      </c>
      <c r="Z807" s="200">
        <f t="shared" si="111"/>
        <v>0</v>
      </c>
      <c r="AA807" s="200">
        <f t="shared" si="112"/>
        <v>0</v>
      </c>
      <c r="AB807" s="158">
        <f t="shared" si="113"/>
        <v>0</v>
      </c>
      <c r="AC807" s="11">
        <f t="shared" si="114"/>
        <v>0</v>
      </c>
      <c r="AE807" s="23">
        <f t="shared" si="115"/>
        <v>0</v>
      </c>
      <c r="AF807" s="23">
        <f t="shared" si="116"/>
        <v>0</v>
      </c>
    </row>
    <row r="808" spans="1:32" x14ac:dyDescent="0.2">
      <c r="A808" s="366"/>
      <c r="B808" s="366"/>
      <c r="C808" s="164"/>
      <c r="D808" s="164"/>
      <c r="E808" s="201"/>
      <c r="F808" s="164"/>
      <c r="G808" s="194"/>
      <c r="H808" s="164"/>
      <c r="I808" s="204"/>
      <c r="J808" s="164"/>
      <c r="K808" s="164"/>
      <c r="L808" s="164"/>
      <c r="M808" s="76"/>
      <c r="N808" s="76"/>
      <c r="O808" s="81"/>
      <c r="P808" s="195">
        <f>VLOOKUP(O808,'Supporting Documentation'!$A$4:$J$569,10,FALSE)</f>
        <v>0</v>
      </c>
      <c r="Q808" s="51"/>
      <c r="R808" s="50"/>
      <c r="S808" s="156">
        <f>IF(Q808="",0,(Q808/'PPF Application'!$T$7))</f>
        <v>0</v>
      </c>
      <c r="T808" s="52">
        <f>IF(O808="", 0, (P808/'PPF Application'!$T$7)*Q808)</f>
        <v>0</v>
      </c>
      <c r="U808" s="134"/>
      <c r="W808" s="158">
        <f t="shared" si="117"/>
        <v>0</v>
      </c>
      <c r="X808" s="158">
        <f t="shared" si="109"/>
        <v>0</v>
      </c>
      <c r="Y808" s="158">
        <f t="shared" si="110"/>
        <v>0</v>
      </c>
      <c r="Z808" s="200">
        <f t="shared" si="111"/>
        <v>0</v>
      </c>
      <c r="AA808" s="200">
        <f t="shared" si="112"/>
        <v>0</v>
      </c>
      <c r="AB808" s="158">
        <f t="shared" si="113"/>
        <v>0</v>
      </c>
      <c r="AC808" s="11">
        <f t="shared" si="114"/>
        <v>0</v>
      </c>
      <c r="AE808" s="23">
        <f t="shared" si="115"/>
        <v>0</v>
      </c>
      <c r="AF808" s="23">
        <f t="shared" si="116"/>
        <v>0</v>
      </c>
    </row>
    <row r="809" spans="1:32" x14ac:dyDescent="0.2">
      <c r="A809" s="366"/>
      <c r="B809" s="366"/>
      <c r="C809" s="164"/>
      <c r="D809" s="164"/>
      <c r="E809" s="201"/>
      <c r="F809" s="164"/>
      <c r="G809" s="194"/>
      <c r="H809" s="164"/>
      <c r="I809" s="204"/>
      <c r="J809" s="164"/>
      <c r="K809" s="164"/>
      <c r="L809" s="164"/>
      <c r="M809" s="76"/>
      <c r="N809" s="76"/>
      <c r="O809" s="81"/>
      <c r="P809" s="195">
        <f>VLOOKUP(O809,'Supporting Documentation'!$A$4:$J$569,10,FALSE)</f>
        <v>0</v>
      </c>
      <c r="Q809" s="51"/>
      <c r="R809" s="50"/>
      <c r="S809" s="156">
        <f>IF(Q809="",0,(Q809/'PPF Application'!$T$7))</f>
        <v>0</v>
      </c>
      <c r="T809" s="52">
        <f>IF(O809="", 0, (P809/'PPF Application'!$T$7)*Q809)</f>
        <v>0</v>
      </c>
      <c r="U809" s="134"/>
      <c r="W809" s="158">
        <f t="shared" si="117"/>
        <v>0</v>
      </c>
      <c r="X809" s="158">
        <f t="shared" si="109"/>
        <v>0</v>
      </c>
      <c r="Y809" s="158">
        <f t="shared" si="110"/>
        <v>0</v>
      </c>
      <c r="Z809" s="200">
        <f t="shared" si="111"/>
        <v>0</v>
      </c>
      <c r="AA809" s="200">
        <f t="shared" si="112"/>
        <v>0</v>
      </c>
      <c r="AB809" s="158">
        <f t="shared" si="113"/>
        <v>0</v>
      </c>
      <c r="AC809" s="11">
        <f t="shared" si="114"/>
        <v>0</v>
      </c>
      <c r="AE809" s="23">
        <f t="shared" si="115"/>
        <v>0</v>
      </c>
      <c r="AF809" s="23">
        <f t="shared" si="116"/>
        <v>0</v>
      </c>
    </row>
    <row r="810" spans="1:32" x14ac:dyDescent="0.2">
      <c r="A810" s="366"/>
      <c r="B810" s="366"/>
      <c r="C810" s="164"/>
      <c r="D810" s="164"/>
      <c r="E810" s="201"/>
      <c r="F810" s="164"/>
      <c r="G810" s="194"/>
      <c r="H810" s="164"/>
      <c r="I810" s="204"/>
      <c r="J810" s="164"/>
      <c r="K810" s="164"/>
      <c r="L810" s="164"/>
      <c r="M810" s="76"/>
      <c r="N810" s="76"/>
      <c r="O810" s="81"/>
      <c r="P810" s="195">
        <f>VLOOKUP(O810,'Supporting Documentation'!$A$4:$J$569,10,FALSE)</f>
        <v>0</v>
      </c>
      <c r="Q810" s="51"/>
      <c r="R810" s="50"/>
      <c r="S810" s="156">
        <f>IF(Q810="",0,(Q810/'PPF Application'!$T$7))</f>
        <v>0</v>
      </c>
      <c r="T810" s="52">
        <f>IF(O810="", 0, (P810/'PPF Application'!$T$7)*Q810)</f>
        <v>0</v>
      </c>
      <c r="U810" s="134"/>
      <c r="W810" s="158">
        <f t="shared" si="117"/>
        <v>0</v>
      </c>
      <c r="X810" s="158">
        <f t="shared" si="109"/>
        <v>0</v>
      </c>
      <c r="Y810" s="158">
        <f t="shared" si="110"/>
        <v>0</v>
      </c>
      <c r="Z810" s="200">
        <f t="shared" si="111"/>
        <v>0</v>
      </c>
      <c r="AA810" s="200">
        <f t="shared" si="112"/>
        <v>0</v>
      </c>
      <c r="AB810" s="158">
        <f t="shared" si="113"/>
        <v>0</v>
      </c>
      <c r="AC810" s="11">
        <f t="shared" si="114"/>
        <v>0</v>
      </c>
      <c r="AE810" s="23">
        <f t="shared" si="115"/>
        <v>0</v>
      </c>
      <c r="AF810" s="23">
        <f t="shared" si="116"/>
        <v>0</v>
      </c>
    </row>
    <row r="811" spans="1:32" x14ac:dyDescent="0.2">
      <c r="A811" s="366"/>
      <c r="B811" s="366"/>
      <c r="C811" s="164"/>
      <c r="D811" s="164"/>
      <c r="E811" s="201"/>
      <c r="F811" s="164"/>
      <c r="G811" s="194"/>
      <c r="H811" s="164"/>
      <c r="I811" s="204"/>
      <c r="J811" s="164"/>
      <c r="K811" s="164"/>
      <c r="L811" s="164"/>
      <c r="M811" s="76"/>
      <c r="N811" s="76"/>
      <c r="O811" s="81"/>
      <c r="P811" s="195">
        <f>VLOOKUP(O811,'Supporting Documentation'!$A$4:$J$569,10,FALSE)</f>
        <v>0</v>
      </c>
      <c r="Q811" s="51"/>
      <c r="R811" s="50"/>
      <c r="S811" s="156">
        <f>IF(Q811="",0,(Q811/'PPF Application'!$T$7))</f>
        <v>0</v>
      </c>
      <c r="T811" s="52">
        <f>IF(O811="", 0, (P811/'PPF Application'!$T$7)*Q811)</f>
        <v>0</v>
      </c>
      <c r="U811" s="134"/>
      <c r="W811" s="158">
        <f t="shared" si="117"/>
        <v>0</v>
      </c>
      <c r="X811" s="158">
        <f t="shared" si="109"/>
        <v>0</v>
      </c>
      <c r="Y811" s="158">
        <f t="shared" si="110"/>
        <v>0</v>
      </c>
      <c r="Z811" s="200">
        <f t="shared" si="111"/>
        <v>0</v>
      </c>
      <c r="AA811" s="200">
        <f t="shared" si="112"/>
        <v>0</v>
      </c>
      <c r="AB811" s="158">
        <f t="shared" si="113"/>
        <v>0</v>
      </c>
      <c r="AC811" s="11">
        <f t="shared" si="114"/>
        <v>0</v>
      </c>
      <c r="AE811" s="23">
        <f t="shared" si="115"/>
        <v>0</v>
      </c>
      <c r="AF811" s="23">
        <f t="shared" si="116"/>
        <v>0</v>
      </c>
    </row>
    <row r="812" spans="1:32" x14ac:dyDescent="0.2">
      <c r="A812" s="366"/>
      <c r="B812" s="366"/>
      <c r="C812" s="164"/>
      <c r="D812" s="164"/>
      <c r="E812" s="201"/>
      <c r="F812" s="164"/>
      <c r="G812" s="194"/>
      <c r="H812" s="164"/>
      <c r="I812" s="204"/>
      <c r="J812" s="164"/>
      <c r="K812" s="164"/>
      <c r="L812" s="164"/>
      <c r="M812" s="76"/>
      <c r="N812" s="76"/>
      <c r="O812" s="81"/>
      <c r="P812" s="195">
        <f>VLOOKUP(O812,'Supporting Documentation'!$A$4:$J$569,10,FALSE)</f>
        <v>0</v>
      </c>
      <c r="Q812" s="51"/>
      <c r="R812" s="50"/>
      <c r="S812" s="156">
        <f>IF(Q812="",0,(Q812/'PPF Application'!$T$7))</f>
        <v>0</v>
      </c>
      <c r="T812" s="52">
        <f>IF(O812="", 0, (P812/'PPF Application'!$T$7)*Q812)</f>
        <v>0</v>
      </c>
      <c r="U812" s="134"/>
      <c r="W812" s="158">
        <f t="shared" si="117"/>
        <v>0</v>
      </c>
      <c r="X812" s="158">
        <f t="shared" si="109"/>
        <v>0</v>
      </c>
      <c r="Y812" s="158">
        <f t="shared" si="110"/>
        <v>0</v>
      </c>
      <c r="Z812" s="200">
        <f t="shared" si="111"/>
        <v>0</v>
      </c>
      <c r="AA812" s="200">
        <f t="shared" si="112"/>
        <v>0</v>
      </c>
      <c r="AB812" s="158">
        <f t="shared" si="113"/>
        <v>0</v>
      </c>
      <c r="AC812" s="11">
        <f t="shared" si="114"/>
        <v>0</v>
      </c>
      <c r="AE812" s="23">
        <f t="shared" si="115"/>
        <v>0</v>
      </c>
      <c r="AF812" s="23">
        <f t="shared" si="116"/>
        <v>0</v>
      </c>
    </row>
    <row r="813" spans="1:32" x14ac:dyDescent="0.2">
      <c r="A813" s="366"/>
      <c r="B813" s="366"/>
      <c r="C813" s="164"/>
      <c r="D813" s="164"/>
      <c r="E813" s="201"/>
      <c r="F813" s="164"/>
      <c r="G813" s="194"/>
      <c r="H813" s="164"/>
      <c r="I813" s="204"/>
      <c r="J813" s="164"/>
      <c r="K813" s="164"/>
      <c r="L813" s="164"/>
      <c r="M813" s="76"/>
      <c r="N813" s="76"/>
      <c r="O813" s="81"/>
      <c r="P813" s="195">
        <f>VLOOKUP(O813,'Supporting Documentation'!$A$4:$J$569,10,FALSE)</f>
        <v>0</v>
      </c>
      <c r="Q813" s="51"/>
      <c r="R813" s="50"/>
      <c r="S813" s="156">
        <f>IF(Q813="",0,(Q813/'PPF Application'!$T$7))</f>
        <v>0</v>
      </c>
      <c r="T813" s="52">
        <f>IF(O813="", 0, (P813/'PPF Application'!$T$7)*Q813)</f>
        <v>0</v>
      </c>
      <c r="U813" s="134"/>
      <c r="W813" s="158">
        <f t="shared" si="117"/>
        <v>0</v>
      </c>
      <c r="X813" s="158">
        <f t="shared" si="109"/>
        <v>0</v>
      </c>
      <c r="Y813" s="158">
        <f t="shared" si="110"/>
        <v>0</v>
      </c>
      <c r="Z813" s="200">
        <f t="shared" si="111"/>
        <v>0</v>
      </c>
      <c r="AA813" s="200">
        <f t="shared" si="112"/>
        <v>0</v>
      </c>
      <c r="AB813" s="158">
        <f t="shared" si="113"/>
        <v>0</v>
      </c>
      <c r="AC813" s="11">
        <f t="shared" si="114"/>
        <v>0</v>
      </c>
      <c r="AE813" s="23">
        <f t="shared" si="115"/>
        <v>0</v>
      </c>
      <c r="AF813" s="23">
        <f t="shared" si="116"/>
        <v>0</v>
      </c>
    </row>
    <row r="814" spans="1:32" x14ac:dyDescent="0.2">
      <c r="A814" s="366"/>
      <c r="B814" s="366"/>
      <c r="C814" s="164"/>
      <c r="D814" s="164"/>
      <c r="E814" s="201"/>
      <c r="F814" s="164"/>
      <c r="G814" s="194"/>
      <c r="H814" s="164"/>
      <c r="I814" s="204"/>
      <c r="J814" s="164"/>
      <c r="K814" s="164"/>
      <c r="L814" s="164"/>
      <c r="M814" s="76"/>
      <c r="N814" s="76"/>
      <c r="O814" s="81"/>
      <c r="P814" s="195">
        <f>VLOOKUP(O814,'Supporting Documentation'!$A$4:$J$569,10,FALSE)</f>
        <v>0</v>
      </c>
      <c r="Q814" s="51"/>
      <c r="R814" s="50"/>
      <c r="S814" s="156">
        <f>IF(Q814="",0,(Q814/'PPF Application'!$T$7))</f>
        <v>0</v>
      </c>
      <c r="T814" s="52">
        <f>IF(O814="", 0, (P814/'PPF Application'!$T$7)*Q814)</f>
        <v>0</v>
      </c>
      <c r="U814" s="134"/>
      <c r="W814" s="158">
        <f t="shared" si="117"/>
        <v>0</v>
      </c>
      <c r="X814" s="158">
        <f t="shared" si="109"/>
        <v>0</v>
      </c>
      <c r="Y814" s="158">
        <f t="shared" si="110"/>
        <v>0</v>
      </c>
      <c r="Z814" s="200">
        <f t="shared" si="111"/>
        <v>0</v>
      </c>
      <c r="AA814" s="200">
        <f t="shared" si="112"/>
        <v>0</v>
      </c>
      <c r="AB814" s="158">
        <f t="shared" si="113"/>
        <v>0</v>
      </c>
      <c r="AC814" s="11">
        <f t="shared" si="114"/>
        <v>0</v>
      </c>
      <c r="AE814" s="23">
        <f t="shared" si="115"/>
        <v>0</v>
      </c>
      <c r="AF814" s="23">
        <f t="shared" si="116"/>
        <v>0</v>
      </c>
    </row>
    <row r="815" spans="1:32" x14ac:dyDescent="0.2">
      <c r="A815" s="366"/>
      <c r="B815" s="366"/>
      <c r="C815" s="164"/>
      <c r="D815" s="164"/>
      <c r="E815" s="201"/>
      <c r="F815" s="164"/>
      <c r="G815" s="194"/>
      <c r="H815" s="164"/>
      <c r="I815" s="204"/>
      <c r="J815" s="164"/>
      <c r="K815" s="164"/>
      <c r="L815" s="164"/>
      <c r="M815" s="76"/>
      <c r="N815" s="76"/>
      <c r="O815" s="81"/>
      <c r="P815" s="195">
        <f>VLOOKUP(O815,'Supporting Documentation'!$A$4:$J$569,10,FALSE)</f>
        <v>0</v>
      </c>
      <c r="Q815" s="51"/>
      <c r="R815" s="50"/>
      <c r="S815" s="156">
        <f>IF(Q815="",0,(Q815/'PPF Application'!$T$7))</f>
        <v>0</v>
      </c>
      <c r="T815" s="52">
        <f>IF(O815="", 0, (P815/'PPF Application'!$T$7)*Q815)</f>
        <v>0</v>
      </c>
      <c r="U815" s="134"/>
      <c r="W815" s="158">
        <f t="shared" si="117"/>
        <v>0</v>
      </c>
      <c r="X815" s="158">
        <f t="shared" si="109"/>
        <v>0</v>
      </c>
      <c r="Y815" s="158">
        <f t="shared" si="110"/>
        <v>0</v>
      </c>
      <c r="Z815" s="200">
        <f t="shared" si="111"/>
        <v>0</v>
      </c>
      <c r="AA815" s="200">
        <f t="shared" si="112"/>
        <v>0</v>
      </c>
      <c r="AB815" s="158">
        <f t="shared" si="113"/>
        <v>0</v>
      </c>
      <c r="AC815" s="11">
        <f t="shared" si="114"/>
        <v>0</v>
      </c>
      <c r="AE815" s="23">
        <f t="shared" si="115"/>
        <v>0</v>
      </c>
      <c r="AF815" s="23">
        <f t="shared" si="116"/>
        <v>0</v>
      </c>
    </row>
    <row r="816" spans="1:32" x14ac:dyDescent="0.2">
      <c r="A816" s="366"/>
      <c r="B816" s="366"/>
      <c r="C816" s="164"/>
      <c r="D816" s="164"/>
      <c r="E816" s="201"/>
      <c r="F816" s="164"/>
      <c r="G816" s="194"/>
      <c r="H816" s="164"/>
      <c r="I816" s="204"/>
      <c r="J816" s="164"/>
      <c r="K816" s="164"/>
      <c r="L816" s="164"/>
      <c r="M816" s="76"/>
      <c r="N816" s="76"/>
      <c r="O816" s="81"/>
      <c r="P816" s="195">
        <f>VLOOKUP(O816,'Supporting Documentation'!$A$4:$J$569,10,FALSE)</f>
        <v>0</v>
      </c>
      <c r="Q816" s="51"/>
      <c r="R816" s="50"/>
      <c r="S816" s="156">
        <f>IF(Q816="",0,(Q816/'PPF Application'!$T$7))</f>
        <v>0</v>
      </c>
      <c r="T816" s="52">
        <f>IF(O816="", 0, (P816/'PPF Application'!$T$7)*Q816)</f>
        <v>0</v>
      </c>
      <c r="U816" s="134"/>
      <c r="W816" s="158">
        <f t="shared" si="117"/>
        <v>0</v>
      </c>
      <c r="X816" s="158">
        <f t="shared" si="109"/>
        <v>0</v>
      </c>
      <c r="Y816" s="158">
        <f t="shared" si="110"/>
        <v>0</v>
      </c>
      <c r="Z816" s="200">
        <f t="shared" si="111"/>
        <v>0</v>
      </c>
      <c r="AA816" s="200">
        <f t="shared" si="112"/>
        <v>0</v>
      </c>
      <c r="AB816" s="158">
        <f t="shared" si="113"/>
        <v>0</v>
      </c>
      <c r="AC816" s="11">
        <f t="shared" si="114"/>
        <v>0</v>
      </c>
      <c r="AE816" s="23">
        <f t="shared" si="115"/>
        <v>0</v>
      </c>
      <c r="AF816" s="23">
        <f t="shared" si="116"/>
        <v>0</v>
      </c>
    </row>
    <row r="817" spans="1:32" x14ac:dyDescent="0.2">
      <c r="A817" s="366"/>
      <c r="B817" s="366"/>
      <c r="C817" s="164"/>
      <c r="D817" s="164"/>
      <c r="E817" s="201"/>
      <c r="F817" s="164"/>
      <c r="G817" s="194"/>
      <c r="H817" s="164"/>
      <c r="I817" s="204"/>
      <c r="J817" s="164"/>
      <c r="K817" s="164"/>
      <c r="L817" s="164"/>
      <c r="M817" s="76"/>
      <c r="N817" s="76"/>
      <c r="O817" s="81"/>
      <c r="P817" s="195">
        <f>VLOOKUP(O817,'Supporting Documentation'!$A$4:$J$569,10,FALSE)</f>
        <v>0</v>
      </c>
      <c r="Q817" s="51"/>
      <c r="R817" s="50"/>
      <c r="S817" s="156">
        <f>IF(Q817="",0,(Q817/'PPF Application'!$T$7))</f>
        <v>0</v>
      </c>
      <c r="T817" s="52">
        <f>IF(O817="", 0, (P817/'PPF Application'!$T$7)*Q817)</f>
        <v>0</v>
      </c>
      <c r="U817" s="134"/>
      <c r="W817" s="158">
        <f t="shared" si="117"/>
        <v>0</v>
      </c>
      <c r="X817" s="158">
        <f t="shared" si="109"/>
        <v>0</v>
      </c>
      <c r="Y817" s="158">
        <f t="shared" si="110"/>
        <v>0</v>
      </c>
      <c r="Z817" s="200">
        <f t="shared" si="111"/>
        <v>0</v>
      </c>
      <c r="AA817" s="200">
        <f t="shared" si="112"/>
        <v>0</v>
      </c>
      <c r="AB817" s="158">
        <f t="shared" si="113"/>
        <v>0</v>
      </c>
      <c r="AC817" s="11">
        <f t="shared" si="114"/>
        <v>0</v>
      </c>
      <c r="AE817" s="23">
        <f t="shared" si="115"/>
        <v>0</v>
      </c>
      <c r="AF817" s="23">
        <f t="shared" si="116"/>
        <v>0</v>
      </c>
    </row>
    <row r="818" spans="1:32" x14ac:dyDescent="0.2">
      <c r="A818" s="366"/>
      <c r="B818" s="366"/>
      <c r="C818" s="164"/>
      <c r="D818" s="164"/>
      <c r="E818" s="201"/>
      <c r="F818" s="164"/>
      <c r="G818" s="194"/>
      <c r="H818" s="164"/>
      <c r="I818" s="204"/>
      <c r="J818" s="164"/>
      <c r="K818" s="164"/>
      <c r="L818" s="164"/>
      <c r="M818" s="76"/>
      <c r="N818" s="76"/>
      <c r="O818" s="81"/>
      <c r="P818" s="195">
        <f>VLOOKUP(O818,'Supporting Documentation'!$A$4:$J$569,10,FALSE)</f>
        <v>0</v>
      </c>
      <c r="Q818" s="51"/>
      <c r="R818" s="50"/>
      <c r="S818" s="156">
        <f>IF(Q818="",0,(Q818/'PPF Application'!$T$7))</f>
        <v>0</v>
      </c>
      <c r="T818" s="52">
        <f>IF(O818="", 0, (P818/'PPF Application'!$T$7)*Q818)</f>
        <v>0</v>
      </c>
      <c r="U818" s="134"/>
      <c r="W818" s="158">
        <f t="shared" si="117"/>
        <v>0</v>
      </c>
      <c r="X818" s="158">
        <f t="shared" si="109"/>
        <v>0</v>
      </c>
      <c r="Y818" s="158">
        <f t="shared" si="110"/>
        <v>0</v>
      </c>
      <c r="Z818" s="200">
        <f t="shared" si="111"/>
        <v>0</v>
      </c>
      <c r="AA818" s="200">
        <f t="shared" si="112"/>
        <v>0</v>
      </c>
      <c r="AB818" s="158">
        <f t="shared" si="113"/>
        <v>0</v>
      </c>
      <c r="AC818" s="11">
        <f t="shared" si="114"/>
        <v>0</v>
      </c>
      <c r="AE818" s="23">
        <f t="shared" si="115"/>
        <v>0</v>
      </c>
      <c r="AF818" s="23">
        <f t="shared" si="116"/>
        <v>0</v>
      </c>
    </row>
    <row r="819" spans="1:32" x14ac:dyDescent="0.2">
      <c r="A819" s="366"/>
      <c r="B819" s="366"/>
      <c r="C819" s="164"/>
      <c r="D819" s="164"/>
      <c r="E819" s="201"/>
      <c r="F819" s="164"/>
      <c r="G819" s="194"/>
      <c r="H819" s="164"/>
      <c r="I819" s="204"/>
      <c r="J819" s="164"/>
      <c r="K819" s="164"/>
      <c r="L819" s="164"/>
      <c r="M819" s="76"/>
      <c r="N819" s="76"/>
      <c r="O819" s="81"/>
      <c r="P819" s="195">
        <f>VLOOKUP(O819,'Supporting Documentation'!$A$4:$J$569,10,FALSE)</f>
        <v>0</v>
      </c>
      <c r="Q819" s="51"/>
      <c r="R819" s="50"/>
      <c r="S819" s="156">
        <f>IF(Q819="",0,(Q819/'PPF Application'!$T$7))</f>
        <v>0</v>
      </c>
      <c r="T819" s="52">
        <f>IF(O819="", 0, (P819/'PPF Application'!$T$7)*Q819)</f>
        <v>0</v>
      </c>
      <c r="U819" s="134"/>
      <c r="W819" s="158">
        <f t="shared" si="117"/>
        <v>0</v>
      </c>
      <c r="X819" s="158">
        <f t="shared" si="109"/>
        <v>0</v>
      </c>
      <c r="Y819" s="158">
        <f t="shared" si="110"/>
        <v>0</v>
      </c>
      <c r="Z819" s="200">
        <f t="shared" si="111"/>
        <v>0</v>
      </c>
      <c r="AA819" s="200">
        <f t="shared" si="112"/>
        <v>0</v>
      </c>
      <c r="AB819" s="158">
        <f t="shared" si="113"/>
        <v>0</v>
      </c>
      <c r="AC819" s="11">
        <f t="shared" si="114"/>
        <v>0</v>
      </c>
      <c r="AE819" s="23">
        <f t="shared" si="115"/>
        <v>0</v>
      </c>
      <c r="AF819" s="23">
        <f t="shared" si="116"/>
        <v>0</v>
      </c>
    </row>
    <row r="820" spans="1:32" x14ac:dyDescent="0.2">
      <c r="A820" s="366"/>
      <c r="B820" s="366"/>
      <c r="C820" s="164"/>
      <c r="D820" s="164"/>
      <c r="E820" s="201"/>
      <c r="F820" s="164"/>
      <c r="G820" s="194"/>
      <c r="H820" s="164"/>
      <c r="I820" s="204"/>
      <c r="J820" s="164"/>
      <c r="K820" s="164"/>
      <c r="L820" s="164"/>
      <c r="M820" s="76"/>
      <c r="N820" s="76"/>
      <c r="O820" s="81"/>
      <c r="P820" s="195">
        <f>VLOOKUP(O820,'Supporting Documentation'!$A$4:$J$569,10,FALSE)</f>
        <v>0</v>
      </c>
      <c r="Q820" s="51"/>
      <c r="R820" s="50"/>
      <c r="S820" s="156">
        <f>IF(Q820="",0,(Q820/'PPF Application'!$T$7))</f>
        <v>0</v>
      </c>
      <c r="T820" s="52">
        <f>IF(O820="", 0, (P820/'PPF Application'!$T$7)*Q820)</f>
        <v>0</v>
      </c>
      <c r="U820" s="134"/>
      <c r="W820" s="158">
        <f t="shared" si="117"/>
        <v>0</v>
      </c>
      <c r="X820" s="158">
        <f t="shared" si="109"/>
        <v>0</v>
      </c>
      <c r="Y820" s="158">
        <f t="shared" si="110"/>
        <v>0</v>
      </c>
      <c r="Z820" s="200">
        <f t="shared" si="111"/>
        <v>0</v>
      </c>
      <c r="AA820" s="200">
        <f t="shared" si="112"/>
        <v>0</v>
      </c>
      <c r="AB820" s="158">
        <f t="shared" si="113"/>
        <v>0</v>
      </c>
      <c r="AC820" s="11">
        <f t="shared" si="114"/>
        <v>0</v>
      </c>
      <c r="AE820" s="23">
        <f t="shared" si="115"/>
        <v>0</v>
      </c>
      <c r="AF820" s="23">
        <f t="shared" si="116"/>
        <v>0</v>
      </c>
    </row>
    <row r="821" spans="1:32" x14ac:dyDescent="0.2">
      <c r="A821" s="366"/>
      <c r="B821" s="366"/>
      <c r="C821" s="164"/>
      <c r="D821" s="164"/>
      <c r="E821" s="201"/>
      <c r="F821" s="164"/>
      <c r="G821" s="194"/>
      <c r="H821" s="164"/>
      <c r="I821" s="204"/>
      <c r="J821" s="164"/>
      <c r="K821" s="164"/>
      <c r="L821" s="164"/>
      <c r="M821" s="76"/>
      <c r="N821" s="76"/>
      <c r="O821" s="81"/>
      <c r="P821" s="195">
        <f>VLOOKUP(O821,'Supporting Documentation'!$A$4:$J$569,10,FALSE)</f>
        <v>0</v>
      </c>
      <c r="Q821" s="51"/>
      <c r="R821" s="50"/>
      <c r="S821" s="156">
        <f>IF(Q821="",0,(Q821/'PPF Application'!$T$7))</f>
        <v>0</v>
      </c>
      <c r="T821" s="52">
        <f>IF(O821="", 0, (P821/'PPF Application'!$T$7)*Q821)</f>
        <v>0</v>
      </c>
      <c r="U821" s="134"/>
      <c r="W821" s="158">
        <f t="shared" si="117"/>
        <v>0</v>
      </c>
      <c r="X821" s="158">
        <f t="shared" si="109"/>
        <v>0</v>
      </c>
      <c r="Y821" s="158">
        <f t="shared" si="110"/>
        <v>0</v>
      </c>
      <c r="Z821" s="200">
        <f t="shared" si="111"/>
        <v>0</v>
      </c>
      <c r="AA821" s="200">
        <f t="shared" si="112"/>
        <v>0</v>
      </c>
      <c r="AB821" s="158">
        <f t="shared" si="113"/>
        <v>0</v>
      </c>
      <c r="AC821" s="11">
        <f t="shared" si="114"/>
        <v>0</v>
      </c>
      <c r="AE821" s="23">
        <f t="shared" si="115"/>
        <v>0</v>
      </c>
      <c r="AF821" s="23">
        <f t="shared" si="116"/>
        <v>0</v>
      </c>
    </row>
    <row r="822" spans="1:32" x14ac:dyDescent="0.2">
      <c r="A822" s="366"/>
      <c r="B822" s="366"/>
      <c r="C822" s="164"/>
      <c r="D822" s="164"/>
      <c r="E822" s="201"/>
      <c r="F822" s="164"/>
      <c r="G822" s="194"/>
      <c r="H822" s="164"/>
      <c r="I822" s="204"/>
      <c r="J822" s="164"/>
      <c r="K822" s="164"/>
      <c r="L822" s="164"/>
      <c r="M822" s="76"/>
      <c r="N822" s="76"/>
      <c r="O822" s="81"/>
      <c r="P822" s="195">
        <f>VLOOKUP(O822,'Supporting Documentation'!$A$4:$J$569,10,FALSE)</f>
        <v>0</v>
      </c>
      <c r="Q822" s="51"/>
      <c r="R822" s="50"/>
      <c r="S822" s="156">
        <f>IF(Q822="",0,(Q822/'PPF Application'!$T$7))</f>
        <v>0</v>
      </c>
      <c r="T822" s="52">
        <f>IF(O822="", 0, (P822/'PPF Application'!$T$7)*Q822)</f>
        <v>0</v>
      </c>
      <c r="U822" s="134"/>
      <c r="W822" s="158">
        <f t="shared" si="117"/>
        <v>0</v>
      </c>
      <c r="X822" s="158">
        <f t="shared" si="109"/>
        <v>0</v>
      </c>
      <c r="Y822" s="158">
        <f t="shared" si="110"/>
        <v>0</v>
      </c>
      <c r="Z822" s="200">
        <f t="shared" si="111"/>
        <v>0</v>
      </c>
      <c r="AA822" s="200">
        <f t="shared" si="112"/>
        <v>0</v>
      </c>
      <c r="AB822" s="158">
        <f t="shared" si="113"/>
        <v>0</v>
      </c>
      <c r="AC822" s="11">
        <f t="shared" si="114"/>
        <v>0</v>
      </c>
      <c r="AE822" s="23">
        <f t="shared" si="115"/>
        <v>0</v>
      </c>
      <c r="AF822" s="23">
        <f t="shared" si="116"/>
        <v>0</v>
      </c>
    </row>
    <row r="823" spans="1:32" x14ac:dyDescent="0.2">
      <c r="A823" s="366"/>
      <c r="B823" s="366"/>
      <c r="C823" s="164"/>
      <c r="D823" s="164"/>
      <c r="E823" s="201"/>
      <c r="F823" s="164"/>
      <c r="G823" s="194"/>
      <c r="H823" s="164"/>
      <c r="I823" s="204"/>
      <c r="J823" s="164"/>
      <c r="K823" s="164"/>
      <c r="L823" s="164"/>
      <c r="M823" s="76"/>
      <c r="N823" s="76"/>
      <c r="O823" s="81"/>
      <c r="P823" s="195">
        <f>VLOOKUP(O823,'Supporting Documentation'!$A$4:$J$569,10,FALSE)</f>
        <v>0</v>
      </c>
      <c r="Q823" s="51"/>
      <c r="R823" s="50"/>
      <c r="S823" s="156">
        <f>IF(Q823="",0,(Q823/'PPF Application'!$T$7))</f>
        <v>0</v>
      </c>
      <c r="T823" s="52">
        <f>IF(O823="", 0, (P823/'PPF Application'!$T$7)*Q823)</f>
        <v>0</v>
      </c>
      <c r="U823" s="134"/>
      <c r="W823" s="158">
        <f t="shared" si="117"/>
        <v>0</v>
      </c>
      <c r="X823" s="158">
        <f t="shared" si="109"/>
        <v>0</v>
      </c>
      <c r="Y823" s="158">
        <f t="shared" si="110"/>
        <v>0</v>
      </c>
      <c r="Z823" s="200">
        <f t="shared" si="111"/>
        <v>0</v>
      </c>
      <c r="AA823" s="200">
        <f t="shared" si="112"/>
        <v>0</v>
      </c>
      <c r="AB823" s="158">
        <f t="shared" si="113"/>
        <v>0</v>
      </c>
      <c r="AC823" s="11">
        <f t="shared" si="114"/>
        <v>0</v>
      </c>
      <c r="AE823" s="23">
        <f t="shared" si="115"/>
        <v>0</v>
      </c>
      <c r="AF823" s="23">
        <f t="shared" si="116"/>
        <v>0</v>
      </c>
    </row>
    <row r="824" spans="1:32" x14ac:dyDescent="0.2">
      <c r="A824" s="366"/>
      <c r="B824" s="366"/>
      <c r="C824" s="164"/>
      <c r="D824" s="164"/>
      <c r="E824" s="201"/>
      <c r="F824" s="164"/>
      <c r="G824" s="194"/>
      <c r="H824" s="164"/>
      <c r="I824" s="204"/>
      <c r="J824" s="164"/>
      <c r="K824" s="164"/>
      <c r="L824" s="164"/>
      <c r="M824" s="76"/>
      <c r="N824" s="76"/>
      <c r="O824" s="81"/>
      <c r="P824" s="195">
        <f>VLOOKUP(O824,'Supporting Documentation'!$A$4:$J$569,10,FALSE)</f>
        <v>0</v>
      </c>
      <c r="Q824" s="51"/>
      <c r="R824" s="50"/>
      <c r="S824" s="156">
        <f>IF(Q824="",0,(Q824/'PPF Application'!$T$7))</f>
        <v>0</v>
      </c>
      <c r="T824" s="52">
        <f>IF(O824="", 0, (P824/'PPF Application'!$T$7)*Q824)</f>
        <v>0</v>
      </c>
      <c r="U824" s="134"/>
      <c r="W824" s="158">
        <f t="shared" si="117"/>
        <v>0</v>
      </c>
      <c r="X824" s="158">
        <f t="shared" si="109"/>
        <v>0</v>
      </c>
      <c r="Y824" s="158">
        <f t="shared" si="110"/>
        <v>0</v>
      </c>
      <c r="Z824" s="200">
        <f t="shared" si="111"/>
        <v>0</v>
      </c>
      <c r="AA824" s="200">
        <f t="shared" si="112"/>
        <v>0</v>
      </c>
      <c r="AB824" s="158">
        <f t="shared" si="113"/>
        <v>0</v>
      </c>
      <c r="AC824" s="11">
        <f t="shared" si="114"/>
        <v>0</v>
      </c>
      <c r="AE824" s="23">
        <f t="shared" si="115"/>
        <v>0</v>
      </c>
      <c r="AF824" s="23">
        <f t="shared" si="116"/>
        <v>0</v>
      </c>
    </row>
    <row r="825" spans="1:32" x14ac:dyDescent="0.2">
      <c r="A825" s="366"/>
      <c r="B825" s="366"/>
      <c r="C825" s="164"/>
      <c r="D825" s="164"/>
      <c r="E825" s="201"/>
      <c r="F825" s="164"/>
      <c r="G825" s="194"/>
      <c r="H825" s="164"/>
      <c r="I825" s="204"/>
      <c r="J825" s="164"/>
      <c r="K825" s="164"/>
      <c r="L825" s="164"/>
      <c r="M825" s="76"/>
      <c r="N825" s="76"/>
      <c r="O825" s="81"/>
      <c r="P825" s="195">
        <f>VLOOKUP(O825,'Supporting Documentation'!$A$4:$J$569,10,FALSE)</f>
        <v>0</v>
      </c>
      <c r="Q825" s="51"/>
      <c r="R825" s="50"/>
      <c r="S825" s="156">
        <f>IF(Q825="",0,(Q825/'PPF Application'!$T$7))</f>
        <v>0</v>
      </c>
      <c r="T825" s="52">
        <f>IF(O825="", 0, (P825/'PPF Application'!$T$7)*Q825)</f>
        <v>0</v>
      </c>
      <c r="U825" s="134"/>
      <c r="W825" s="158">
        <f t="shared" si="117"/>
        <v>0</v>
      </c>
      <c r="X825" s="158">
        <f t="shared" si="109"/>
        <v>0</v>
      </c>
      <c r="Y825" s="158">
        <f t="shared" si="110"/>
        <v>0</v>
      </c>
      <c r="Z825" s="200">
        <f t="shared" si="111"/>
        <v>0</v>
      </c>
      <c r="AA825" s="200">
        <f t="shared" si="112"/>
        <v>0</v>
      </c>
      <c r="AB825" s="158">
        <f t="shared" si="113"/>
        <v>0</v>
      </c>
      <c r="AC825" s="11">
        <f t="shared" si="114"/>
        <v>0</v>
      </c>
      <c r="AE825" s="23">
        <f t="shared" si="115"/>
        <v>0</v>
      </c>
      <c r="AF825" s="23">
        <f t="shared" si="116"/>
        <v>0</v>
      </c>
    </row>
    <row r="826" spans="1:32" x14ac:dyDescent="0.2">
      <c r="A826" s="366"/>
      <c r="B826" s="366"/>
      <c r="C826" s="164"/>
      <c r="D826" s="164"/>
      <c r="E826" s="201"/>
      <c r="F826" s="164"/>
      <c r="G826" s="194"/>
      <c r="H826" s="164"/>
      <c r="I826" s="204"/>
      <c r="J826" s="164"/>
      <c r="K826" s="164"/>
      <c r="L826" s="164"/>
      <c r="M826" s="76"/>
      <c r="N826" s="76"/>
      <c r="O826" s="81"/>
      <c r="P826" s="195">
        <f>VLOOKUP(O826,'Supporting Documentation'!$A$4:$J$569,10,FALSE)</f>
        <v>0</v>
      </c>
      <c r="Q826" s="51"/>
      <c r="R826" s="50"/>
      <c r="S826" s="156">
        <f>IF(Q826="",0,(Q826/'PPF Application'!$T$7))</f>
        <v>0</v>
      </c>
      <c r="T826" s="52">
        <f>IF(O826="", 0, (P826/'PPF Application'!$T$7)*Q826)</f>
        <v>0</v>
      </c>
      <c r="U826" s="134"/>
      <c r="W826" s="158">
        <f t="shared" si="117"/>
        <v>0</v>
      </c>
      <c r="X826" s="158">
        <f t="shared" si="109"/>
        <v>0</v>
      </c>
      <c r="Y826" s="158">
        <f t="shared" si="110"/>
        <v>0</v>
      </c>
      <c r="Z826" s="200">
        <f t="shared" si="111"/>
        <v>0</v>
      </c>
      <c r="AA826" s="200">
        <f t="shared" si="112"/>
        <v>0</v>
      </c>
      <c r="AB826" s="158">
        <f t="shared" si="113"/>
        <v>0</v>
      </c>
      <c r="AC826" s="11">
        <f t="shared" si="114"/>
        <v>0</v>
      </c>
      <c r="AE826" s="23">
        <f t="shared" si="115"/>
        <v>0</v>
      </c>
      <c r="AF826" s="23">
        <f t="shared" si="116"/>
        <v>0</v>
      </c>
    </row>
    <row r="827" spans="1:32" x14ac:dyDescent="0.2">
      <c r="A827" s="366"/>
      <c r="B827" s="366"/>
      <c r="C827" s="164"/>
      <c r="D827" s="164"/>
      <c r="E827" s="201"/>
      <c r="F827" s="164"/>
      <c r="G827" s="194"/>
      <c r="H827" s="164"/>
      <c r="I827" s="204"/>
      <c r="J827" s="164"/>
      <c r="K827" s="164"/>
      <c r="L827" s="164"/>
      <c r="M827" s="76"/>
      <c r="N827" s="76"/>
      <c r="O827" s="81"/>
      <c r="P827" s="195">
        <f>VLOOKUP(O827,'Supporting Documentation'!$A$4:$J$569,10,FALSE)</f>
        <v>0</v>
      </c>
      <c r="Q827" s="51"/>
      <c r="R827" s="50"/>
      <c r="S827" s="156">
        <f>IF(Q827="",0,(Q827/'PPF Application'!$T$7))</f>
        <v>0</v>
      </c>
      <c r="T827" s="52">
        <f>IF(O827="", 0, (P827/'PPF Application'!$T$7)*Q827)</f>
        <v>0</v>
      </c>
      <c r="U827" s="134"/>
      <c r="W827" s="158">
        <f t="shared" si="117"/>
        <v>0</v>
      </c>
      <c r="X827" s="158">
        <f t="shared" si="109"/>
        <v>0</v>
      </c>
      <c r="Y827" s="158">
        <f t="shared" si="110"/>
        <v>0</v>
      </c>
      <c r="Z827" s="200">
        <f t="shared" si="111"/>
        <v>0</v>
      </c>
      <c r="AA827" s="200">
        <f t="shared" si="112"/>
        <v>0</v>
      </c>
      <c r="AB827" s="158">
        <f t="shared" si="113"/>
        <v>0</v>
      </c>
      <c r="AC827" s="11">
        <f t="shared" si="114"/>
        <v>0</v>
      </c>
      <c r="AE827" s="23">
        <f t="shared" si="115"/>
        <v>0</v>
      </c>
      <c r="AF827" s="23">
        <f t="shared" si="116"/>
        <v>0</v>
      </c>
    </row>
    <row r="828" spans="1:32" x14ac:dyDescent="0.2">
      <c r="A828" s="366"/>
      <c r="B828" s="366"/>
      <c r="C828" s="164"/>
      <c r="D828" s="164"/>
      <c r="E828" s="201"/>
      <c r="F828" s="164"/>
      <c r="G828" s="194"/>
      <c r="H828" s="164"/>
      <c r="I828" s="204"/>
      <c r="J828" s="164"/>
      <c r="K828" s="164"/>
      <c r="L828" s="164"/>
      <c r="M828" s="76"/>
      <c r="N828" s="76"/>
      <c r="O828" s="81"/>
      <c r="P828" s="195">
        <f>VLOOKUP(O828,'Supporting Documentation'!$A$4:$J$569,10,FALSE)</f>
        <v>0</v>
      </c>
      <c r="Q828" s="51"/>
      <c r="R828" s="50"/>
      <c r="S828" s="156">
        <f>IF(Q828="",0,(Q828/'PPF Application'!$T$7))</f>
        <v>0</v>
      </c>
      <c r="T828" s="52">
        <f>IF(O828="", 0, (P828/'PPF Application'!$T$7)*Q828)</f>
        <v>0</v>
      </c>
      <c r="U828" s="134"/>
      <c r="W828" s="158">
        <f t="shared" si="117"/>
        <v>0</v>
      </c>
      <c r="X828" s="158">
        <f t="shared" si="109"/>
        <v>0</v>
      </c>
      <c r="Y828" s="158">
        <f t="shared" si="110"/>
        <v>0</v>
      </c>
      <c r="Z828" s="200">
        <f t="shared" si="111"/>
        <v>0</v>
      </c>
      <c r="AA828" s="200">
        <f t="shared" si="112"/>
        <v>0</v>
      </c>
      <c r="AB828" s="158">
        <f t="shared" si="113"/>
        <v>0</v>
      </c>
      <c r="AC828" s="11">
        <f t="shared" si="114"/>
        <v>0</v>
      </c>
      <c r="AE828" s="23">
        <f t="shared" si="115"/>
        <v>0</v>
      </c>
      <c r="AF828" s="23">
        <f t="shared" si="116"/>
        <v>0</v>
      </c>
    </row>
    <row r="829" spans="1:32" x14ac:dyDescent="0.2">
      <c r="A829" s="366"/>
      <c r="B829" s="366"/>
      <c r="C829" s="164"/>
      <c r="D829" s="164"/>
      <c r="E829" s="201"/>
      <c r="F829" s="164"/>
      <c r="G829" s="194"/>
      <c r="H829" s="164"/>
      <c r="I829" s="204"/>
      <c r="J829" s="164"/>
      <c r="K829" s="164"/>
      <c r="L829" s="164"/>
      <c r="M829" s="76"/>
      <c r="N829" s="76"/>
      <c r="O829" s="81"/>
      <c r="P829" s="195">
        <f>VLOOKUP(O829,'Supporting Documentation'!$A$4:$J$569,10,FALSE)</f>
        <v>0</v>
      </c>
      <c r="Q829" s="51"/>
      <c r="R829" s="50"/>
      <c r="S829" s="156">
        <f>IF(Q829="",0,(Q829/'PPF Application'!$T$7))</f>
        <v>0</v>
      </c>
      <c r="T829" s="52">
        <f>IF(O829="", 0, (P829/'PPF Application'!$T$7)*Q829)</f>
        <v>0</v>
      </c>
      <c r="U829" s="134"/>
      <c r="W829" s="158">
        <f t="shared" si="117"/>
        <v>0</v>
      </c>
      <c r="X829" s="158">
        <f t="shared" si="109"/>
        <v>0</v>
      </c>
      <c r="Y829" s="158">
        <f t="shared" si="110"/>
        <v>0</v>
      </c>
      <c r="Z829" s="200">
        <f t="shared" si="111"/>
        <v>0</v>
      </c>
      <c r="AA829" s="200">
        <f t="shared" si="112"/>
        <v>0</v>
      </c>
      <c r="AB829" s="158">
        <f t="shared" si="113"/>
        <v>0</v>
      </c>
      <c r="AC829" s="11">
        <f t="shared" si="114"/>
        <v>0</v>
      </c>
      <c r="AE829" s="23">
        <f t="shared" si="115"/>
        <v>0</v>
      </c>
      <c r="AF829" s="23">
        <f t="shared" si="116"/>
        <v>0</v>
      </c>
    </row>
    <row r="830" spans="1:32" x14ac:dyDescent="0.2">
      <c r="A830" s="366"/>
      <c r="B830" s="366"/>
      <c r="C830" s="164"/>
      <c r="D830" s="164"/>
      <c r="E830" s="201"/>
      <c r="F830" s="164"/>
      <c r="G830" s="194"/>
      <c r="H830" s="164"/>
      <c r="I830" s="204"/>
      <c r="J830" s="164"/>
      <c r="K830" s="164"/>
      <c r="L830" s="164"/>
      <c r="M830" s="76"/>
      <c r="N830" s="76"/>
      <c r="O830" s="81"/>
      <c r="P830" s="195">
        <f>VLOOKUP(O830,'Supporting Documentation'!$A$4:$J$569,10,FALSE)</f>
        <v>0</v>
      </c>
      <c r="Q830" s="51"/>
      <c r="R830" s="50"/>
      <c r="S830" s="156">
        <f>IF(Q830="",0,(Q830/'PPF Application'!$T$7))</f>
        <v>0</v>
      </c>
      <c r="T830" s="52">
        <f>IF(O830="", 0, (P830/'PPF Application'!$T$7)*Q830)</f>
        <v>0</v>
      </c>
      <c r="U830" s="134"/>
      <c r="W830" s="158">
        <f t="shared" si="117"/>
        <v>0</v>
      </c>
      <c r="X830" s="158">
        <f t="shared" si="109"/>
        <v>0</v>
      </c>
      <c r="Y830" s="158">
        <f t="shared" si="110"/>
        <v>0</v>
      </c>
      <c r="Z830" s="200">
        <f t="shared" si="111"/>
        <v>0</v>
      </c>
      <c r="AA830" s="200">
        <f t="shared" si="112"/>
        <v>0</v>
      </c>
      <c r="AB830" s="158">
        <f t="shared" si="113"/>
        <v>0</v>
      </c>
      <c r="AC830" s="11">
        <f t="shared" si="114"/>
        <v>0</v>
      </c>
      <c r="AE830" s="23">
        <f t="shared" si="115"/>
        <v>0</v>
      </c>
      <c r="AF830" s="23">
        <f t="shared" si="116"/>
        <v>0</v>
      </c>
    </row>
    <row r="831" spans="1:32" x14ac:dyDescent="0.2">
      <c r="A831" s="366"/>
      <c r="B831" s="366"/>
      <c r="C831" s="164"/>
      <c r="D831" s="164"/>
      <c r="E831" s="201"/>
      <c r="F831" s="164"/>
      <c r="G831" s="194"/>
      <c r="H831" s="164"/>
      <c r="I831" s="204"/>
      <c r="J831" s="164"/>
      <c r="K831" s="164"/>
      <c r="L831" s="164"/>
      <c r="M831" s="76"/>
      <c r="N831" s="76"/>
      <c r="O831" s="81"/>
      <c r="P831" s="195">
        <f>VLOOKUP(O831,'Supporting Documentation'!$A$4:$J$569,10,FALSE)</f>
        <v>0</v>
      </c>
      <c r="Q831" s="51"/>
      <c r="R831" s="50"/>
      <c r="S831" s="156">
        <f>IF(Q831="",0,(Q831/'PPF Application'!$T$7))</f>
        <v>0</v>
      </c>
      <c r="T831" s="52">
        <f>IF(O831="", 0, (P831/'PPF Application'!$T$7)*Q831)</f>
        <v>0</v>
      </c>
      <c r="U831" s="134"/>
      <c r="W831" s="158">
        <f t="shared" si="117"/>
        <v>0</v>
      </c>
      <c r="X831" s="158">
        <f t="shared" si="109"/>
        <v>0</v>
      </c>
      <c r="Y831" s="158">
        <f t="shared" si="110"/>
        <v>0</v>
      </c>
      <c r="Z831" s="200">
        <f t="shared" si="111"/>
        <v>0</v>
      </c>
      <c r="AA831" s="200">
        <f t="shared" si="112"/>
        <v>0</v>
      </c>
      <c r="AB831" s="158">
        <f t="shared" si="113"/>
        <v>0</v>
      </c>
      <c r="AC831" s="11">
        <f t="shared" si="114"/>
        <v>0</v>
      </c>
      <c r="AE831" s="23">
        <f t="shared" si="115"/>
        <v>0</v>
      </c>
      <c r="AF831" s="23">
        <f t="shared" si="116"/>
        <v>0</v>
      </c>
    </row>
    <row r="832" spans="1:32" x14ac:dyDescent="0.2">
      <c r="A832" s="366"/>
      <c r="B832" s="366"/>
      <c r="C832" s="164"/>
      <c r="D832" s="164"/>
      <c r="E832" s="201"/>
      <c r="F832" s="164"/>
      <c r="G832" s="194"/>
      <c r="H832" s="164"/>
      <c r="I832" s="204"/>
      <c r="J832" s="164"/>
      <c r="K832" s="164"/>
      <c r="L832" s="164"/>
      <c r="M832" s="76"/>
      <c r="N832" s="76"/>
      <c r="O832" s="81"/>
      <c r="P832" s="195">
        <f>VLOOKUP(O832,'Supporting Documentation'!$A$4:$J$569,10,FALSE)</f>
        <v>0</v>
      </c>
      <c r="Q832" s="51"/>
      <c r="R832" s="50"/>
      <c r="S832" s="156">
        <f>IF(Q832="",0,(Q832/'PPF Application'!$T$7))</f>
        <v>0</v>
      </c>
      <c r="T832" s="52">
        <f>IF(O832="", 0, (P832/'PPF Application'!$T$7)*Q832)</f>
        <v>0</v>
      </c>
      <c r="U832" s="134"/>
      <c r="W832" s="158">
        <f t="shared" si="117"/>
        <v>0</v>
      </c>
      <c r="X832" s="158">
        <f t="shared" si="109"/>
        <v>0</v>
      </c>
      <c r="Y832" s="158">
        <f t="shared" si="110"/>
        <v>0</v>
      </c>
      <c r="Z832" s="200">
        <f t="shared" si="111"/>
        <v>0</v>
      </c>
      <c r="AA832" s="200">
        <f t="shared" si="112"/>
        <v>0</v>
      </c>
      <c r="AB832" s="158">
        <f t="shared" si="113"/>
        <v>0</v>
      </c>
      <c r="AC832" s="11">
        <f t="shared" si="114"/>
        <v>0</v>
      </c>
      <c r="AE832" s="23">
        <f t="shared" si="115"/>
        <v>0</v>
      </c>
      <c r="AF832" s="23">
        <f t="shared" si="116"/>
        <v>0</v>
      </c>
    </row>
    <row r="833" spans="1:32" x14ac:dyDescent="0.2">
      <c r="A833" s="366"/>
      <c r="B833" s="366"/>
      <c r="C833" s="164"/>
      <c r="D833" s="164"/>
      <c r="E833" s="201"/>
      <c r="F833" s="164"/>
      <c r="G833" s="194"/>
      <c r="H833" s="164"/>
      <c r="I833" s="204"/>
      <c r="J833" s="164"/>
      <c r="K833" s="164"/>
      <c r="L833" s="164"/>
      <c r="M833" s="76"/>
      <c r="N833" s="76"/>
      <c r="O833" s="81"/>
      <c r="P833" s="195">
        <f>VLOOKUP(O833,'Supporting Documentation'!$A$4:$J$569,10,FALSE)</f>
        <v>0</v>
      </c>
      <c r="Q833" s="51"/>
      <c r="R833" s="50"/>
      <c r="S833" s="156">
        <f>IF(Q833="",0,(Q833/'PPF Application'!$T$7))</f>
        <v>0</v>
      </c>
      <c r="T833" s="52">
        <f>IF(O833="", 0, (P833/'PPF Application'!$T$7)*Q833)</f>
        <v>0</v>
      </c>
      <c r="U833" s="134"/>
      <c r="W833" s="158">
        <f t="shared" si="117"/>
        <v>0</v>
      </c>
      <c r="X833" s="158">
        <f t="shared" si="109"/>
        <v>0</v>
      </c>
      <c r="Y833" s="158">
        <f t="shared" si="110"/>
        <v>0</v>
      </c>
      <c r="Z833" s="200">
        <f t="shared" si="111"/>
        <v>0</v>
      </c>
      <c r="AA833" s="200">
        <f t="shared" si="112"/>
        <v>0</v>
      </c>
      <c r="AB833" s="158">
        <f t="shared" si="113"/>
        <v>0</v>
      </c>
      <c r="AC833" s="11">
        <f t="shared" si="114"/>
        <v>0</v>
      </c>
      <c r="AE833" s="23">
        <f t="shared" si="115"/>
        <v>0</v>
      </c>
      <c r="AF833" s="23">
        <f t="shared" si="116"/>
        <v>0</v>
      </c>
    </row>
    <row r="834" spans="1:32" x14ac:dyDescent="0.2">
      <c r="A834" s="366"/>
      <c r="B834" s="366"/>
      <c r="C834" s="164"/>
      <c r="D834" s="164"/>
      <c r="E834" s="201"/>
      <c r="F834" s="164"/>
      <c r="G834" s="194"/>
      <c r="H834" s="164"/>
      <c r="I834" s="204"/>
      <c r="J834" s="164"/>
      <c r="K834" s="164"/>
      <c r="L834" s="164"/>
      <c r="M834" s="76"/>
      <c r="N834" s="76"/>
      <c r="O834" s="81"/>
      <c r="P834" s="195">
        <f>VLOOKUP(O834,'Supporting Documentation'!$A$4:$J$569,10,FALSE)</f>
        <v>0</v>
      </c>
      <c r="Q834" s="51"/>
      <c r="R834" s="50"/>
      <c r="S834" s="156">
        <f>IF(Q834="",0,(Q834/'PPF Application'!$T$7))</f>
        <v>0</v>
      </c>
      <c r="T834" s="52">
        <f>IF(O834="", 0, (P834/'PPF Application'!$T$7)*Q834)</f>
        <v>0</v>
      </c>
      <c r="U834" s="134"/>
      <c r="W834" s="158">
        <f t="shared" si="117"/>
        <v>0</v>
      </c>
      <c r="X834" s="158">
        <f t="shared" si="109"/>
        <v>0</v>
      </c>
      <c r="Y834" s="158">
        <f t="shared" si="110"/>
        <v>0</v>
      </c>
      <c r="Z834" s="200">
        <f t="shared" si="111"/>
        <v>0</v>
      </c>
      <c r="AA834" s="200">
        <f t="shared" si="112"/>
        <v>0</v>
      </c>
      <c r="AB834" s="158">
        <f t="shared" si="113"/>
        <v>0</v>
      </c>
      <c r="AC834" s="11">
        <f t="shared" si="114"/>
        <v>0</v>
      </c>
      <c r="AE834" s="23">
        <f t="shared" si="115"/>
        <v>0</v>
      </c>
      <c r="AF834" s="23">
        <f t="shared" si="116"/>
        <v>0</v>
      </c>
    </row>
    <row r="835" spans="1:32" x14ac:dyDescent="0.2">
      <c r="A835" s="366"/>
      <c r="B835" s="366"/>
      <c r="C835" s="164"/>
      <c r="D835" s="164"/>
      <c r="E835" s="201"/>
      <c r="F835" s="164"/>
      <c r="G835" s="194"/>
      <c r="H835" s="164"/>
      <c r="I835" s="204"/>
      <c r="J835" s="164"/>
      <c r="K835" s="164"/>
      <c r="L835" s="164"/>
      <c r="M835" s="76"/>
      <c r="N835" s="76"/>
      <c r="O835" s="81"/>
      <c r="P835" s="195">
        <f>VLOOKUP(O835,'Supporting Documentation'!$A$4:$J$569,10,FALSE)</f>
        <v>0</v>
      </c>
      <c r="Q835" s="51"/>
      <c r="R835" s="50"/>
      <c r="S835" s="156">
        <f>IF(Q835="",0,(Q835/'PPF Application'!$T$7))</f>
        <v>0</v>
      </c>
      <c r="T835" s="52">
        <f>IF(O835="", 0, (P835/'PPF Application'!$T$7)*Q835)</f>
        <v>0</v>
      </c>
      <c r="U835" s="134"/>
      <c r="W835" s="158">
        <f t="shared" si="117"/>
        <v>0</v>
      </c>
      <c r="X835" s="158">
        <f t="shared" si="109"/>
        <v>0</v>
      </c>
      <c r="Y835" s="158">
        <f t="shared" si="110"/>
        <v>0</v>
      </c>
      <c r="Z835" s="200">
        <f t="shared" si="111"/>
        <v>0</v>
      </c>
      <c r="AA835" s="200">
        <f t="shared" si="112"/>
        <v>0</v>
      </c>
      <c r="AB835" s="158">
        <f t="shared" si="113"/>
        <v>0</v>
      </c>
      <c r="AC835" s="11">
        <f t="shared" si="114"/>
        <v>0</v>
      </c>
      <c r="AE835" s="23">
        <f t="shared" si="115"/>
        <v>0</v>
      </c>
      <c r="AF835" s="23">
        <f t="shared" si="116"/>
        <v>0</v>
      </c>
    </row>
    <row r="836" spans="1:32" x14ac:dyDescent="0.2">
      <c r="A836" s="366"/>
      <c r="B836" s="366"/>
      <c r="C836" s="164"/>
      <c r="D836" s="164"/>
      <c r="E836" s="201"/>
      <c r="F836" s="164"/>
      <c r="G836" s="194"/>
      <c r="H836" s="164"/>
      <c r="I836" s="204"/>
      <c r="J836" s="164"/>
      <c r="K836" s="164"/>
      <c r="L836" s="164"/>
      <c r="M836" s="76"/>
      <c r="N836" s="76"/>
      <c r="O836" s="81"/>
      <c r="P836" s="195">
        <f>VLOOKUP(O836,'Supporting Documentation'!$A$4:$J$569,10,FALSE)</f>
        <v>0</v>
      </c>
      <c r="Q836" s="51"/>
      <c r="R836" s="50"/>
      <c r="S836" s="156">
        <f>IF(Q836="",0,(Q836/'PPF Application'!$T$7))</f>
        <v>0</v>
      </c>
      <c r="T836" s="52">
        <f>IF(O836="", 0, (P836/'PPF Application'!$T$7)*Q836)</f>
        <v>0</v>
      </c>
      <c r="U836" s="134"/>
      <c r="W836" s="158">
        <f t="shared" si="117"/>
        <v>0</v>
      </c>
      <c r="X836" s="158">
        <f t="shared" si="109"/>
        <v>0</v>
      </c>
      <c r="Y836" s="158">
        <f t="shared" si="110"/>
        <v>0</v>
      </c>
      <c r="Z836" s="200">
        <f t="shared" si="111"/>
        <v>0</v>
      </c>
      <c r="AA836" s="200">
        <f t="shared" si="112"/>
        <v>0</v>
      </c>
      <c r="AB836" s="158">
        <f t="shared" si="113"/>
        <v>0</v>
      </c>
      <c r="AC836" s="11">
        <f t="shared" si="114"/>
        <v>0</v>
      </c>
      <c r="AE836" s="23">
        <f t="shared" si="115"/>
        <v>0</v>
      </c>
      <c r="AF836" s="23">
        <f t="shared" si="116"/>
        <v>0</v>
      </c>
    </row>
    <row r="837" spans="1:32" x14ac:dyDescent="0.2">
      <c r="A837" s="366"/>
      <c r="B837" s="366"/>
      <c r="C837" s="164"/>
      <c r="D837" s="164"/>
      <c r="E837" s="201"/>
      <c r="F837" s="164"/>
      <c r="G837" s="194"/>
      <c r="H837" s="164"/>
      <c r="I837" s="204"/>
      <c r="J837" s="164"/>
      <c r="K837" s="164"/>
      <c r="L837" s="164"/>
      <c r="M837" s="76"/>
      <c r="N837" s="76"/>
      <c r="O837" s="81"/>
      <c r="P837" s="195">
        <f>VLOOKUP(O837,'Supporting Documentation'!$A$4:$J$569,10,FALSE)</f>
        <v>0</v>
      </c>
      <c r="Q837" s="51"/>
      <c r="R837" s="50"/>
      <c r="S837" s="156">
        <f>IF(Q837="",0,(Q837/'PPF Application'!$T$7))</f>
        <v>0</v>
      </c>
      <c r="T837" s="52">
        <f>IF(O837="", 0, (P837/'PPF Application'!$T$7)*Q837)</f>
        <v>0</v>
      </c>
      <c r="U837" s="134"/>
      <c r="W837" s="158">
        <f t="shared" si="117"/>
        <v>0</v>
      </c>
      <c r="X837" s="158">
        <f t="shared" si="109"/>
        <v>0</v>
      </c>
      <c r="Y837" s="158">
        <f t="shared" si="110"/>
        <v>0</v>
      </c>
      <c r="Z837" s="200">
        <f t="shared" si="111"/>
        <v>0</v>
      </c>
      <c r="AA837" s="200">
        <f t="shared" si="112"/>
        <v>0</v>
      </c>
      <c r="AB837" s="158">
        <f t="shared" si="113"/>
        <v>0</v>
      </c>
      <c r="AC837" s="11">
        <f t="shared" si="114"/>
        <v>0</v>
      </c>
      <c r="AE837" s="23">
        <f t="shared" si="115"/>
        <v>0</v>
      </c>
      <c r="AF837" s="23">
        <f t="shared" si="116"/>
        <v>0</v>
      </c>
    </row>
    <row r="838" spans="1:32" x14ac:dyDescent="0.2">
      <c r="A838" s="366"/>
      <c r="B838" s="366"/>
      <c r="C838" s="164"/>
      <c r="D838" s="164"/>
      <c r="E838" s="201"/>
      <c r="F838" s="164"/>
      <c r="G838" s="194"/>
      <c r="H838" s="164"/>
      <c r="I838" s="204"/>
      <c r="J838" s="164"/>
      <c r="K838" s="164"/>
      <c r="L838" s="164"/>
      <c r="M838" s="76"/>
      <c r="N838" s="76"/>
      <c r="O838" s="81"/>
      <c r="P838" s="195">
        <f>VLOOKUP(O838,'Supporting Documentation'!$A$4:$J$569,10,FALSE)</f>
        <v>0</v>
      </c>
      <c r="Q838" s="51"/>
      <c r="R838" s="50"/>
      <c r="S838" s="156">
        <f>IF(Q838="",0,(Q838/'PPF Application'!$T$7))</f>
        <v>0</v>
      </c>
      <c r="T838" s="52">
        <f>IF(O838="", 0, (P838/'PPF Application'!$T$7)*Q838)</f>
        <v>0</v>
      </c>
      <c r="U838" s="134"/>
      <c r="W838" s="158">
        <f t="shared" si="117"/>
        <v>0</v>
      </c>
      <c r="X838" s="158">
        <f t="shared" ref="X838:X901" si="118">IF(AND(C838="x",H838="x"),1,0)</f>
        <v>0</v>
      </c>
      <c r="Y838" s="158">
        <f t="shared" ref="Y838:Y901" si="119">IF(AND(D838="x",H838="x"),1,0)</f>
        <v>0</v>
      </c>
      <c r="Z838" s="200">
        <f t="shared" ref="Z838:Z901" si="120">IF(AND(E838="x",H838="x"),1,0)</f>
        <v>0</v>
      </c>
      <c r="AA838" s="200">
        <f t="shared" ref="AA838:AA901" si="121">IF(AND(F838="x",H838="x"),1,0)</f>
        <v>0</v>
      </c>
      <c r="AB838" s="158">
        <f t="shared" ref="AB838:AB901" si="122">IF(OR(O838="UNK",O838="TPR",O838="ORP",O838="INC",O838="OTS"),1,0)</f>
        <v>0</v>
      </c>
      <c r="AC838" s="11">
        <f t="shared" ref="AC838:AC901" si="123">IF((AND(AND(AND(M838&lt;=$AD$5,N838&gt;=$AD$5,M838&lt;&gt;"",H838&lt;&gt;"")))),1,0)</f>
        <v>0</v>
      </c>
      <c r="AE838" s="23">
        <f t="shared" ref="AE838:AE901" si="124">IF(J838="x",S838,0)</f>
        <v>0</v>
      </c>
      <c r="AF838" s="23">
        <f t="shared" ref="AF838:AF901" si="125">IF(R838="x", S838, 0)</f>
        <v>0</v>
      </c>
    </row>
    <row r="839" spans="1:32" x14ac:dyDescent="0.2">
      <c r="A839" s="366"/>
      <c r="B839" s="366"/>
      <c r="C839" s="164"/>
      <c r="D839" s="164"/>
      <c r="E839" s="201"/>
      <c r="F839" s="164"/>
      <c r="G839" s="194"/>
      <c r="H839" s="164"/>
      <c r="I839" s="204"/>
      <c r="J839" s="164"/>
      <c r="K839" s="164"/>
      <c r="L839" s="164"/>
      <c r="M839" s="76"/>
      <c r="N839" s="76"/>
      <c r="O839" s="81"/>
      <c r="P839" s="195">
        <f>VLOOKUP(O839,'Supporting Documentation'!$A$4:$J$569,10,FALSE)</f>
        <v>0</v>
      </c>
      <c r="Q839" s="51"/>
      <c r="R839" s="50"/>
      <c r="S839" s="156">
        <f>IF(Q839="",0,(Q839/'PPF Application'!$T$7))</f>
        <v>0</v>
      </c>
      <c r="T839" s="52">
        <f>IF(O839="", 0, (P839/'PPF Application'!$T$7)*Q839)</f>
        <v>0</v>
      </c>
      <c r="U839" s="134"/>
      <c r="W839" s="158">
        <f t="shared" ref="W839:W902" si="126">IF(AND(A839="x",H839="x"),1,0)</f>
        <v>0</v>
      </c>
      <c r="X839" s="158">
        <f t="shared" si="118"/>
        <v>0</v>
      </c>
      <c r="Y839" s="158">
        <f t="shared" si="119"/>
        <v>0</v>
      </c>
      <c r="Z839" s="200">
        <f t="shared" si="120"/>
        <v>0</v>
      </c>
      <c r="AA839" s="200">
        <f t="shared" si="121"/>
        <v>0</v>
      </c>
      <c r="AB839" s="158">
        <f t="shared" si="122"/>
        <v>0</v>
      </c>
      <c r="AC839" s="11">
        <f t="shared" si="123"/>
        <v>0</v>
      </c>
      <c r="AE839" s="23">
        <f t="shared" si="124"/>
        <v>0</v>
      </c>
      <c r="AF839" s="23">
        <f t="shared" si="125"/>
        <v>0</v>
      </c>
    </row>
    <row r="840" spans="1:32" x14ac:dyDescent="0.2">
      <c r="A840" s="366"/>
      <c r="B840" s="366"/>
      <c r="C840" s="164"/>
      <c r="D840" s="164"/>
      <c r="E840" s="201"/>
      <c r="F840" s="164"/>
      <c r="G840" s="194"/>
      <c r="H840" s="164"/>
      <c r="I840" s="204"/>
      <c r="J840" s="164"/>
      <c r="K840" s="164"/>
      <c r="L840" s="164"/>
      <c r="M840" s="76"/>
      <c r="N840" s="76"/>
      <c r="O840" s="81"/>
      <c r="P840" s="195">
        <f>VLOOKUP(O840,'Supporting Documentation'!$A$4:$J$569,10,FALSE)</f>
        <v>0</v>
      </c>
      <c r="Q840" s="51"/>
      <c r="R840" s="50"/>
      <c r="S840" s="156">
        <f>IF(Q840="",0,(Q840/'PPF Application'!$T$7))</f>
        <v>0</v>
      </c>
      <c r="T840" s="52">
        <f>IF(O840="", 0, (P840/'PPF Application'!$T$7)*Q840)</f>
        <v>0</v>
      </c>
      <c r="U840" s="134"/>
      <c r="W840" s="158">
        <f t="shared" si="126"/>
        <v>0</v>
      </c>
      <c r="X840" s="158">
        <f t="shared" si="118"/>
        <v>0</v>
      </c>
      <c r="Y840" s="158">
        <f t="shared" si="119"/>
        <v>0</v>
      </c>
      <c r="Z840" s="200">
        <f t="shared" si="120"/>
        <v>0</v>
      </c>
      <c r="AA840" s="200">
        <f t="shared" si="121"/>
        <v>0</v>
      </c>
      <c r="AB840" s="158">
        <f t="shared" si="122"/>
        <v>0</v>
      </c>
      <c r="AC840" s="11">
        <f t="shared" si="123"/>
        <v>0</v>
      </c>
      <c r="AE840" s="23">
        <f t="shared" si="124"/>
        <v>0</v>
      </c>
      <c r="AF840" s="23">
        <f t="shared" si="125"/>
        <v>0</v>
      </c>
    </row>
    <row r="841" spans="1:32" x14ac:dyDescent="0.2">
      <c r="A841" s="366"/>
      <c r="B841" s="366"/>
      <c r="C841" s="164"/>
      <c r="D841" s="164"/>
      <c r="E841" s="201"/>
      <c r="F841" s="164"/>
      <c r="G841" s="194"/>
      <c r="H841" s="164"/>
      <c r="I841" s="204"/>
      <c r="J841" s="164"/>
      <c r="K841" s="164"/>
      <c r="L841" s="164"/>
      <c r="M841" s="76"/>
      <c r="N841" s="76"/>
      <c r="O841" s="81"/>
      <c r="P841" s="195">
        <f>VLOOKUP(O841,'Supporting Documentation'!$A$4:$J$569,10,FALSE)</f>
        <v>0</v>
      </c>
      <c r="Q841" s="51"/>
      <c r="R841" s="50"/>
      <c r="S841" s="156">
        <f>IF(Q841="",0,(Q841/'PPF Application'!$T$7))</f>
        <v>0</v>
      </c>
      <c r="T841" s="52">
        <f>IF(O841="", 0, (P841/'PPF Application'!$T$7)*Q841)</f>
        <v>0</v>
      </c>
      <c r="U841" s="134"/>
      <c r="W841" s="158">
        <f t="shared" si="126"/>
        <v>0</v>
      </c>
      <c r="X841" s="158">
        <f t="shared" si="118"/>
        <v>0</v>
      </c>
      <c r="Y841" s="158">
        <f t="shared" si="119"/>
        <v>0</v>
      </c>
      <c r="Z841" s="200">
        <f t="shared" si="120"/>
        <v>0</v>
      </c>
      <c r="AA841" s="200">
        <f t="shared" si="121"/>
        <v>0</v>
      </c>
      <c r="AB841" s="158">
        <f t="shared" si="122"/>
        <v>0</v>
      </c>
      <c r="AC841" s="11">
        <f t="shared" si="123"/>
        <v>0</v>
      </c>
      <c r="AE841" s="23">
        <f t="shared" si="124"/>
        <v>0</v>
      </c>
      <c r="AF841" s="23">
        <f t="shared" si="125"/>
        <v>0</v>
      </c>
    </row>
    <row r="842" spans="1:32" x14ac:dyDescent="0.2">
      <c r="A842" s="366"/>
      <c r="B842" s="366"/>
      <c r="C842" s="164"/>
      <c r="D842" s="164"/>
      <c r="E842" s="201"/>
      <c r="F842" s="164"/>
      <c r="G842" s="194"/>
      <c r="H842" s="164"/>
      <c r="I842" s="204"/>
      <c r="J842" s="164"/>
      <c r="K842" s="164"/>
      <c r="L842" s="164"/>
      <c r="M842" s="76"/>
      <c r="N842" s="76"/>
      <c r="O842" s="81"/>
      <c r="P842" s="195">
        <f>VLOOKUP(O842,'Supporting Documentation'!$A$4:$J$569,10,FALSE)</f>
        <v>0</v>
      </c>
      <c r="Q842" s="51"/>
      <c r="R842" s="50"/>
      <c r="S842" s="156">
        <f>IF(Q842="",0,(Q842/'PPF Application'!$T$7))</f>
        <v>0</v>
      </c>
      <c r="T842" s="52">
        <f>IF(O842="", 0, (P842/'PPF Application'!$T$7)*Q842)</f>
        <v>0</v>
      </c>
      <c r="U842" s="134"/>
      <c r="W842" s="158">
        <f t="shared" si="126"/>
        <v>0</v>
      </c>
      <c r="X842" s="158">
        <f t="shared" si="118"/>
        <v>0</v>
      </c>
      <c r="Y842" s="158">
        <f t="shared" si="119"/>
        <v>0</v>
      </c>
      <c r="Z842" s="200">
        <f t="shared" si="120"/>
        <v>0</v>
      </c>
      <c r="AA842" s="200">
        <f t="shared" si="121"/>
        <v>0</v>
      </c>
      <c r="AB842" s="158">
        <f t="shared" si="122"/>
        <v>0</v>
      </c>
      <c r="AC842" s="11">
        <f t="shared" si="123"/>
        <v>0</v>
      </c>
      <c r="AE842" s="23">
        <f t="shared" si="124"/>
        <v>0</v>
      </c>
      <c r="AF842" s="23">
        <f t="shared" si="125"/>
        <v>0</v>
      </c>
    </row>
    <row r="843" spans="1:32" x14ac:dyDescent="0.2">
      <c r="A843" s="366"/>
      <c r="B843" s="366"/>
      <c r="C843" s="164"/>
      <c r="D843" s="164"/>
      <c r="E843" s="201"/>
      <c r="F843" s="164"/>
      <c r="G843" s="194"/>
      <c r="H843" s="164"/>
      <c r="I843" s="204"/>
      <c r="J843" s="164"/>
      <c r="K843" s="164"/>
      <c r="L843" s="164"/>
      <c r="M843" s="76"/>
      <c r="N843" s="76"/>
      <c r="O843" s="81"/>
      <c r="P843" s="195">
        <f>VLOOKUP(O843,'Supporting Documentation'!$A$4:$J$569,10,FALSE)</f>
        <v>0</v>
      </c>
      <c r="Q843" s="51"/>
      <c r="R843" s="50"/>
      <c r="S843" s="156">
        <f>IF(Q843="",0,(Q843/'PPF Application'!$T$7))</f>
        <v>0</v>
      </c>
      <c r="T843" s="52">
        <f>IF(O843="", 0, (P843/'PPF Application'!$T$7)*Q843)</f>
        <v>0</v>
      </c>
      <c r="U843" s="134"/>
      <c r="W843" s="158">
        <f t="shared" si="126"/>
        <v>0</v>
      </c>
      <c r="X843" s="158">
        <f t="shared" si="118"/>
        <v>0</v>
      </c>
      <c r="Y843" s="158">
        <f t="shared" si="119"/>
        <v>0</v>
      </c>
      <c r="Z843" s="200">
        <f t="shared" si="120"/>
        <v>0</v>
      </c>
      <c r="AA843" s="200">
        <f t="shared" si="121"/>
        <v>0</v>
      </c>
      <c r="AB843" s="158">
        <f t="shared" si="122"/>
        <v>0</v>
      </c>
      <c r="AC843" s="11">
        <f t="shared" si="123"/>
        <v>0</v>
      </c>
      <c r="AE843" s="23">
        <f t="shared" si="124"/>
        <v>0</v>
      </c>
      <c r="AF843" s="23">
        <f t="shared" si="125"/>
        <v>0</v>
      </c>
    </row>
    <row r="844" spans="1:32" x14ac:dyDescent="0.2">
      <c r="A844" s="366"/>
      <c r="B844" s="366"/>
      <c r="C844" s="164"/>
      <c r="D844" s="164"/>
      <c r="E844" s="201"/>
      <c r="F844" s="164"/>
      <c r="G844" s="194"/>
      <c r="H844" s="164"/>
      <c r="I844" s="204"/>
      <c r="J844" s="164"/>
      <c r="K844" s="164"/>
      <c r="L844" s="164"/>
      <c r="M844" s="76"/>
      <c r="N844" s="76"/>
      <c r="O844" s="81"/>
      <c r="P844" s="195">
        <f>VLOOKUP(O844,'Supporting Documentation'!$A$4:$J$569,10,FALSE)</f>
        <v>0</v>
      </c>
      <c r="Q844" s="51"/>
      <c r="R844" s="50"/>
      <c r="S844" s="156">
        <f>IF(Q844="",0,(Q844/'PPF Application'!$T$7))</f>
        <v>0</v>
      </c>
      <c r="T844" s="52">
        <f>IF(O844="", 0, (P844/'PPF Application'!$T$7)*Q844)</f>
        <v>0</v>
      </c>
      <c r="U844" s="134"/>
      <c r="W844" s="158">
        <f t="shared" si="126"/>
        <v>0</v>
      </c>
      <c r="X844" s="158">
        <f t="shared" si="118"/>
        <v>0</v>
      </c>
      <c r="Y844" s="158">
        <f t="shared" si="119"/>
        <v>0</v>
      </c>
      <c r="Z844" s="200">
        <f t="shared" si="120"/>
        <v>0</v>
      </c>
      <c r="AA844" s="200">
        <f t="shared" si="121"/>
        <v>0</v>
      </c>
      <c r="AB844" s="158">
        <f t="shared" si="122"/>
        <v>0</v>
      </c>
      <c r="AC844" s="11">
        <f t="shared" si="123"/>
        <v>0</v>
      </c>
      <c r="AE844" s="23">
        <f t="shared" si="124"/>
        <v>0</v>
      </c>
      <c r="AF844" s="23">
        <f t="shared" si="125"/>
        <v>0</v>
      </c>
    </row>
    <row r="845" spans="1:32" x14ac:dyDescent="0.2">
      <c r="A845" s="366"/>
      <c r="B845" s="366"/>
      <c r="C845" s="164"/>
      <c r="D845" s="164"/>
      <c r="E845" s="201"/>
      <c r="F845" s="164"/>
      <c r="G845" s="194"/>
      <c r="H845" s="164"/>
      <c r="I845" s="204"/>
      <c r="J845" s="164"/>
      <c r="K845" s="164"/>
      <c r="L845" s="164"/>
      <c r="M845" s="76"/>
      <c r="N845" s="76"/>
      <c r="O845" s="81"/>
      <c r="P845" s="195">
        <f>VLOOKUP(O845,'Supporting Documentation'!$A$4:$J$569,10,FALSE)</f>
        <v>0</v>
      </c>
      <c r="Q845" s="51"/>
      <c r="R845" s="50"/>
      <c r="S845" s="156">
        <f>IF(Q845="",0,(Q845/'PPF Application'!$T$7))</f>
        <v>0</v>
      </c>
      <c r="T845" s="52">
        <f>IF(O845="", 0, (P845/'PPF Application'!$T$7)*Q845)</f>
        <v>0</v>
      </c>
      <c r="U845" s="134"/>
      <c r="W845" s="158">
        <f t="shared" si="126"/>
        <v>0</v>
      </c>
      <c r="X845" s="158">
        <f t="shared" si="118"/>
        <v>0</v>
      </c>
      <c r="Y845" s="158">
        <f t="shared" si="119"/>
        <v>0</v>
      </c>
      <c r="Z845" s="200">
        <f t="shared" si="120"/>
        <v>0</v>
      </c>
      <c r="AA845" s="200">
        <f t="shared" si="121"/>
        <v>0</v>
      </c>
      <c r="AB845" s="158">
        <f t="shared" si="122"/>
        <v>0</v>
      </c>
      <c r="AC845" s="11">
        <f t="shared" si="123"/>
        <v>0</v>
      </c>
      <c r="AE845" s="23">
        <f t="shared" si="124"/>
        <v>0</v>
      </c>
      <c r="AF845" s="23">
        <f t="shared" si="125"/>
        <v>0</v>
      </c>
    </row>
    <row r="846" spans="1:32" x14ac:dyDescent="0.2">
      <c r="A846" s="366"/>
      <c r="B846" s="366"/>
      <c r="C846" s="164"/>
      <c r="D846" s="164"/>
      <c r="E846" s="201"/>
      <c r="F846" s="164"/>
      <c r="G846" s="194"/>
      <c r="H846" s="164"/>
      <c r="I846" s="204"/>
      <c r="J846" s="164"/>
      <c r="K846" s="164"/>
      <c r="L846" s="164"/>
      <c r="M846" s="76"/>
      <c r="N846" s="76"/>
      <c r="O846" s="81"/>
      <c r="P846" s="195">
        <f>VLOOKUP(O846,'Supporting Documentation'!$A$4:$J$569,10,FALSE)</f>
        <v>0</v>
      </c>
      <c r="Q846" s="51"/>
      <c r="R846" s="50"/>
      <c r="S846" s="156">
        <f>IF(Q846="",0,(Q846/'PPF Application'!$T$7))</f>
        <v>0</v>
      </c>
      <c r="T846" s="52">
        <f>IF(O846="", 0, (P846/'PPF Application'!$T$7)*Q846)</f>
        <v>0</v>
      </c>
      <c r="U846" s="134"/>
      <c r="W846" s="158">
        <f t="shared" si="126"/>
        <v>0</v>
      </c>
      <c r="X846" s="158">
        <f t="shared" si="118"/>
        <v>0</v>
      </c>
      <c r="Y846" s="158">
        <f t="shared" si="119"/>
        <v>0</v>
      </c>
      <c r="Z846" s="200">
        <f t="shared" si="120"/>
        <v>0</v>
      </c>
      <c r="AA846" s="200">
        <f t="shared" si="121"/>
        <v>0</v>
      </c>
      <c r="AB846" s="158">
        <f t="shared" si="122"/>
        <v>0</v>
      </c>
      <c r="AC846" s="11">
        <f t="shared" si="123"/>
        <v>0</v>
      </c>
      <c r="AE846" s="23">
        <f t="shared" si="124"/>
        <v>0</v>
      </c>
      <c r="AF846" s="23">
        <f t="shared" si="125"/>
        <v>0</v>
      </c>
    </row>
    <row r="847" spans="1:32" x14ac:dyDescent="0.2">
      <c r="A847" s="366"/>
      <c r="B847" s="366"/>
      <c r="C847" s="164"/>
      <c r="D847" s="164"/>
      <c r="E847" s="201"/>
      <c r="F847" s="164"/>
      <c r="G847" s="194"/>
      <c r="H847" s="164"/>
      <c r="I847" s="204"/>
      <c r="J847" s="164"/>
      <c r="K847" s="164"/>
      <c r="L847" s="164"/>
      <c r="M847" s="76"/>
      <c r="N847" s="76"/>
      <c r="O847" s="81"/>
      <c r="P847" s="195">
        <f>VLOOKUP(O847,'Supporting Documentation'!$A$4:$J$569,10,FALSE)</f>
        <v>0</v>
      </c>
      <c r="Q847" s="51"/>
      <c r="R847" s="50"/>
      <c r="S847" s="156">
        <f>IF(Q847="",0,(Q847/'PPF Application'!$T$7))</f>
        <v>0</v>
      </c>
      <c r="T847" s="52">
        <f>IF(O847="", 0, (P847/'PPF Application'!$T$7)*Q847)</f>
        <v>0</v>
      </c>
      <c r="U847" s="134"/>
      <c r="W847" s="158">
        <f t="shared" si="126"/>
        <v>0</v>
      </c>
      <c r="X847" s="158">
        <f t="shared" si="118"/>
        <v>0</v>
      </c>
      <c r="Y847" s="158">
        <f t="shared" si="119"/>
        <v>0</v>
      </c>
      <c r="Z847" s="200">
        <f t="shared" si="120"/>
        <v>0</v>
      </c>
      <c r="AA847" s="200">
        <f t="shared" si="121"/>
        <v>0</v>
      </c>
      <c r="AB847" s="158">
        <f t="shared" si="122"/>
        <v>0</v>
      </c>
      <c r="AC847" s="11">
        <f t="shared" si="123"/>
        <v>0</v>
      </c>
      <c r="AE847" s="23">
        <f t="shared" si="124"/>
        <v>0</v>
      </c>
      <c r="AF847" s="23">
        <f t="shared" si="125"/>
        <v>0</v>
      </c>
    </row>
    <row r="848" spans="1:32" x14ac:dyDescent="0.2">
      <c r="A848" s="366"/>
      <c r="B848" s="366"/>
      <c r="C848" s="164"/>
      <c r="D848" s="164"/>
      <c r="E848" s="201"/>
      <c r="F848" s="164"/>
      <c r="G848" s="194"/>
      <c r="H848" s="164"/>
      <c r="I848" s="204"/>
      <c r="J848" s="164"/>
      <c r="K848" s="164"/>
      <c r="L848" s="164"/>
      <c r="M848" s="76"/>
      <c r="N848" s="76"/>
      <c r="O848" s="81"/>
      <c r="P848" s="195">
        <f>VLOOKUP(O848,'Supporting Documentation'!$A$4:$J$569,10,FALSE)</f>
        <v>0</v>
      </c>
      <c r="Q848" s="51"/>
      <c r="R848" s="50"/>
      <c r="S848" s="156">
        <f>IF(Q848="",0,(Q848/'PPF Application'!$T$7))</f>
        <v>0</v>
      </c>
      <c r="T848" s="52">
        <f>IF(O848="", 0, (P848/'PPF Application'!$T$7)*Q848)</f>
        <v>0</v>
      </c>
      <c r="U848" s="134"/>
      <c r="W848" s="158">
        <f t="shared" si="126"/>
        <v>0</v>
      </c>
      <c r="X848" s="158">
        <f t="shared" si="118"/>
        <v>0</v>
      </c>
      <c r="Y848" s="158">
        <f t="shared" si="119"/>
        <v>0</v>
      </c>
      <c r="Z848" s="200">
        <f t="shared" si="120"/>
        <v>0</v>
      </c>
      <c r="AA848" s="200">
        <f t="shared" si="121"/>
        <v>0</v>
      </c>
      <c r="AB848" s="158">
        <f t="shared" si="122"/>
        <v>0</v>
      </c>
      <c r="AC848" s="11">
        <f t="shared" si="123"/>
        <v>0</v>
      </c>
      <c r="AE848" s="23">
        <f t="shared" si="124"/>
        <v>0</v>
      </c>
      <c r="AF848" s="23">
        <f t="shared" si="125"/>
        <v>0</v>
      </c>
    </row>
    <row r="849" spans="1:32" x14ac:dyDescent="0.2">
      <c r="A849" s="366"/>
      <c r="B849" s="366"/>
      <c r="C849" s="164"/>
      <c r="D849" s="164"/>
      <c r="E849" s="201"/>
      <c r="F849" s="164"/>
      <c r="G849" s="194"/>
      <c r="H849" s="164"/>
      <c r="I849" s="204"/>
      <c r="J849" s="164"/>
      <c r="K849" s="164"/>
      <c r="L849" s="164"/>
      <c r="M849" s="76"/>
      <c r="N849" s="76"/>
      <c r="O849" s="81"/>
      <c r="P849" s="195">
        <f>VLOOKUP(O849,'Supporting Documentation'!$A$4:$J$569,10,FALSE)</f>
        <v>0</v>
      </c>
      <c r="Q849" s="51"/>
      <c r="R849" s="50"/>
      <c r="S849" s="156">
        <f>IF(Q849="",0,(Q849/'PPF Application'!$T$7))</f>
        <v>0</v>
      </c>
      <c r="T849" s="52">
        <f>IF(O849="", 0, (P849/'PPF Application'!$T$7)*Q849)</f>
        <v>0</v>
      </c>
      <c r="U849" s="134"/>
      <c r="W849" s="158">
        <f t="shared" si="126"/>
        <v>0</v>
      </c>
      <c r="X849" s="158">
        <f t="shared" si="118"/>
        <v>0</v>
      </c>
      <c r="Y849" s="158">
        <f t="shared" si="119"/>
        <v>0</v>
      </c>
      <c r="Z849" s="200">
        <f t="shared" si="120"/>
        <v>0</v>
      </c>
      <c r="AA849" s="200">
        <f t="shared" si="121"/>
        <v>0</v>
      </c>
      <c r="AB849" s="158">
        <f t="shared" si="122"/>
        <v>0</v>
      </c>
      <c r="AC849" s="11">
        <f t="shared" si="123"/>
        <v>0</v>
      </c>
      <c r="AE849" s="23">
        <f t="shared" si="124"/>
        <v>0</v>
      </c>
      <c r="AF849" s="23">
        <f t="shared" si="125"/>
        <v>0</v>
      </c>
    </row>
    <row r="850" spans="1:32" x14ac:dyDescent="0.2">
      <c r="A850" s="366"/>
      <c r="B850" s="366"/>
      <c r="C850" s="164"/>
      <c r="D850" s="164"/>
      <c r="E850" s="201"/>
      <c r="F850" s="164"/>
      <c r="G850" s="194"/>
      <c r="H850" s="164"/>
      <c r="I850" s="204"/>
      <c r="J850" s="164"/>
      <c r="K850" s="164"/>
      <c r="L850" s="164"/>
      <c r="M850" s="76"/>
      <c r="N850" s="76"/>
      <c r="O850" s="81"/>
      <c r="P850" s="195">
        <f>VLOOKUP(O850,'Supporting Documentation'!$A$4:$J$569,10,FALSE)</f>
        <v>0</v>
      </c>
      <c r="Q850" s="51"/>
      <c r="R850" s="50"/>
      <c r="S850" s="156">
        <f>IF(Q850="",0,(Q850/'PPF Application'!$T$7))</f>
        <v>0</v>
      </c>
      <c r="T850" s="52">
        <f>IF(O850="", 0, (P850/'PPF Application'!$T$7)*Q850)</f>
        <v>0</v>
      </c>
      <c r="U850" s="134"/>
      <c r="W850" s="158">
        <f t="shared" si="126"/>
        <v>0</v>
      </c>
      <c r="X850" s="158">
        <f t="shared" si="118"/>
        <v>0</v>
      </c>
      <c r="Y850" s="158">
        <f t="shared" si="119"/>
        <v>0</v>
      </c>
      <c r="Z850" s="200">
        <f t="shared" si="120"/>
        <v>0</v>
      </c>
      <c r="AA850" s="200">
        <f t="shared" si="121"/>
        <v>0</v>
      </c>
      <c r="AB850" s="158">
        <f t="shared" si="122"/>
        <v>0</v>
      </c>
      <c r="AC850" s="11">
        <f t="shared" si="123"/>
        <v>0</v>
      </c>
      <c r="AE850" s="23">
        <f t="shared" si="124"/>
        <v>0</v>
      </c>
      <c r="AF850" s="23">
        <f t="shared" si="125"/>
        <v>0</v>
      </c>
    </row>
    <row r="851" spans="1:32" x14ac:dyDescent="0.2">
      <c r="A851" s="366"/>
      <c r="B851" s="366"/>
      <c r="C851" s="164"/>
      <c r="D851" s="164"/>
      <c r="E851" s="201"/>
      <c r="F851" s="164"/>
      <c r="G851" s="194"/>
      <c r="H851" s="164"/>
      <c r="I851" s="204"/>
      <c r="J851" s="164"/>
      <c r="K851" s="164"/>
      <c r="L851" s="164"/>
      <c r="M851" s="76"/>
      <c r="N851" s="76"/>
      <c r="O851" s="81"/>
      <c r="P851" s="195">
        <f>VLOOKUP(O851,'Supporting Documentation'!$A$4:$J$569,10,FALSE)</f>
        <v>0</v>
      </c>
      <c r="Q851" s="51"/>
      <c r="R851" s="50"/>
      <c r="S851" s="156">
        <f>IF(Q851="",0,(Q851/'PPF Application'!$T$7))</f>
        <v>0</v>
      </c>
      <c r="T851" s="52">
        <f>IF(O851="", 0, (P851/'PPF Application'!$T$7)*Q851)</f>
        <v>0</v>
      </c>
      <c r="U851" s="134"/>
      <c r="W851" s="158">
        <f t="shared" si="126"/>
        <v>0</v>
      </c>
      <c r="X851" s="158">
        <f t="shared" si="118"/>
        <v>0</v>
      </c>
      <c r="Y851" s="158">
        <f t="shared" si="119"/>
        <v>0</v>
      </c>
      <c r="Z851" s="200">
        <f t="shared" si="120"/>
        <v>0</v>
      </c>
      <c r="AA851" s="200">
        <f t="shared" si="121"/>
        <v>0</v>
      </c>
      <c r="AB851" s="158">
        <f t="shared" si="122"/>
        <v>0</v>
      </c>
      <c r="AC851" s="11">
        <f t="shared" si="123"/>
        <v>0</v>
      </c>
      <c r="AE851" s="23">
        <f t="shared" si="124"/>
        <v>0</v>
      </c>
      <c r="AF851" s="23">
        <f t="shared" si="125"/>
        <v>0</v>
      </c>
    </row>
    <row r="852" spans="1:32" x14ac:dyDescent="0.2">
      <c r="A852" s="366"/>
      <c r="B852" s="366"/>
      <c r="C852" s="164"/>
      <c r="D852" s="164"/>
      <c r="E852" s="201"/>
      <c r="F852" s="164"/>
      <c r="G852" s="194"/>
      <c r="H852" s="164"/>
      <c r="I852" s="204"/>
      <c r="J852" s="164"/>
      <c r="K852" s="164"/>
      <c r="L852" s="164"/>
      <c r="M852" s="76"/>
      <c r="N852" s="76"/>
      <c r="O852" s="81"/>
      <c r="P852" s="195">
        <f>VLOOKUP(O852,'Supporting Documentation'!$A$4:$J$569,10,FALSE)</f>
        <v>0</v>
      </c>
      <c r="Q852" s="51"/>
      <c r="R852" s="50"/>
      <c r="S852" s="156">
        <f>IF(Q852="",0,(Q852/'PPF Application'!$T$7))</f>
        <v>0</v>
      </c>
      <c r="T852" s="52">
        <f>IF(O852="", 0, (P852/'PPF Application'!$T$7)*Q852)</f>
        <v>0</v>
      </c>
      <c r="U852" s="134"/>
      <c r="W852" s="158">
        <f t="shared" si="126"/>
        <v>0</v>
      </c>
      <c r="X852" s="158">
        <f t="shared" si="118"/>
        <v>0</v>
      </c>
      <c r="Y852" s="158">
        <f t="shared" si="119"/>
        <v>0</v>
      </c>
      <c r="Z852" s="200">
        <f t="shared" si="120"/>
        <v>0</v>
      </c>
      <c r="AA852" s="200">
        <f t="shared" si="121"/>
        <v>0</v>
      </c>
      <c r="AB852" s="158">
        <f t="shared" si="122"/>
        <v>0</v>
      </c>
      <c r="AC852" s="11">
        <f t="shared" si="123"/>
        <v>0</v>
      </c>
      <c r="AE852" s="23">
        <f t="shared" si="124"/>
        <v>0</v>
      </c>
      <c r="AF852" s="23">
        <f t="shared" si="125"/>
        <v>0</v>
      </c>
    </row>
    <row r="853" spans="1:32" x14ac:dyDescent="0.2">
      <c r="A853" s="366"/>
      <c r="B853" s="366"/>
      <c r="C853" s="164"/>
      <c r="D853" s="164"/>
      <c r="E853" s="201"/>
      <c r="F853" s="164"/>
      <c r="G853" s="194"/>
      <c r="H853" s="164"/>
      <c r="I853" s="204"/>
      <c r="J853" s="164"/>
      <c r="K853" s="164"/>
      <c r="L853" s="164"/>
      <c r="M853" s="76"/>
      <c r="N853" s="76"/>
      <c r="O853" s="81"/>
      <c r="P853" s="195">
        <f>VLOOKUP(O853,'Supporting Documentation'!$A$4:$J$569,10,FALSE)</f>
        <v>0</v>
      </c>
      <c r="Q853" s="51"/>
      <c r="R853" s="50"/>
      <c r="S853" s="156">
        <f>IF(Q853="",0,(Q853/'PPF Application'!$T$7))</f>
        <v>0</v>
      </c>
      <c r="T853" s="52">
        <f>IF(O853="", 0, (P853/'PPF Application'!$T$7)*Q853)</f>
        <v>0</v>
      </c>
      <c r="U853" s="134"/>
      <c r="W853" s="158">
        <f t="shared" si="126"/>
        <v>0</v>
      </c>
      <c r="X853" s="158">
        <f t="shared" si="118"/>
        <v>0</v>
      </c>
      <c r="Y853" s="158">
        <f t="shared" si="119"/>
        <v>0</v>
      </c>
      <c r="Z853" s="200">
        <f t="shared" si="120"/>
        <v>0</v>
      </c>
      <c r="AA853" s="200">
        <f t="shared" si="121"/>
        <v>0</v>
      </c>
      <c r="AB853" s="158">
        <f t="shared" si="122"/>
        <v>0</v>
      </c>
      <c r="AC853" s="11">
        <f t="shared" si="123"/>
        <v>0</v>
      </c>
      <c r="AE853" s="23">
        <f t="shared" si="124"/>
        <v>0</v>
      </c>
      <c r="AF853" s="23">
        <f t="shared" si="125"/>
        <v>0</v>
      </c>
    </row>
    <row r="854" spans="1:32" x14ac:dyDescent="0.2">
      <c r="A854" s="366"/>
      <c r="B854" s="366"/>
      <c r="C854" s="164"/>
      <c r="D854" s="164"/>
      <c r="E854" s="201"/>
      <c r="F854" s="164"/>
      <c r="G854" s="194"/>
      <c r="H854" s="164"/>
      <c r="I854" s="204"/>
      <c r="J854" s="164"/>
      <c r="K854" s="164"/>
      <c r="L854" s="164"/>
      <c r="M854" s="76"/>
      <c r="N854" s="76"/>
      <c r="O854" s="81"/>
      <c r="P854" s="195">
        <f>VLOOKUP(O854,'Supporting Documentation'!$A$4:$J$569,10,FALSE)</f>
        <v>0</v>
      </c>
      <c r="Q854" s="51"/>
      <c r="R854" s="50"/>
      <c r="S854" s="156">
        <f>IF(Q854="",0,(Q854/'PPF Application'!$T$7))</f>
        <v>0</v>
      </c>
      <c r="T854" s="52">
        <f>IF(O854="", 0, (P854/'PPF Application'!$T$7)*Q854)</f>
        <v>0</v>
      </c>
      <c r="U854" s="134"/>
      <c r="W854" s="158">
        <f t="shared" si="126"/>
        <v>0</v>
      </c>
      <c r="X854" s="158">
        <f t="shared" si="118"/>
        <v>0</v>
      </c>
      <c r="Y854" s="158">
        <f t="shared" si="119"/>
        <v>0</v>
      </c>
      <c r="Z854" s="200">
        <f t="shared" si="120"/>
        <v>0</v>
      </c>
      <c r="AA854" s="200">
        <f t="shared" si="121"/>
        <v>0</v>
      </c>
      <c r="AB854" s="158">
        <f t="shared" si="122"/>
        <v>0</v>
      </c>
      <c r="AC854" s="11">
        <f t="shared" si="123"/>
        <v>0</v>
      </c>
      <c r="AE854" s="23">
        <f t="shared" si="124"/>
        <v>0</v>
      </c>
      <c r="AF854" s="23">
        <f t="shared" si="125"/>
        <v>0</v>
      </c>
    </row>
    <row r="855" spans="1:32" x14ac:dyDescent="0.2">
      <c r="A855" s="366"/>
      <c r="B855" s="366"/>
      <c r="C855" s="164"/>
      <c r="D855" s="164"/>
      <c r="E855" s="201"/>
      <c r="F855" s="164"/>
      <c r="G855" s="194"/>
      <c r="H855" s="164"/>
      <c r="I855" s="204"/>
      <c r="J855" s="164"/>
      <c r="K855" s="164"/>
      <c r="L855" s="164"/>
      <c r="M855" s="76"/>
      <c r="N855" s="76"/>
      <c r="O855" s="81"/>
      <c r="P855" s="195">
        <f>VLOOKUP(O855,'Supporting Documentation'!$A$4:$J$569,10,FALSE)</f>
        <v>0</v>
      </c>
      <c r="Q855" s="51"/>
      <c r="R855" s="50"/>
      <c r="S855" s="156">
        <f>IF(Q855="",0,(Q855/'PPF Application'!$T$7))</f>
        <v>0</v>
      </c>
      <c r="T855" s="52">
        <f>IF(O855="", 0, (P855/'PPF Application'!$T$7)*Q855)</f>
        <v>0</v>
      </c>
      <c r="U855" s="134"/>
      <c r="W855" s="158">
        <f t="shared" si="126"/>
        <v>0</v>
      </c>
      <c r="X855" s="158">
        <f t="shared" si="118"/>
        <v>0</v>
      </c>
      <c r="Y855" s="158">
        <f t="shared" si="119"/>
        <v>0</v>
      </c>
      <c r="Z855" s="200">
        <f t="shared" si="120"/>
        <v>0</v>
      </c>
      <c r="AA855" s="200">
        <f t="shared" si="121"/>
        <v>0</v>
      </c>
      <c r="AB855" s="158">
        <f t="shared" si="122"/>
        <v>0</v>
      </c>
      <c r="AC855" s="11">
        <f t="shared" si="123"/>
        <v>0</v>
      </c>
      <c r="AE855" s="23">
        <f t="shared" si="124"/>
        <v>0</v>
      </c>
      <c r="AF855" s="23">
        <f t="shared" si="125"/>
        <v>0</v>
      </c>
    </row>
    <row r="856" spans="1:32" x14ac:dyDescent="0.2">
      <c r="A856" s="366"/>
      <c r="B856" s="366"/>
      <c r="C856" s="164"/>
      <c r="D856" s="164"/>
      <c r="E856" s="201"/>
      <c r="F856" s="164"/>
      <c r="G856" s="194"/>
      <c r="H856" s="164"/>
      <c r="I856" s="204"/>
      <c r="J856" s="164"/>
      <c r="K856" s="164"/>
      <c r="L856" s="164"/>
      <c r="M856" s="76"/>
      <c r="N856" s="76"/>
      <c r="O856" s="81"/>
      <c r="P856" s="195">
        <f>VLOOKUP(O856,'Supporting Documentation'!$A$4:$J$569,10,FALSE)</f>
        <v>0</v>
      </c>
      <c r="Q856" s="51"/>
      <c r="R856" s="50"/>
      <c r="S856" s="156">
        <f>IF(Q856="",0,(Q856/'PPF Application'!$T$7))</f>
        <v>0</v>
      </c>
      <c r="T856" s="52">
        <f>IF(O856="", 0, (P856/'PPF Application'!$T$7)*Q856)</f>
        <v>0</v>
      </c>
      <c r="U856" s="134"/>
      <c r="W856" s="158">
        <f t="shared" si="126"/>
        <v>0</v>
      </c>
      <c r="X856" s="158">
        <f t="shared" si="118"/>
        <v>0</v>
      </c>
      <c r="Y856" s="158">
        <f t="shared" si="119"/>
        <v>0</v>
      </c>
      <c r="Z856" s="200">
        <f t="shared" si="120"/>
        <v>0</v>
      </c>
      <c r="AA856" s="200">
        <f t="shared" si="121"/>
        <v>0</v>
      </c>
      <c r="AB856" s="158">
        <f t="shared" si="122"/>
        <v>0</v>
      </c>
      <c r="AC856" s="11">
        <f t="shared" si="123"/>
        <v>0</v>
      </c>
      <c r="AE856" s="23">
        <f t="shared" si="124"/>
        <v>0</v>
      </c>
      <c r="AF856" s="23">
        <f t="shared" si="125"/>
        <v>0</v>
      </c>
    </row>
    <row r="857" spans="1:32" x14ac:dyDescent="0.2">
      <c r="A857" s="366"/>
      <c r="B857" s="366"/>
      <c r="C857" s="164"/>
      <c r="D857" s="164"/>
      <c r="E857" s="201"/>
      <c r="F857" s="164"/>
      <c r="G857" s="194"/>
      <c r="H857" s="164"/>
      <c r="I857" s="204"/>
      <c r="J857" s="164"/>
      <c r="K857" s="164"/>
      <c r="L857" s="164"/>
      <c r="M857" s="76"/>
      <c r="N857" s="76"/>
      <c r="O857" s="81"/>
      <c r="P857" s="195">
        <f>VLOOKUP(O857,'Supporting Documentation'!$A$4:$J$569,10,FALSE)</f>
        <v>0</v>
      </c>
      <c r="Q857" s="51"/>
      <c r="R857" s="50"/>
      <c r="S857" s="156">
        <f>IF(Q857="",0,(Q857/'PPF Application'!$T$7))</f>
        <v>0</v>
      </c>
      <c r="T857" s="52">
        <f>IF(O857="", 0, (P857/'PPF Application'!$T$7)*Q857)</f>
        <v>0</v>
      </c>
      <c r="U857" s="134"/>
      <c r="W857" s="158">
        <f t="shared" si="126"/>
        <v>0</v>
      </c>
      <c r="X857" s="158">
        <f t="shared" si="118"/>
        <v>0</v>
      </c>
      <c r="Y857" s="158">
        <f t="shared" si="119"/>
        <v>0</v>
      </c>
      <c r="Z857" s="200">
        <f t="shared" si="120"/>
        <v>0</v>
      </c>
      <c r="AA857" s="200">
        <f t="shared" si="121"/>
        <v>0</v>
      </c>
      <c r="AB857" s="158">
        <f t="shared" si="122"/>
        <v>0</v>
      </c>
      <c r="AC857" s="11">
        <f t="shared" si="123"/>
        <v>0</v>
      </c>
      <c r="AE857" s="23">
        <f t="shared" si="124"/>
        <v>0</v>
      </c>
      <c r="AF857" s="23">
        <f t="shared" si="125"/>
        <v>0</v>
      </c>
    </row>
    <row r="858" spans="1:32" x14ac:dyDescent="0.2">
      <c r="A858" s="366"/>
      <c r="B858" s="366"/>
      <c r="C858" s="164"/>
      <c r="D858" s="164"/>
      <c r="E858" s="201"/>
      <c r="F858" s="164"/>
      <c r="G858" s="194"/>
      <c r="H858" s="164"/>
      <c r="I858" s="204"/>
      <c r="J858" s="164"/>
      <c r="K858" s="164"/>
      <c r="L858" s="164"/>
      <c r="M858" s="76"/>
      <c r="N858" s="76"/>
      <c r="O858" s="81"/>
      <c r="P858" s="195">
        <f>VLOOKUP(O858,'Supporting Documentation'!$A$4:$J$569,10,FALSE)</f>
        <v>0</v>
      </c>
      <c r="Q858" s="51"/>
      <c r="R858" s="50"/>
      <c r="S858" s="156">
        <f>IF(Q858="",0,(Q858/'PPF Application'!$T$7))</f>
        <v>0</v>
      </c>
      <c r="T858" s="52">
        <f>IF(O858="", 0, (P858/'PPF Application'!$T$7)*Q858)</f>
        <v>0</v>
      </c>
      <c r="U858" s="134"/>
      <c r="W858" s="158">
        <f t="shared" si="126"/>
        <v>0</v>
      </c>
      <c r="X858" s="158">
        <f t="shared" si="118"/>
        <v>0</v>
      </c>
      <c r="Y858" s="158">
        <f t="shared" si="119"/>
        <v>0</v>
      </c>
      <c r="Z858" s="200">
        <f t="shared" si="120"/>
        <v>0</v>
      </c>
      <c r="AA858" s="200">
        <f t="shared" si="121"/>
        <v>0</v>
      </c>
      <c r="AB858" s="158">
        <f t="shared" si="122"/>
        <v>0</v>
      </c>
      <c r="AC858" s="11">
        <f t="shared" si="123"/>
        <v>0</v>
      </c>
      <c r="AE858" s="23">
        <f t="shared" si="124"/>
        <v>0</v>
      </c>
      <c r="AF858" s="23">
        <f t="shared" si="125"/>
        <v>0</v>
      </c>
    </row>
    <row r="859" spans="1:32" x14ac:dyDescent="0.2">
      <c r="A859" s="366"/>
      <c r="B859" s="366"/>
      <c r="C859" s="164"/>
      <c r="D859" s="164"/>
      <c r="E859" s="201"/>
      <c r="F859" s="164"/>
      <c r="G859" s="194"/>
      <c r="H859" s="164"/>
      <c r="I859" s="204"/>
      <c r="J859" s="164"/>
      <c r="K859" s="164"/>
      <c r="L859" s="164"/>
      <c r="M859" s="76"/>
      <c r="N859" s="76"/>
      <c r="O859" s="81"/>
      <c r="P859" s="195">
        <f>VLOOKUP(O859,'Supporting Documentation'!$A$4:$J$569,10,FALSE)</f>
        <v>0</v>
      </c>
      <c r="Q859" s="51"/>
      <c r="R859" s="50"/>
      <c r="S859" s="156">
        <f>IF(Q859="",0,(Q859/'PPF Application'!$T$7))</f>
        <v>0</v>
      </c>
      <c r="T859" s="52">
        <f>IF(O859="", 0, (P859/'PPF Application'!$T$7)*Q859)</f>
        <v>0</v>
      </c>
      <c r="U859" s="134"/>
      <c r="W859" s="158">
        <f t="shared" si="126"/>
        <v>0</v>
      </c>
      <c r="X859" s="158">
        <f t="shared" si="118"/>
        <v>0</v>
      </c>
      <c r="Y859" s="158">
        <f t="shared" si="119"/>
        <v>0</v>
      </c>
      <c r="Z859" s="200">
        <f t="shared" si="120"/>
        <v>0</v>
      </c>
      <c r="AA859" s="200">
        <f t="shared" si="121"/>
        <v>0</v>
      </c>
      <c r="AB859" s="158">
        <f t="shared" si="122"/>
        <v>0</v>
      </c>
      <c r="AC859" s="11">
        <f t="shared" si="123"/>
        <v>0</v>
      </c>
      <c r="AE859" s="23">
        <f t="shared" si="124"/>
        <v>0</v>
      </c>
      <c r="AF859" s="23">
        <f t="shared" si="125"/>
        <v>0</v>
      </c>
    </row>
    <row r="860" spans="1:32" x14ac:dyDescent="0.2">
      <c r="A860" s="366"/>
      <c r="B860" s="366"/>
      <c r="C860" s="164"/>
      <c r="D860" s="164"/>
      <c r="E860" s="201"/>
      <c r="F860" s="164"/>
      <c r="G860" s="194"/>
      <c r="H860" s="164"/>
      <c r="I860" s="204"/>
      <c r="J860" s="164"/>
      <c r="K860" s="164"/>
      <c r="L860" s="164"/>
      <c r="M860" s="76"/>
      <c r="N860" s="76"/>
      <c r="O860" s="81"/>
      <c r="P860" s="195">
        <f>VLOOKUP(O860,'Supporting Documentation'!$A$4:$J$569,10,FALSE)</f>
        <v>0</v>
      </c>
      <c r="Q860" s="51"/>
      <c r="R860" s="50"/>
      <c r="S860" s="156">
        <f>IF(Q860="",0,(Q860/'PPF Application'!$T$7))</f>
        <v>0</v>
      </c>
      <c r="T860" s="52">
        <f>IF(O860="", 0, (P860/'PPF Application'!$T$7)*Q860)</f>
        <v>0</v>
      </c>
      <c r="U860" s="134"/>
      <c r="W860" s="158">
        <f t="shared" si="126"/>
        <v>0</v>
      </c>
      <c r="X860" s="158">
        <f t="shared" si="118"/>
        <v>0</v>
      </c>
      <c r="Y860" s="158">
        <f t="shared" si="119"/>
        <v>0</v>
      </c>
      <c r="Z860" s="200">
        <f t="shared" si="120"/>
        <v>0</v>
      </c>
      <c r="AA860" s="200">
        <f t="shared" si="121"/>
        <v>0</v>
      </c>
      <c r="AB860" s="158">
        <f t="shared" si="122"/>
        <v>0</v>
      </c>
      <c r="AC860" s="11">
        <f t="shared" si="123"/>
        <v>0</v>
      </c>
      <c r="AE860" s="23">
        <f t="shared" si="124"/>
        <v>0</v>
      </c>
      <c r="AF860" s="23">
        <f t="shared" si="125"/>
        <v>0</v>
      </c>
    </row>
    <row r="861" spans="1:32" x14ac:dyDescent="0.2">
      <c r="A861" s="366"/>
      <c r="B861" s="366"/>
      <c r="C861" s="164"/>
      <c r="D861" s="164"/>
      <c r="E861" s="201"/>
      <c r="F861" s="164"/>
      <c r="G861" s="194"/>
      <c r="H861" s="164"/>
      <c r="I861" s="204"/>
      <c r="J861" s="164"/>
      <c r="K861" s="164"/>
      <c r="L861" s="164"/>
      <c r="M861" s="76"/>
      <c r="N861" s="76"/>
      <c r="O861" s="81"/>
      <c r="P861" s="195">
        <f>VLOOKUP(O861,'Supporting Documentation'!$A$4:$J$569,10,FALSE)</f>
        <v>0</v>
      </c>
      <c r="Q861" s="51"/>
      <c r="R861" s="50"/>
      <c r="S861" s="156">
        <f>IF(Q861="",0,(Q861/'PPF Application'!$T$7))</f>
        <v>0</v>
      </c>
      <c r="T861" s="52">
        <f>IF(O861="", 0, (P861/'PPF Application'!$T$7)*Q861)</f>
        <v>0</v>
      </c>
      <c r="U861" s="134"/>
      <c r="W861" s="158">
        <f t="shared" si="126"/>
        <v>0</v>
      </c>
      <c r="X861" s="158">
        <f t="shared" si="118"/>
        <v>0</v>
      </c>
      <c r="Y861" s="158">
        <f t="shared" si="119"/>
        <v>0</v>
      </c>
      <c r="Z861" s="200">
        <f t="shared" si="120"/>
        <v>0</v>
      </c>
      <c r="AA861" s="200">
        <f t="shared" si="121"/>
        <v>0</v>
      </c>
      <c r="AB861" s="158">
        <f t="shared" si="122"/>
        <v>0</v>
      </c>
      <c r="AC861" s="11">
        <f t="shared" si="123"/>
        <v>0</v>
      </c>
      <c r="AE861" s="23">
        <f t="shared" si="124"/>
        <v>0</v>
      </c>
      <c r="AF861" s="23">
        <f t="shared" si="125"/>
        <v>0</v>
      </c>
    </row>
    <row r="862" spans="1:32" x14ac:dyDescent="0.2">
      <c r="A862" s="366"/>
      <c r="B862" s="366"/>
      <c r="C862" s="164"/>
      <c r="D862" s="164"/>
      <c r="E862" s="201"/>
      <c r="F862" s="164"/>
      <c r="G862" s="194"/>
      <c r="H862" s="164"/>
      <c r="I862" s="204"/>
      <c r="J862" s="164"/>
      <c r="K862" s="164"/>
      <c r="L862" s="164"/>
      <c r="M862" s="76"/>
      <c r="N862" s="76"/>
      <c r="O862" s="81"/>
      <c r="P862" s="195">
        <f>VLOOKUP(O862,'Supporting Documentation'!$A$4:$J$569,10,FALSE)</f>
        <v>0</v>
      </c>
      <c r="Q862" s="51"/>
      <c r="R862" s="50"/>
      <c r="S862" s="156">
        <f>IF(Q862="",0,(Q862/'PPF Application'!$T$7))</f>
        <v>0</v>
      </c>
      <c r="T862" s="52">
        <f>IF(O862="", 0, (P862/'PPF Application'!$T$7)*Q862)</f>
        <v>0</v>
      </c>
      <c r="U862" s="134"/>
      <c r="W862" s="158">
        <f t="shared" si="126"/>
        <v>0</v>
      </c>
      <c r="X862" s="158">
        <f t="shared" si="118"/>
        <v>0</v>
      </c>
      <c r="Y862" s="158">
        <f t="shared" si="119"/>
        <v>0</v>
      </c>
      <c r="Z862" s="200">
        <f t="shared" si="120"/>
        <v>0</v>
      </c>
      <c r="AA862" s="200">
        <f t="shared" si="121"/>
        <v>0</v>
      </c>
      <c r="AB862" s="158">
        <f t="shared" si="122"/>
        <v>0</v>
      </c>
      <c r="AC862" s="11">
        <f t="shared" si="123"/>
        <v>0</v>
      </c>
      <c r="AE862" s="23">
        <f t="shared" si="124"/>
        <v>0</v>
      </c>
      <c r="AF862" s="23">
        <f t="shared" si="125"/>
        <v>0</v>
      </c>
    </row>
    <row r="863" spans="1:32" x14ac:dyDescent="0.2">
      <c r="A863" s="366"/>
      <c r="B863" s="366"/>
      <c r="C863" s="164"/>
      <c r="D863" s="164"/>
      <c r="E863" s="201"/>
      <c r="F863" s="164"/>
      <c r="G863" s="194"/>
      <c r="H863" s="164"/>
      <c r="I863" s="204"/>
      <c r="J863" s="164"/>
      <c r="K863" s="164"/>
      <c r="L863" s="164"/>
      <c r="M863" s="76"/>
      <c r="N863" s="76"/>
      <c r="O863" s="81"/>
      <c r="P863" s="195">
        <f>VLOOKUP(O863,'Supporting Documentation'!$A$4:$J$569,10,FALSE)</f>
        <v>0</v>
      </c>
      <c r="Q863" s="51"/>
      <c r="R863" s="50"/>
      <c r="S863" s="156">
        <f>IF(Q863="",0,(Q863/'PPF Application'!$T$7))</f>
        <v>0</v>
      </c>
      <c r="T863" s="52">
        <f>IF(O863="", 0, (P863/'PPF Application'!$T$7)*Q863)</f>
        <v>0</v>
      </c>
      <c r="U863" s="134"/>
      <c r="W863" s="158">
        <f t="shared" si="126"/>
        <v>0</v>
      </c>
      <c r="X863" s="158">
        <f t="shared" si="118"/>
        <v>0</v>
      </c>
      <c r="Y863" s="158">
        <f t="shared" si="119"/>
        <v>0</v>
      </c>
      <c r="Z863" s="200">
        <f t="shared" si="120"/>
        <v>0</v>
      </c>
      <c r="AA863" s="200">
        <f t="shared" si="121"/>
        <v>0</v>
      </c>
      <c r="AB863" s="158">
        <f t="shared" si="122"/>
        <v>0</v>
      </c>
      <c r="AC863" s="11">
        <f t="shared" si="123"/>
        <v>0</v>
      </c>
      <c r="AE863" s="23">
        <f t="shared" si="124"/>
        <v>0</v>
      </c>
      <c r="AF863" s="23">
        <f t="shared" si="125"/>
        <v>0</v>
      </c>
    </row>
    <row r="864" spans="1:32" x14ac:dyDescent="0.2">
      <c r="A864" s="366"/>
      <c r="B864" s="366"/>
      <c r="C864" s="164"/>
      <c r="D864" s="164"/>
      <c r="E864" s="201"/>
      <c r="F864" s="164"/>
      <c r="G864" s="194"/>
      <c r="H864" s="164"/>
      <c r="I864" s="204"/>
      <c r="J864" s="164"/>
      <c r="K864" s="164"/>
      <c r="L864" s="164"/>
      <c r="M864" s="76"/>
      <c r="N864" s="76"/>
      <c r="O864" s="81"/>
      <c r="P864" s="195">
        <f>VLOOKUP(O864,'Supporting Documentation'!$A$4:$J$569,10,FALSE)</f>
        <v>0</v>
      </c>
      <c r="Q864" s="51"/>
      <c r="R864" s="50"/>
      <c r="S864" s="156">
        <f>IF(Q864="",0,(Q864/'PPF Application'!$T$7))</f>
        <v>0</v>
      </c>
      <c r="T864" s="52">
        <f>IF(O864="", 0, (P864/'PPF Application'!$T$7)*Q864)</f>
        <v>0</v>
      </c>
      <c r="U864" s="134"/>
      <c r="W864" s="158">
        <f t="shared" si="126"/>
        <v>0</v>
      </c>
      <c r="X864" s="158">
        <f t="shared" si="118"/>
        <v>0</v>
      </c>
      <c r="Y864" s="158">
        <f t="shared" si="119"/>
        <v>0</v>
      </c>
      <c r="Z864" s="200">
        <f t="shared" si="120"/>
        <v>0</v>
      </c>
      <c r="AA864" s="200">
        <f t="shared" si="121"/>
        <v>0</v>
      </c>
      <c r="AB864" s="158">
        <f t="shared" si="122"/>
        <v>0</v>
      </c>
      <c r="AC864" s="11">
        <f t="shared" si="123"/>
        <v>0</v>
      </c>
      <c r="AE864" s="23">
        <f t="shared" si="124"/>
        <v>0</v>
      </c>
      <c r="AF864" s="23">
        <f t="shared" si="125"/>
        <v>0</v>
      </c>
    </row>
    <row r="865" spans="1:32" x14ac:dyDescent="0.2">
      <c r="A865" s="366"/>
      <c r="B865" s="366"/>
      <c r="C865" s="164"/>
      <c r="D865" s="164"/>
      <c r="E865" s="201"/>
      <c r="F865" s="164"/>
      <c r="G865" s="194"/>
      <c r="H865" s="164"/>
      <c r="I865" s="204"/>
      <c r="J865" s="164"/>
      <c r="K865" s="164"/>
      <c r="L865" s="164"/>
      <c r="M865" s="76"/>
      <c r="N865" s="76"/>
      <c r="O865" s="81"/>
      <c r="P865" s="195">
        <f>VLOOKUP(O865,'Supporting Documentation'!$A$4:$J$569,10,FALSE)</f>
        <v>0</v>
      </c>
      <c r="Q865" s="51"/>
      <c r="R865" s="50"/>
      <c r="S865" s="156">
        <f>IF(Q865="",0,(Q865/'PPF Application'!$T$7))</f>
        <v>0</v>
      </c>
      <c r="T865" s="52">
        <f>IF(O865="", 0, (P865/'PPF Application'!$T$7)*Q865)</f>
        <v>0</v>
      </c>
      <c r="U865" s="134"/>
      <c r="W865" s="158">
        <f t="shared" si="126"/>
        <v>0</v>
      </c>
      <c r="X865" s="158">
        <f t="shared" si="118"/>
        <v>0</v>
      </c>
      <c r="Y865" s="158">
        <f t="shared" si="119"/>
        <v>0</v>
      </c>
      <c r="Z865" s="200">
        <f t="shared" si="120"/>
        <v>0</v>
      </c>
      <c r="AA865" s="200">
        <f t="shared" si="121"/>
        <v>0</v>
      </c>
      <c r="AB865" s="158">
        <f t="shared" si="122"/>
        <v>0</v>
      </c>
      <c r="AC865" s="11">
        <f t="shared" si="123"/>
        <v>0</v>
      </c>
      <c r="AE865" s="23">
        <f t="shared" si="124"/>
        <v>0</v>
      </c>
      <c r="AF865" s="23">
        <f t="shared" si="125"/>
        <v>0</v>
      </c>
    </row>
    <row r="866" spans="1:32" x14ac:dyDescent="0.2">
      <c r="A866" s="366"/>
      <c r="B866" s="366"/>
      <c r="C866" s="164"/>
      <c r="D866" s="164"/>
      <c r="E866" s="201"/>
      <c r="F866" s="164"/>
      <c r="G866" s="194"/>
      <c r="H866" s="164"/>
      <c r="I866" s="204"/>
      <c r="J866" s="164"/>
      <c r="K866" s="164"/>
      <c r="L866" s="164"/>
      <c r="M866" s="76"/>
      <c r="N866" s="76"/>
      <c r="O866" s="81"/>
      <c r="P866" s="195">
        <f>VLOOKUP(O866,'Supporting Documentation'!$A$4:$J$569,10,FALSE)</f>
        <v>0</v>
      </c>
      <c r="Q866" s="51"/>
      <c r="R866" s="50"/>
      <c r="S866" s="156">
        <f>IF(Q866="",0,(Q866/'PPF Application'!$T$7))</f>
        <v>0</v>
      </c>
      <c r="T866" s="52">
        <f>IF(O866="", 0, (P866/'PPF Application'!$T$7)*Q866)</f>
        <v>0</v>
      </c>
      <c r="U866" s="134"/>
      <c r="W866" s="158">
        <f t="shared" si="126"/>
        <v>0</v>
      </c>
      <c r="X866" s="158">
        <f t="shared" si="118"/>
        <v>0</v>
      </c>
      <c r="Y866" s="158">
        <f t="shared" si="119"/>
        <v>0</v>
      </c>
      <c r="Z866" s="200">
        <f t="shared" si="120"/>
        <v>0</v>
      </c>
      <c r="AA866" s="200">
        <f t="shared" si="121"/>
        <v>0</v>
      </c>
      <c r="AB866" s="158">
        <f t="shared" si="122"/>
        <v>0</v>
      </c>
      <c r="AC866" s="11">
        <f t="shared" si="123"/>
        <v>0</v>
      </c>
      <c r="AE866" s="23">
        <f t="shared" si="124"/>
        <v>0</v>
      </c>
      <c r="AF866" s="23">
        <f t="shared" si="125"/>
        <v>0</v>
      </c>
    </row>
    <row r="867" spans="1:32" x14ac:dyDescent="0.2">
      <c r="A867" s="366"/>
      <c r="B867" s="366"/>
      <c r="C867" s="164"/>
      <c r="D867" s="164"/>
      <c r="E867" s="201"/>
      <c r="F867" s="164"/>
      <c r="G867" s="194"/>
      <c r="H867" s="164"/>
      <c r="I867" s="204"/>
      <c r="J867" s="164"/>
      <c r="K867" s="164"/>
      <c r="L867" s="164"/>
      <c r="M867" s="76"/>
      <c r="N867" s="76"/>
      <c r="O867" s="81"/>
      <c r="P867" s="195">
        <f>VLOOKUP(O867,'Supporting Documentation'!$A$4:$J$569,10,FALSE)</f>
        <v>0</v>
      </c>
      <c r="Q867" s="51"/>
      <c r="R867" s="50"/>
      <c r="S867" s="156">
        <f>IF(Q867="",0,(Q867/'PPF Application'!$T$7))</f>
        <v>0</v>
      </c>
      <c r="T867" s="52">
        <f>IF(O867="", 0, (P867/'PPF Application'!$T$7)*Q867)</f>
        <v>0</v>
      </c>
      <c r="U867" s="134"/>
      <c r="W867" s="158">
        <f t="shared" si="126"/>
        <v>0</v>
      </c>
      <c r="X867" s="158">
        <f t="shared" si="118"/>
        <v>0</v>
      </c>
      <c r="Y867" s="158">
        <f t="shared" si="119"/>
        <v>0</v>
      </c>
      <c r="Z867" s="200">
        <f t="shared" si="120"/>
        <v>0</v>
      </c>
      <c r="AA867" s="200">
        <f t="shared" si="121"/>
        <v>0</v>
      </c>
      <c r="AB867" s="158">
        <f t="shared" si="122"/>
        <v>0</v>
      </c>
      <c r="AC867" s="11">
        <f t="shared" si="123"/>
        <v>0</v>
      </c>
      <c r="AE867" s="23">
        <f t="shared" si="124"/>
        <v>0</v>
      </c>
      <c r="AF867" s="23">
        <f t="shared" si="125"/>
        <v>0</v>
      </c>
    </row>
    <row r="868" spans="1:32" x14ac:dyDescent="0.2">
      <c r="A868" s="366"/>
      <c r="B868" s="366"/>
      <c r="C868" s="164"/>
      <c r="D868" s="164"/>
      <c r="E868" s="201"/>
      <c r="F868" s="164"/>
      <c r="G868" s="194"/>
      <c r="H868" s="164"/>
      <c r="I868" s="204"/>
      <c r="J868" s="164"/>
      <c r="K868" s="164"/>
      <c r="L868" s="164"/>
      <c r="M868" s="76"/>
      <c r="N868" s="76"/>
      <c r="O868" s="81"/>
      <c r="P868" s="195">
        <f>VLOOKUP(O868,'Supporting Documentation'!$A$4:$J$569,10,FALSE)</f>
        <v>0</v>
      </c>
      <c r="Q868" s="51"/>
      <c r="R868" s="50"/>
      <c r="S868" s="156">
        <f>IF(Q868="",0,(Q868/'PPF Application'!$T$7))</f>
        <v>0</v>
      </c>
      <c r="T868" s="52">
        <f>IF(O868="", 0, (P868/'PPF Application'!$T$7)*Q868)</f>
        <v>0</v>
      </c>
      <c r="U868" s="134"/>
      <c r="W868" s="158">
        <f t="shared" si="126"/>
        <v>0</v>
      </c>
      <c r="X868" s="158">
        <f t="shared" si="118"/>
        <v>0</v>
      </c>
      <c r="Y868" s="158">
        <f t="shared" si="119"/>
        <v>0</v>
      </c>
      <c r="Z868" s="200">
        <f t="shared" si="120"/>
        <v>0</v>
      </c>
      <c r="AA868" s="200">
        <f t="shared" si="121"/>
        <v>0</v>
      </c>
      <c r="AB868" s="158">
        <f t="shared" si="122"/>
        <v>0</v>
      </c>
      <c r="AC868" s="11">
        <f t="shared" si="123"/>
        <v>0</v>
      </c>
      <c r="AE868" s="23">
        <f t="shared" si="124"/>
        <v>0</v>
      </c>
      <c r="AF868" s="23">
        <f t="shared" si="125"/>
        <v>0</v>
      </c>
    </row>
    <row r="869" spans="1:32" x14ac:dyDescent="0.2">
      <c r="A869" s="366"/>
      <c r="B869" s="366"/>
      <c r="C869" s="164"/>
      <c r="D869" s="164"/>
      <c r="E869" s="201"/>
      <c r="F869" s="164"/>
      <c r="G869" s="194"/>
      <c r="H869" s="164"/>
      <c r="I869" s="204"/>
      <c r="J869" s="164"/>
      <c r="K869" s="164"/>
      <c r="L869" s="164"/>
      <c r="M869" s="76"/>
      <c r="N869" s="76"/>
      <c r="O869" s="81"/>
      <c r="P869" s="195">
        <f>VLOOKUP(O869,'Supporting Documentation'!$A$4:$J$569,10,FALSE)</f>
        <v>0</v>
      </c>
      <c r="Q869" s="51"/>
      <c r="R869" s="50"/>
      <c r="S869" s="156">
        <f>IF(Q869="",0,(Q869/'PPF Application'!$T$7))</f>
        <v>0</v>
      </c>
      <c r="T869" s="52">
        <f>IF(O869="", 0, (P869/'PPF Application'!$T$7)*Q869)</f>
        <v>0</v>
      </c>
      <c r="U869" s="134"/>
      <c r="W869" s="158">
        <f t="shared" si="126"/>
        <v>0</v>
      </c>
      <c r="X869" s="158">
        <f t="shared" si="118"/>
        <v>0</v>
      </c>
      <c r="Y869" s="158">
        <f t="shared" si="119"/>
        <v>0</v>
      </c>
      <c r="Z869" s="200">
        <f t="shared" si="120"/>
        <v>0</v>
      </c>
      <c r="AA869" s="200">
        <f t="shared" si="121"/>
        <v>0</v>
      </c>
      <c r="AB869" s="158">
        <f t="shared" si="122"/>
        <v>0</v>
      </c>
      <c r="AC869" s="11">
        <f t="shared" si="123"/>
        <v>0</v>
      </c>
      <c r="AE869" s="23">
        <f t="shared" si="124"/>
        <v>0</v>
      </c>
      <c r="AF869" s="23">
        <f t="shared" si="125"/>
        <v>0</v>
      </c>
    </row>
    <row r="870" spans="1:32" x14ac:dyDescent="0.2">
      <c r="A870" s="366"/>
      <c r="B870" s="366"/>
      <c r="C870" s="164"/>
      <c r="D870" s="164"/>
      <c r="E870" s="201"/>
      <c r="F870" s="164"/>
      <c r="G870" s="194"/>
      <c r="H870" s="164"/>
      <c r="I870" s="204"/>
      <c r="J870" s="164"/>
      <c r="K870" s="164"/>
      <c r="L870" s="164"/>
      <c r="M870" s="76"/>
      <c r="N870" s="76"/>
      <c r="O870" s="81"/>
      <c r="P870" s="195">
        <f>VLOOKUP(O870,'Supporting Documentation'!$A$4:$J$569,10,FALSE)</f>
        <v>0</v>
      </c>
      <c r="Q870" s="51"/>
      <c r="R870" s="50"/>
      <c r="S870" s="156">
        <f>IF(Q870="",0,(Q870/'PPF Application'!$T$7))</f>
        <v>0</v>
      </c>
      <c r="T870" s="52">
        <f>IF(O870="", 0, (P870/'PPF Application'!$T$7)*Q870)</f>
        <v>0</v>
      </c>
      <c r="U870" s="134"/>
      <c r="W870" s="158">
        <f t="shared" si="126"/>
        <v>0</v>
      </c>
      <c r="X870" s="158">
        <f t="shared" si="118"/>
        <v>0</v>
      </c>
      <c r="Y870" s="158">
        <f t="shared" si="119"/>
        <v>0</v>
      </c>
      <c r="Z870" s="200">
        <f t="shared" si="120"/>
        <v>0</v>
      </c>
      <c r="AA870" s="200">
        <f t="shared" si="121"/>
        <v>0</v>
      </c>
      <c r="AB870" s="158">
        <f t="shared" si="122"/>
        <v>0</v>
      </c>
      <c r="AC870" s="11">
        <f t="shared" si="123"/>
        <v>0</v>
      </c>
      <c r="AE870" s="23">
        <f t="shared" si="124"/>
        <v>0</v>
      </c>
      <c r="AF870" s="23">
        <f t="shared" si="125"/>
        <v>0</v>
      </c>
    </row>
    <row r="871" spans="1:32" x14ac:dyDescent="0.2">
      <c r="A871" s="366"/>
      <c r="B871" s="366"/>
      <c r="C871" s="164"/>
      <c r="D871" s="164"/>
      <c r="E871" s="201"/>
      <c r="F871" s="164"/>
      <c r="G871" s="194"/>
      <c r="H871" s="164"/>
      <c r="I871" s="204"/>
      <c r="J871" s="164"/>
      <c r="K871" s="164"/>
      <c r="L871" s="164"/>
      <c r="M871" s="76"/>
      <c r="N871" s="76"/>
      <c r="O871" s="81"/>
      <c r="P871" s="195">
        <f>VLOOKUP(O871,'Supporting Documentation'!$A$4:$J$569,10,FALSE)</f>
        <v>0</v>
      </c>
      <c r="Q871" s="51"/>
      <c r="R871" s="50"/>
      <c r="S871" s="156">
        <f>IF(Q871="",0,(Q871/'PPF Application'!$T$7))</f>
        <v>0</v>
      </c>
      <c r="T871" s="52">
        <f>IF(O871="", 0, (P871/'PPF Application'!$T$7)*Q871)</f>
        <v>0</v>
      </c>
      <c r="U871" s="134"/>
      <c r="W871" s="158">
        <f t="shared" si="126"/>
        <v>0</v>
      </c>
      <c r="X871" s="158">
        <f t="shared" si="118"/>
        <v>0</v>
      </c>
      <c r="Y871" s="158">
        <f t="shared" si="119"/>
        <v>0</v>
      </c>
      <c r="Z871" s="200">
        <f t="shared" si="120"/>
        <v>0</v>
      </c>
      <c r="AA871" s="200">
        <f t="shared" si="121"/>
        <v>0</v>
      </c>
      <c r="AB871" s="158">
        <f t="shared" si="122"/>
        <v>0</v>
      </c>
      <c r="AC871" s="11">
        <f t="shared" si="123"/>
        <v>0</v>
      </c>
      <c r="AE871" s="23">
        <f t="shared" si="124"/>
        <v>0</v>
      </c>
      <c r="AF871" s="23">
        <f t="shared" si="125"/>
        <v>0</v>
      </c>
    </row>
    <row r="872" spans="1:32" x14ac:dyDescent="0.2">
      <c r="A872" s="366"/>
      <c r="B872" s="366"/>
      <c r="C872" s="164"/>
      <c r="D872" s="164"/>
      <c r="E872" s="201"/>
      <c r="F872" s="164"/>
      <c r="G872" s="194"/>
      <c r="H872" s="164"/>
      <c r="I872" s="204"/>
      <c r="J872" s="164"/>
      <c r="K872" s="164"/>
      <c r="L872" s="164"/>
      <c r="M872" s="76"/>
      <c r="N872" s="76"/>
      <c r="O872" s="81"/>
      <c r="P872" s="195">
        <f>VLOOKUP(O872,'Supporting Documentation'!$A$4:$J$569,10,FALSE)</f>
        <v>0</v>
      </c>
      <c r="Q872" s="51"/>
      <c r="R872" s="50"/>
      <c r="S872" s="156">
        <f>IF(Q872="",0,(Q872/'PPF Application'!$T$7))</f>
        <v>0</v>
      </c>
      <c r="T872" s="52">
        <f>IF(O872="", 0, (P872/'PPF Application'!$T$7)*Q872)</f>
        <v>0</v>
      </c>
      <c r="U872" s="134"/>
      <c r="W872" s="158">
        <f t="shared" si="126"/>
        <v>0</v>
      </c>
      <c r="X872" s="158">
        <f t="shared" si="118"/>
        <v>0</v>
      </c>
      <c r="Y872" s="158">
        <f t="shared" si="119"/>
        <v>0</v>
      </c>
      <c r="Z872" s="200">
        <f t="shared" si="120"/>
        <v>0</v>
      </c>
      <c r="AA872" s="200">
        <f t="shared" si="121"/>
        <v>0</v>
      </c>
      <c r="AB872" s="158">
        <f t="shared" si="122"/>
        <v>0</v>
      </c>
      <c r="AC872" s="11">
        <f t="shared" si="123"/>
        <v>0</v>
      </c>
      <c r="AE872" s="23">
        <f t="shared" si="124"/>
        <v>0</v>
      </c>
      <c r="AF872" s="23">
        <f t="shared" si="125"/>
        <v>0</v>
      </c>
    </row>
    <row r="873" spans="1:32" x14ac:dyDescent="0.2">
      <c r="A873" s="366"/>
      <c r="B873" s="366"/>
      <c r="C873" s="164"/>
      <c r="D873" s="164"/>
      <c r="E873" s="201"/>
      <c r="F873" s="164"/>
      <c r="G873" s="194"/>
      <c r="H873" s="164"/>
      <c r="I873" s="204"/>
      <c r="J873" s="164"/>
      <c r="K873" s="164"/>
      <c r="L873" s="164"/>
      <c r="M873" s="76"/>
      <c r="N873" s="76"/>
      <c r="O873" s="81"/>
      <c r="P873" s="195">
        <f>VLOOKUP(O873,'Supporting Documentation'!$A$4:$J$569,10,FALSE)</f>
        <v>0</v>
      </c>
      <c r="Q873" s="51"/>
      <c r="R873" s="50"/>
      <c r="S873" s="156">
        <f>IF(Q873="",0,(Q873/'PPF Application'!$T$7))</f>
        <v>0</v>
      </c>
      <c r="T873" s="52">
        <f>IF(O873="", 0, (P873/'PPF Application'!$T$7)*Q873)</f>
        <v>0</v>
      </c>
      <c r="U873" s="134"/>
      <c r="W873" s="158">
        <f t="shared" si="126"/>
        <v>0</v>
      </c>
      <c r="X873" s="158">
        <f t="shared" si="118"/>
        <v>0</v>
      </c>
      <c r="Y873" s="158">
        <f t="shared" si="119"/>
        <v>0</v>
      </c>
      <c r="Z873" s="200">
        <f t="shared" si="120"/>
        <v>0</v>
      </c>
      <c r="AA873" s="200">
        <f t="shared" si="121"/>
        <v>0</v>
      </c>
      <c r="AB873" s="158">
        <f t="shared" si="122"/>
        <v>0</v>
      </c>
      <c r="AC873" s="11">
        <f t="shared" si="123"/>
        <v>0</v>
      </c>
      <c r="AE873" s="23">
        <f t="shared" si="124"/>
        <v>0</v>
      </c>
      <c r="AF873" s="23">
        <f t="shared" si="125"/>
        <v>0</v>
      </c>
    </row>
    <row r="874" spans="1:32" x14ac:dyDescent="0.2">
      <c r="A874" s="366"/>
      <c r="B874" s="366"/>
      <c r="C874" s="164"/>
      <c r="D874" s="164"/>
      <c r="E874" s="201"/>
      <c r="F874" s="164"/>
      <c r="G874" s="194"/>
      <c r="H874" s="164"/>
      <c r="I874" s="204"/>
      <c r="J874" s="164"/>
      <c r="K874" s="164"/>
      <c r="L874" s="164"/>
      <c r="M874" s="76"/>
      <c r="N874" s="76"/>
      <c r="O874" s="81"/>
      <c r="P874" s="195">
        <f>VLOOKUP(O874,'Supporting Documentation'!$A$4:$J$569,10,FALSE)</f>
        <v>0</v>
      </c>
      <c r="Q874" s="51"/>
      <c r="R874" s="50"/>
      <c r="S874" s="156">
        <f>IF(Q874="",0,(Q874/'PPF Application'!$T$7))</f>
        <v>0</v>
      </c>
      <c r="T874" s="52">
        <f>IF(O874="", 0, (P874/'PPF Application'!$T$7)*Q874)</f>
        <v>0</v>
      </c>
      <c r="U874" s="134"/>
      <c r="W874" s="158">
        <f t="shared" si="126"/>
        <v>0</v>
      </c>
      <c r="X874" s="158">
        <f t="shared" si="118"/>
        <v>0</v>
      </c>
      <c r="Y874" s="158">
        <f t="shared" si="119"/>
        <v>0</v>
      </c>
      <c r="Z874" s="200">
        <f t="shared" si="120"/>
        <v>0</v>
      </c>
      <c r="AA874" s="200">
        <f t="shared" si="121"/>
        <v>0</v>
      </c>
      <c r="AB874" s="158">
        <f t="shared" si="122"/>
        <v>0</v>
      </c>
      <c r="AC874" s="11">
        <f t="shared" si="123"/>
        <v>0</v>
      </c>
      <c r="AE874" s="23">
        <f t="shared" si="124"/>
        <v>0</v>
      </c>
      <c r="AF874" s="23">
        <f t="shared" si="125"/>
        <v>0</v>
      </c>
    </row>
    <row r="875" spans="1:32" x14ac:dyDescent="0.2">
      <c r="A875" s="366"/>
      <c r="B875" s="366"/>
      <c r="C875" s="164"/>
      <c r="D875" s="164"/>
      <c r="E875" s="201"/>
      <c r="F875" s="164"/>
      <c r="G875" s="194"/>
      <c r="H875" s="164"/>
      <c r="I875" s="204"/>
      <c r="J875" s="164"/>
      <c r="K875" s="164"/>
      <c r="L875" s="164"/>
      <c r="M875" s="76"/>
      <c r="N875" s="76"/>
      <c r="O875" s="81"/>
      <c r="P875" s="195">
        <f>VLOOKUP(O875,'Supporting Documentation'!$A$4:$J$569,10,FALSE)</f>
        <v>0</v>
      </c>
      <c r="Q875" s="51"/>
      <c r="R875" s="50"/>
      <c r="S875" s="156">
        <f>IF(Q875="",0,(Q875/'PPF Application'!$T$7))</f>
        <v>0</v>
      </c>
      <c r="T875" s="52">
        <f>IF(O875="", 0, (P875/'PPF Application'!$T$7)*Q875)</f>
        <v>0</v>
      </c>
      <c r="U875" s="134"/>
      <c r="W875" s="158">
        <f t="shared" si="126"/>
        <v>0</v>
      </c>
      <c r="X875" s="158">
        <f t="shared" si="118"/>
        <v>0</v>
      </c>
      <c r="Y875" s="158">
        <f t="shared" si="119"/>
        <v>0</v>
      </c>
      <c r="Z875" s="200">
        <f t="shared" si="120"/>
        <v>0</v>
      </c>
      <c r="AA875" s="200">
        <f t="shared" si="121"/>
        <v>0</v>
      </c>
      <c r="AB875" s="158">
        <f t="shared" si="122"/>
        <v>0</v>
      </c>
      <c r="AC875" s="11">
        <f t="shared" si="123"/>
        <v>0</v>
      </c>
      <c r="AE875" s="23">
        <f t="shared" si="124"/>
        <v>0</v>
      </c>
      <c r="AF875" s="23">
        <f t="shared" si="125"/>
        <v>0</v>
      </c>
    </row>
    <row r="876" spans="1:32" x14ac:dyDescent="0.2">
      <c r="A876" s="366"/>
      <c r="B876" s="366"/>
      <c r="C876" s="164"/>
      <c r="D876" s="164"/>
      <c r="E876" s="201"/>
      <c r="F876" s="164"/>
      <c r="G876" s="194"/>
      <c r="H876" s="164"/>
      <c r="I876" s="204"/>
      <c r="J876" s="164"/>
      <c r="K876" s="164"/>
      <c r="L876" s="164"/>
      <c r="M876" s="76"/>
      <c r="N876" s="76"/>
      <c r="O876" s="81"/>
      <c r="P876" s="195">
        <f>VLOOKUP(O876,'Supporting Documentation'!$A$4:$J$569,10,FALSE)</f>
        <v>0</v>
      </c>
      <c r="Q876" s="51"/>
      <c r="R876" s="50"/>
      <c r="S876" s="156">
        <f>IF(Q876="",0,(Q876/'PPF Application'!$T$7))</f>
        <v>0</v>
      </c>
      <c r="T876" s="52">
        <f>IF(O876="", 0, (P876/'PPF Application'!$T$7)*Q876)</f>
        <v>0</v>
      </c>
      <c r="U876" s="134"/>
      <c r="W876" s="158">
        <f t="shared" si="126"/>
        <v>0</v>
      </c>
      <c r="X876" s="158">
        <f t="shared" si="118"/>
        <v>0</v>
      </c>
      <c r="Y876" s="158">
        <f t="shared" si="119"/>
        <v>0</v>
      </c>
      <c r="Z876" s="200">
        <f t="shared" si="120"/>
        <v>0</v>
      </c>
      <c r="AA876" s="200">
        <f t="shared" si="121"/>
        <v>0</v>
      </c>
      <c r="AB876" s="158">
        <f t="shared" si="122"/>
        <v>0</v>
      </c>
      <c r="AC876" s="11">
        <f t="shared" si="123"/>
        <v>0</v>
      </c>
      <c r="AE876" s="23">
        <f t="shared" si="124"/>
        <v>0</v>
      </c>
      <c r="AF876" s="23">
        <f t="shared" si="125"/>
        <v>0</v>
      </c>
    </row>
    <row r="877" spans="1:32" x14ac:dyDescent="0.2">
      <c r="A877" s="366"/>
      <c r="B877" s="366"/>
      <c r="C877" s="164"/>
      <c r="D877" s="164"/>
      <c r="E877" s="201"/>
      <c r="F877" s="164"/>
      <c r="G877" s="194"/>
      <c r="H877" s="164"/>
      <c r="I877" s="204"/>
      <c r="J877" s="164"/>
      <c r="K877" s="164"/>
      <c r="L877" s="164"/>
      <c r="M877" s="76"/>
      <c r="N877" s="76"/>
      <c r="O877" s="81"/>
      <c r="P877" s="195">
        <f>VLOOKUP(O877,'Supporting Documentation'!$A$4:$J$569,10,FALSE)</f>
        <v>0</v>
      </c>
      <c r="Q877" s="51"/>
      <c r="R877" s="50"/>
      <c r="S877" s="156">
        <f>IF(Q877="",0,(Q877/'PPF Application'!$T$7))</f>
        <v>0</v>
      </c>
      <c r="T877" s="52">
        <f>IF(O877="", 0, (P877/'PPF Application'!$T$7)*Q877)</f>
        <v>0</v>
      </c>
      <c r="U877" s="134"/>
      <c r="W877" s="158">
        <f t="shared" si="126"/>
        <v>0</v>
      </c>
      <c r="X877" s="158">
        <f t="shared" si="118"/>
        <v>0</v>
      </c>
      <c r="Y877" s="158">
        <f t="shared" si="119"/>
        <v>0</v>
      </c>
      <c r="Z877" s="200">
        <f t="shared" si="120"/>
        <v>0</v>
      </c>
      <c r="AA877" s="200">
        <f t="shared" si="121"/>
        <v>0</v>
      </c>
      <c r="AB877" s="158">
        <f t="shared" si="122"/>
        <v>0</v>
      </c>
      <c r="AC877" s="11">
        <f t="shared" si="123"/>
        <v>0</v>
      </c>
      <c r="AE877" s="23">
        <f t="shared" si="124"/>
        <v>0</v>
      </c>
      <c r="AF877" s="23">
        <f t="shared" si="125"/>
        <v>0</v>
      </c>
    </row>
    <row r="878" spans="1:32" x14ac:dyDescent="0.2">
      <c r="A878" s="366"/>
      <c r="B878" s="366"/>
      <c r="C878" s="164"/>
      <c r="D878" s="164"/>
      <c r="E878" s="201"/>
      <c r="F878" s="164"/>
      <c r="G878" s="194"/>
      <c r="H878" s="164"/>
      <c r="I878" s="204"/>
      <c r="J878" s="164"/>
      <c r="K878" s="164"/>
      <c r="L878" s="164"/>
      <c r="M878" s="76"/>
      <c r="N878" s="76"/>
      <c r="O878" s="81"/>
      <c r="P878" s="195">
        <f>VLOOKUP(O878,'Supporting Documentation'!$A$4:$J$569,10,FALSE)</f>
        <v>0</v>
      </c>
      <c r="Q878" s="51"/>
      <c r="R878" s="50"/>
      <c r="S878" s="156">
        <f>IF(Q878="",0,(Q878/'PPF Application'!$T$7))</f>
        <v>0</v>
      </c>
      <c r="T878" s="52">
        <f>IF(O878="", 0, (P878/'PPF Application'!$T$7)*Q878)</f>
        <v>0</v>
      </c>
      <c r="U878" s="134"/>
      <c r="W878" s="158">
        <f t="shared" si="126"/>
        <v>0</v>
      </c>
      <c r="X878" s="158">
        <f t="shared" si="118"/>
        <v>0</v>
      </c>
      <c r="Y878" s="158">
        <f t="shared" si="119"/>
        <v>0</v>
      </c>
      <c r="Z878" s="200">
        <f t="shared" si="120"/>
        <v>0</v>
      </c>
      <c r="AA878" s="200">
        <f t="shared" si="121"/>
        <v>0</v>
      </c>
      <c r="AB878" s="158">
        <f t="shared" si="122"/>
        <v>0</v>
      </c>
      <c r="AC878" s="11">
        <f t="shared" si="123"/>
        <v>0</v>
      </c>
      <c r="AE878" s="23">
        <f t="shared" si="124"/>
        <v>0</v>
      </c>
      <c r="AF878" s="23">
        <f t="shared" si="125"/>
        <v>0</v>
      </c>
    </row>
    <row r="879" spans="1:32" x14ac:dyDescent="0.2">
      <c r="A879" s="366"/>
      <c r="B879" s="366"/>
      <c r="C879" s="164"/>
      <c r="D879" s="164"/>
      <c r="E879" s="201"/>
      <c r="F879" s="164"/>
      <c r="G879" s="194"/>
      <c r="H879" s="164"/>
      <c r="I879" s="204"/>
      <c r="J879" s="164"/>
      <c r="K879" s="164"/>
      <c r="L879" s="164"/>
      <c r="M879" s="76"/>
      <c r="N879" s="76"/>
      <c r="O879" s="81"/>
      <c r="P879" s="195">
        <f>VLOOKUP(O879,'Supporting Documentation'!$A$4:$J$569,10,FALSE)</f>
        <v>0</v>
      </c>
      <c r="Q879" s="51"/>
      <c r="R879" s="50"/>
      <c r="S879" s="156">
        <f>IF(Q879="",0,(Q879/'PPF Application'!$T$7))</f>
        <v>0</v>
      </c>
      <c r="T879" s="52">
        <f>IF(O879="", 0, (P879/'PPF Application'!$T$7)*Q879)</f>
        <v>0</v>
      </c>
      <c r="U879" s="134"/>
      <c r="W879" s="158">
        <f t="shared" si="126"/>
        <v>0</v>
      </c>
      <c r="X879" s="158">
        <f t="shared" si="118"/>
        <v>0</v>
      </c>
      <c r="Y879" s="158">
        <f t="shared" si="119"/>
        <v>0</v>
      </c>
      <c r="Z879" s="200">
        <f t="shared" si="120"/>
        <v>0</v>
      </c>
      <c r="AA879" s="200">
        <f t="shared" si="121"/>
        <v>0</v>
      </c>
      <c r="AB879" s="158">
        <f t="shared" si="122"/>
        <v>0</v>
      </c>
      <c r="AC879" s="11">
        <f t="shared" si="123"/>
        <v>0</v>
      </c>
      <c r="AE879" s="23">
        <f t="shared" si="124"/>
        <v>0</v>
      </c>
      <c r="AF879" s="23">
        <f t="shared" si="125"/>
        <v>0</v>
      </c>
    </row>
    <row r="880" spans="1:32" x14ac:dyDescent="0.2">
      <c r="A880" s="366"/>
      <c r="B880" s="366"/>
      <c r="C880" s="164"/>
      <c r="D880" s="164"/>
      <c r="E880" s="201"/>
      <c r="F880" s="164"/>
      <c r="G880" s="194"/>
      <c r="H880" s="164"/>
      <c r="I880" s="204"/>
      <c r="J880" s="164"/>
      <c r="K880" s="164"/>
      <c r="L880" s="164"/>
      <c r="M880" s="76"/>
      <c r="N880" s="76"/>
      <c r="O880" s="81"/>
      <c r="P880" s="195">
        <f>VLOOKUP(O880,'Supporting Documentation'!$A$4:$J$569,10,FALSE)</f>
        <v>0</v>
      </c>
      <c r="Q880" s="51"/>
      <c r="R880" s="50"/>
      <c r="S880" s="156">
        <f>IF(Q880="",0,(Q880/'PPF Application'!$T$7))</f>
        <v>0</v>
      </c>
      <c r="T880" s="52">
        <f>IF(O880="", 0, (P880/'PPF Application'!$T$7)*Q880)</f>
        <v>0</v>
      </c>
      <c r="U880" s="134"/>
      <c r="W880" s="158">
        <f t="shared" si="126"/>
        <v>0</v>
      </c>
      <c r="X880" s="158">
        <f t="shared" si="118"/>
        <v>0</v>
      </c>
      <c r="Y880" s="158">
        <f t="shared" si="119"/>
        <v>0</v>
      </c>
      <c r="Z880" s="200">
        <f t="shared" si="120"/>
        <v>0</v>
      </c>
      <c r="AA880" s="200">
        <f t="shared" si="121"/>
        <v>0</v>
      </c>
      <c r="AB880" s="158">
        <f t="shared" si="122"/>
        <v>0</v>
      </c>
      <c r="AC880" s="11">
        <f t="shared" si="123"/>
        <v>0</v>
      </c>
      <c r="AE880" s="23">
        <f t="shared" si="124"/>
        <v>0</v>
      </c>
      <c r="AF880" s="23">
        <f t="shared" si="125"/>
        <v>0</v>
      </c>
    </row>
    <row r="881" spans="1:32" x14ac:dyDescent="0.2">
      <c r="A881" s="366"/>
      <c r="B881" s="366"/>
      <c r="C881" s="164"/>
      <c r="D881" s="164"/>
      <c r="E881" s="201"/>
      <c r="F881" s="164"/>
      <c r="G881" s="194"/>
      <c r="H881" s="164"/>
      <c r="I881" s="204"/>
      <c r="J881" s="164"/>
      <c r="K881" s="164"/>
      <c r="L881" s="164"/>
      <c r="M881" s="76"/>
      <c r="N881" s="76"/>
      <c r="O881" s="81"/>
      <c r="P881" s="195">
        <f>VLOOKUP(O881,'Supporting Documentation'!$A$4:$J$569,10,FALSE)</f>
        <v>0</v>
      </c>
      <c r="Q881" s="51"/>
      <c r="R881" s="50"/>
      <c r="S881" s="156">
        <f>IF(Q881="",0,(Q881/'PPF Application'!$T$7))</f>
        <v>0</v>
      </c>
      <c r="T881" s="52">
        <f>IF(O881="", 0, (P881/'PPF Application'!$T$7)*Q881)</f>
        <v>0</v>
      </c>
      <c r="U881" s="134"/>
      <c r="W881" s="158">
        <f t="shared" si="126"/>
        <v>0</v>
      </c>
      <c r="X881" s="158">
        <f t="shared" si="118"/>
        <v>0</v>
      </c>
      <c r="Y881" s="158">
        <f t="shared" si="119"/>
        <v>0</v>
      </c>
      <c r="Z881" s="200">
        <f t="shared" si="120"/>
        <v>0</v>
      </c>
      <c r="AA881" s="200">
        <f t="shared" si="121"/>
        <v>0</v>
      </c>
      <c r="AB881" s="158">
        <f t="shared" si="122"/>
        <v>0</v>
      </c>
      <c r="AC881" s="11">
        <f t="shared" si="123"/>
        <v>0</v>
      </c>
      <c r="AE881" s="23">
        <f t="shared" si="124"/>
        <v>0</v>
      </c>
      <c r="AF881" s="23">
        <f t="shared" si="125"/>
        <v>0</v>
      </c>
    </row>
    <row r="882" spans="1:32" x14ac:dyDescent="0.2">
      <c r="A882" s="366"/>
      <c r="B882" s="366"/>
      <c r="C882" s="164"/>
      <c r="D882" s="164"/>
      <c r="E882" s="201"/>
      <c r="F882" s="164"/>
      <c r="G882" s="194"/>
      <c r="H882" s="164"/>
      <c r="I882" s="204"/>
      <c r="J882" s="164"/>
      <c r="K882" s="164"/>
      <c r="L882" s="164"/>
      <c r="M882" s="76"/>
      <c r="N882" s="76"/>
      <c r="O882" s="81"/>
      <c r="P882" s="195">
        <f>VLOOKUP(O882,'Supporting Documentation'!$A$4:$J$569,10,FALSE)</f>
        <v>0</v>
      </c>
      <c r="Q882" s="51"/>
      <c r="R882" s="50"/>
      <c r="S882" s="156">
        <f>IF(Q882="",0,(Q882/'PPF Application'!$T$7))</f>
        <v>0</v>
      </c>
      <c r="T882" s="52">
        <f>IF(O882="", 0, (P882/'PPF Application'!$T$7)*Q882)</f>
        <v>0</v>
      </c>
      <c r="U882" s="134"/>
      <c r="W882" s="158">
        <f t="shared" si="126"/>
        <v>0</v>
      </c>
      <c r="X882" s="158">
        <f t="shared" si="118"/>
        <v>0</v>
      </c>
      <c r="Y882" s="158">
        <f t="shared" si="119"/>
        <v>0</v>
      </c>
      <c r="Z882" s="200">
        <f t="shared" si="120"/>
        <v>0</v>
      </c>
      <c r="AA882" s="200">
        <f t="shared" si="121"/>
        <v>0</v>
      </c>
      <c r="AB882" s="158">
        <f t="shared" si="122"/>
        <v>0</v>
      </c>
      <c r="AC882" s="11">
        <f t="shared" si="123"/>
        <v>0</v>
      </c>
      <c r="AE882" s="23">
        <f t="shared" si="124"/>
        <v>0</v>
      </c>
      <c r="AF882" s="23">
        <f t="shared" si="125"/>
        <v>0</v>
      </c>
    </row>
    <row r="883" spans="1:32" x14ac:dyDescent="0.2">
      <c r="A883" s="366"/>
      <c r="B883" s="366"/>
      <c r="C883" s="164"/>
      <c r="D883" s="164"/>
      <c r="E883" s="201"/>
      <c r="F883" s="164"/>
      <c r="G883" s="194"/>
      <c r="H883" s="164"/>
      <c r="I883" s="204"/>
      <c r="J883" s="164"/>
      <c r="K883" s="164"/>
      <c r="L883" s="164"/>
      <c r="M883" s="76"/>
      <c r="N883" s="76"/>
      <c r="O883" s="81"/>
      <c r="P883" s="195">
        <f>VLOOKUP(O883,'Supporting Documentation'!$A$4:$J$569,10,FALSE)</f>
        <v>0</v>
      </c>
      <c r="Q883" s="51"/>
      <c r="R883" s="50"/>
      <c r="S883" s="156">
        <f>IF(Q883="",0,(Q883/'PPF Application'!$T$7))</f>
        <v>0</v>
      </c>
      <c r="T883" s="52">
        <f>IF(O883="", 0, (P883/'PPF Application'!$T$7)*Q883)</f>
        <v>0</v>
      </c>
      <c r="U883" s="134"/>
      <c r="W883" s="158">
        <f t="shared" si="126"/>
        <v>0</v>
      </c>
      <c r="X883" s="158">
        <f t="shared" si="118"/>
        <v>0</v>
      </c>
      <c r="Y883" s="158">
        <f t="shared" si="119"/>
        <v>0</v>
      </c>
      <c r="Z883" s="200">
        <f t="shared" si="120"/>
        <v>0</v>
      </c>
      <c r="AA883" s="200">
        <f t="shared" si="121"/>
        <v>0</v>
      </c>
      <c r="AB883" s="158">
        <f t="shared" si="122"/>
        <v>0</v>
      </c>
      <c r="AC883" s="11">
        <f t="shared" si="123"/>
        <v>0</v>
      </c>
      <c r="AE883" s="23">
        <f t="shared" si="124"/>
        <v>0</v>
      </c>
      <c r="AF883" s="23">
        <f t="shared" si="125"/>
        <v>0</v>
      </c>
    </row>
    <row r="884" spans="1:32" x14ac:dyDescent="0.2">
      <c r="A884" s="366"/>
      <c r="B884" s="366"/>
      <c r="C884" s="164"/>
      <c r="D884" s="164"/>
      <c r="E884" s="201"/>
      <c r="F884" s="164"/>
      <c r="G884" s="194"/>
      <c r="H884" s="164"/>
      <c r="I884" s="204"/>
      <c r="J884" s="164"/>
      <c r="K884" s="164"/>
      <c r="L884" s="164"/>
      <c r="M884" s="76"/>
      <c r="N884" s="76"/>
      <c r="O884" s="81"/>
      <c r="P884" s="195">
        <f>VLOOKUP(O884,'Supporting Documentation'!$A$4:$J$569,10,FALSE)</f>
        <v>0</v>
      </c>
      <c r="Q884" s="51"/>
      <c r="R884" s="50"/>
      <c r="S884" s="156">
        <f>IF(Q884="",0,(Q884/'PPF Application'!$T$7))</f>
        <v>0</v>
      </c>
      <c r="T884" s="52">
        <f>IF(O884="", 0, (P884/'PPF Application'!$T$7)*Q884)</f>
        <v>0</v>
      </c>
      <c r="U884" s="134"/>
      <c r="W884" s="158">
        <f t="shared" si="126"/>
        <v>0</v>
      </c>
      <c r="X884" s="158">
        <f t="shared" si="118"/>
        <v>0</v>
      </c>
      <c r="Y884" s="158">
        <f t="shared" si="119"/>
        <v>0</v>
      </c>
      <c r="Z884" s="200">
        <f t="shared" si="120"/>
        <v>0</v>
      </c>
      <c r="AA884" s="200">
        <f t="shared" si="121"/>
        <v>0</v>
      </c>
      <c r="AB884" s="158">
        <f t="shared" si="122"/>
        <v>0</v>
      </c>
      <c r="AC884" s="11">
        <f t="shared" si="123"/>
        <v>0</v>
      </c>
      <c r="AE884" s="23">
        <f t="shared" si="124"/>
        <v>0</v>
      </c>
      <c r="AF884" s="23">
        <f t="shared" si="125"/>
        <v>0</v>
      </c>
    </row>
    <row r="885" spans="1:32" x14ac:dyDescent="0.2">
      <c r="A885" s="366"/>
      <c r="B885" s="366"/>
      <c r="C885" s="164"/>
      <c r="D885" s="164"/>
      <c r="E885" s="201"/>
      <c r="F885" s="164"/>
      <c r="G885" s="194"/>
      <c r="H885" s="164"/>
      <c r="I885" s="204"/>
      <c r="J885" s="164"/>
      <c r="K885" s="164"/>
      <c r="L885" s="164"/>
      <c r="M885" s="76"/>
      <c r="N885" s="76"/>
      <c r="O885" s="81"/>
      <c r="P885" s="195">
        <f>VLOOKUP(O885,'Supporting Documentation'!$A$4:$J$569,10,FALSE)</f>
        <v>0</v>
      </c>
      <c r="Q885" s="51"/>
      <c r="R885" s="50"/>
      <c r="S885" s="156">
        <f>IF(Q885="",0,(Q885/'PPF Application'!$T$7))</f>
        <v>0</v>
      </c>
      <c r="T885" s="52">
        <f>IF(O885="", 0, (P885/'PPF Application'!$T$7)*Q885)</f>
        <v>0</v>
      </c>
      <c r="U885" s="134"/>
      <c r="W885" s="158">
        <f t="shared" si="126"/>
        <v>0</v>
      </c>
      <c r="X885" s="158">
        <f t="shared" si="118"/>
        <v>0</v>
      </c>
      <c r="Y885" s="158">
        <f t="shared" si="119"/>
        <v>0</v>
      </c>
      <c r="Z885" s="200">
        <f t="shared" si="120"/>
        <v>0</v>
      </c>
      <c r="AA885" s="200">
        <f t="shared" si="121"/>
        <v>0</v>
      </c>
      <c r="AB885" s="158">
        <f t="shared" si="122"/>
        <v>0</v>
      </c>
      <c r="AC885" s="11">
        <f t="shared" si="123"/>
        <v>0</v>
      </c>
      <c r="AE885" s="23">
        <f t="shared" si="124"/>
        <v>0</v>
      </c>
      <c r="AF885" s="23">
        <f t="shared" si="125"/>
        <v>0</v>
      </c>
    </row>
    <row r="886" spans="1:32" x14ac:dyDescent="0.2">
      <c r="A886" s="366"/>
      <c r="B886" s="366"/>
      <c r="C886" s="164"/>
      <c r="D886" s="164"/>
      <c r="E886" s="201"/>
      <c r="F886" s="164"/>
      <c r="G886" s="194"/>
      <c r="H886" s="164"/>
      <c r="I886" s="204"/>
      <c r="J886" s="164"/>
      <c r="K886" s="164"/>
      <c r="L886" s="164"/>
      <c r="M886" s="76"/>
      <c r="N886" s="76"/>
      <c r="O886" s="81"/>
      <c r="P886" s="195">
        <f>VLOOKUP(O886,'Supporting Documentation'!$A$4:$J$569,10,FALSE)</f>
        <v>0</v>
      </c>
      <c r="Q886" s="51"/>
      <c r="R886" s="50"/>
      <c r="S886" s="156">
        <f>IF(Q886="",0,(Q886/'PPF Application'!$T$7))</f>
        <v>0</v>
      </c>
      <c r="T886" s="52">
        <f>IF(O886="", 0, (P886/'PPF Application'!$T$7)*Q886)</f>
        <v>0</v>
      </c>
      <c r="U886" s="134"/>
      <c r="W886" s="158">
        <f t="shared" si="126"/>
        <v>0</v>
      </c>
      <c r="X886" s="158">
        <f t="shared" si="118"/>
        <v>0</v>
      </c>
      <c r="Y886" s="158">
        <f t="shared" si="119"/>
        <v>0</v>
      </c>
      <c r="Z886" s="200">
        <f t="shared" si="120"/>
        <v>0</v>
      </c>
      <c r="AA886" s="200">
        <f t="shared" si="121"/>
        <v>0</v>
      </c>
      <c r="AB886" s="158">
        <f t="shared" si="122"/>
        <v>0</v>
      </c>
      <c r="AC886" s="11">
        <f t="shared" si="123"/>
        <v>0</v>
      </c>
      <c r="AE886" s="23">
        <f t="shared" si="124"/>
        <v>0</v>
      </c>
      <c r="AF886" s="23">
        <f t="shared" si="125"/>
        <v>0</v>
      </c>
    </row>
    <row r="887" spans="1:32" x14ac:dyDescent="0.2">
      <c r="A887" s="366"/>
      <c r="B887" s="366"/>
      <c r="C887" s="164"/>
      <c r="D887" s="164"/>
      <c r="E887" s="201"/>
      <c r="F887" s="164"/>
      <c r="G887" s="194"/>
      <c r="H887" s="164"/>
      <c r="I887" s="204"/>
      <c r="J887" s="164"/>
      <c r="K887" s="164"/>
      <c r="L887" s="164"/>
      <c r="M887" s="76"/>
      <c r="N887" s="76"/>
      <c r="O887" s="81"/>
      <c r="P887" s="195">
        <f>VLOOKUP(O887,'Supporting Documentation'!$A$4:$J$569,10,FALSE)</f>
        <v>0</v>
      </c>
      <c r="Q887" s="51"/>
      <c r="R887" s="50"/>
      <c r="S887" s="156">
        <f>IF(Q887="",0,(Q887/'PPF Application'!$T$7))</f>
        <v>0</v>
      </c>
      <c r="T887" s="52">
        <f>IF(O887="", 0, (P887/'PPF Application'!$T$7)*Q887)</f>
        <v>0</v>
      </c>
      <c r="U887" s="134"/>
      <c r="W887" s="158">
        <f t="shared" si="126"/>
        <v>0</v>
      </c>
      <c r="X887" s="158">
        <f t="shared" si="118"/>
        <v>0</v>
      </c>
      <c r="Y887" s="158">
        <f t="shared" si="119"/>
        <v>0</v>
      </c>
      <c r="Z887" s="200">
        <f t="shared" si="120"/>
        <v>0</v>
      </c>
      <c r="AA887" s="200">
        <f t="shared" si="121"/>
        <v>0</v>
      </c>
      <c r="AB887" s="158">
        <f t="shared" si="122"/>
        <v>0</v>
      </c>
      <c r="AC887" s="11">
        <f t="shared" si="123"/>
        <v>0</v>
      </c>
      <c r="AE887" s="23">
        <f t="shared" si="124"/>
        <v>0</v>
      </c>
      <c r="AF887" s="23">
        <f t="shared" si="125"/>
        <v>0</v>
      </c>
    </row>
    <row r="888" spans="1:32" x14ac:dyDescent="0.2">
      <c r="A888" s="366"/>
      <c r="B888" s="366"/>
      <c r="C888" s="164"/>
      <c r="D888" s="164"/>
      <c r="E888" s="201"/>
      <c r="F888" s="164"/>
      <c r="G888" s="194"/>
      <c r="H888" s="164"/>
      <c r="I888" s="204"/>
      <c r="J888" s="164"/>
      <c r="K888" s="164"/>
      <c r="L888" s="164"/>
      <c r="M888" s="76"/>
      <c r="N888" s="76"/>
      <c r="O888" s="81"/>
      <c r="P888" s="195">
        <f>VLOOKUP(O888,'Supporting Documentation'!$A$4:$J$569,10,FALSE)</f>
        <v>0</v>
      </c>
      <c r="Q888" s="51"/>
      <c r="R888" s="50"/>
      <c r="S888" s="156">
        <f>IF(Q888="",0,(Q888/'PPF Application'!$T$7))</f>
        <v>0</v>
      </c>
      <c r="T888" s="52">
        <f>IF(O888="", 0, (P888/'PPF Application'!$T$7)*Q888)</f>
        <v>0</v>
      </c>
      <c r="U888" s="134"/>
      <c r="W888" s="158">
        <f t="shared" si="126"/>
        <v>0</v>
      </c>
      <c r="X888" s="158">
        <f t="shared" si="118"/>
        <v>0</v>
      </c>
      <c r="Y888" s="158">
        <f t="shared" si="119"/>
        <v>0</v>
      </c>
      <c r="Z888" s="200">
        <f t="shared" si="120"/>
        <v>0</v>
      </c>
      <c r="AA888" s="200">
        <f t="shared" si="121"/>
        <v>0</v>
      </c>
      <c r="AB888" s="158">
        <f t="shared" si="122"/>
        <v>0</v>
      </c>
      <c r="AC888" s="11">
        <f t="shared" si="123"/>
        <v>0</v>
      </c>
      <c r="AE888" s="23">
        <f t="shared" si="124"/>
        <v>0</v>
      </c>
      <c r="AF888" s="23">
        <f t="shared" si="125"/>
        <v>0</v>
      </c>
    </row>
    <row r="889" spans="1:32" x14ac:dyDescent="0.2">
      <c r="A889" s="366"/>
      <c r="B889" s="366"/>
      <c r="C889" s="164"/>
      <c r="D889" s="164"/>
      <c r="E889" s="201"/>
      <c r="F889" s="164"/>
      <c r="G889" s="194"/>
      <c r="H889" s="164"/>
      <c r="I889" s="204"/>
      <c r="J889" s="164"/>
      <c r="K889" s="164"/>
      <c r="L889" s="164"/>
      <c r="M889" s="76"/>
      <c r="N889" s="76"/>
      <c r="O889" s="81"/>
      <c r="P889" s="195">
        <f>VLOOKUP(O889,'Supporting Documentation'!$A$4:$J$569,10,FALSE)</f>
        <v>0</v>
      </c>
      <c r="Q889" s="51"/>
      <c r="R889" s="50"/>
      <c r="S889" s="156">
        <f>IF(Q889="",0,(Q889/'PPF Application'!$T$7))</f>
        <v>0</v>
      </c>
      <c r="T889" s="52">
        <f>IF(O889="", 0, (P889/'PPF Application'!$T$7)*Q889)</f>
        <v>0</v>
      </c>
      <c r="U889" s="134"/>
      <c r="W889" s="158">
        <f t="shared" si="126"/>
        <v>0</v>
      </c>
      <c r="X889" s="158">
        <f t="shared" si="118"/>
        <v>0</v>
      </c>
      <c r="Y889" s="158">
        <f t="shared" si="119"/>
        <v>0</v>
      </c>
      <c r="Z889" s="200">
        <f t="shared" si="120"/>
        <v>0</v>
      </c>
      <c r="AA889" s="200">
        <f t="shared" si="121"/>
        <v>0</v>
      </c>
      <c r="AB889" s="158">
        <f t="shared" si="122"/>
        <v>0</v>
      </c>
      <c r="AC889" s="11">
        <f t="shared" si="123"/>
        <v>0</v>
      </c>
      <c r="AE889" s="23">
        <f t="shared" si="124"/>
        <v>0</v>
      </c>
      <c r="AF889" s="23">
        <f t="shared" si="125"/>
        <v>0</v>
      </c>
    </row>
    <row r="890" spans="1:32" x14ac:dyDescent="0.2">
      <c r="A890" s="366"/>
      <c r="B890" s="366"/>
      <c r="C890" s="164"/>
      <c r="D890" s="164"/>
      <c r="E890" s="201"/>
      <c r="F890" s="164"/>
      <c r="G890" s="194"/>
      <c r="H890" s="164"/>
      <c r="I890" s="204"/>
      <c r="J890" s="164"/>
      <c r="K890" s="164"/>
      <c r="L890" s="164"/>
      <c r="M890" s="76"/>
      <c r="N890" s="76"/>
      <c r="O890" s="81"/>
      <c r="P890" s="195">
        <f>VLOOKUP(O890,'Supporting Documentation'!$A$4:$J$569,10,FALSE)</f>
        <v>0</v>
      </c>
      <c r="Q890" s="51"/>
      <c r="R890" s="50"/>
      <c r="S890" s="156">
        <f>IF(Q890="",0,(Q890/'PPF Application'!$T$7))</f>
        <v>0</v>
      </c>
      <c r="T890" s="52">
        <f>IF(O890="", 0, (P890/'PPF Application'!$T$7)*Q890)</f>
        <v>0</v>
      </c>
      <c r="U890" s="134"/>
      <c r="W890" s="158">
        <f t="shared" si="126"/>
        <v>0</v>
      </c>
      <c r="X890" s="158">
        <f t="shared" si="118"/>
        <v>0</v>
      </c>
      <c r="Y890" s="158">
        <f t="shared" si="119"/>
        <v>0</v>
      </c>
      <c r="Z890" s="200">
        <f t="shared" si="120"/>
        <v>0</v>
      </c>
      <c r="AA890" s="200">
        <f t="shared" si="121"/>
        <v>0</v>
      </c>
      <c r="AB890" s="158">
        <f t="shared" si="122"/>
        <v>0</v>
      </c>
      <c r="AC890" s="11">
        <f t="shared" si="123"/>
        <v>0</v>
      </c>
      <c r="AE890" s="23">
        <f t="shared" si="124"/>
        <v>0</v>
      </c>
      <c r="AF890" s="23">
        <f t="shared" si="125"/>
        <v>0</v>
      </c>
    </row>
    <row r="891" spans="1:32" x14ac:dyDescent="0.2">
      <c r="A891" s="366"/>
      <c r="B891" s="366"/>
      <c r="C891" s="164"/>
      <c r="D891" s="164"/>
      <c r="E891" s="201"/>
      <c r="F891" s="164"/>
      <c r="G891" s="194"/>
      <c r="H891" s="164"/>
      <c r="I891" s="204"/>
      <c r="J891" s="164"/>
      <c r="K891" s="164"/>
      <c r="L891" s="164"/>
      <c r="M891" s="76"/>
      <c r="N891" s="76"/>
      <c r="O891" s="81"/>
      <c r="P891" s="195">
        <f>VLOOKUP(O891,'Supporting Documentation'!$A$4:$J$569,10,FALSE)</f>
        <v>0</v>
      </c>
      <c r="Q891" s="51"/>
      <c r="R891" s="50"/>
      <c r="S891" s="156">
        <f>IF(Q891="",0,(Q891/'PPF Application'!$T$7))</f>
        <v>0</v>
      </c>
      <c r="T891" s="52">
        <f>IF(O891="", 0, (P891/'PPF Application'!$T$7)*Q891)</f>
        <v>0</v>
      </c>
      <c r="U891" s="134"/>
      <c r="W891" s="158">
        <f t="shared" si="126"/>
        <v>0</v>
      </c>
      <c r="X891" s="158">
        <f t="shared" si="118"/>
        <v>0</v>
      </c>
      <c r="Y891" s="158">
        <f t="shared" si="119"/>
        <v>0</v>
      </c>
      <c r="Z891" s="200">
        <f t="shared" si="120"/>
        <v>0</v>
      </c>
      <c r="AA891" s="200">
        <f t="shared" si="121"/>
        <v>0</v>
      </c>
      <c r="AB891" s="158">
        <f t="shared" si="122"/>
        <v>0</v>
      </c>
      <c r="AC891" s="11">
        <f t="shared" si="123"/>
        <v>0</v>
      </c>
      <c r="AE891" s="23">
        <f t="shared" si="124"/>
        <v>0</v>
      </c>
      <c r="AF891" s="23">
        <f t="shared" si="125"/>
        <v>0</v>
      </c>
    </row>
    <row r="892" spans="1:32" x14ac:dyDescent="0.2">
      <c r="A892" s="366"/>
      <c r="B892" s="366"/>
      <c r="C892" s="164"/>
      <c r="D892" s="164"/>
      <c r="E892" s="201"/>
      <c r="F892" s="164"/>
      <c r="G892" s="194"/>
      <c r="H892" s="164"/>
      <c r="I892" s="204"/>
      <c r="J892" s="164"/>
      <c r="K892" s="164"/>
      <c r="L892" s="164"/>
      <c r="M892" s="76"/>
      <c r="N892" s="76"/>
      <c r="O892" s="81"/>
      <c r="P892" s="195">
        <f>VLOOKUP(O892,'Supporting Documentation'!$A$4:$J$569,10,FALSE)</f>
        <v>0</v>
      </c>
      <c r="Q892" s="51"/>
      <c r="R892" s="50"/>
      <c r="S892" s="156">
        <f>IF(Q892="",0,(Q892/'PPF Application'!$T$7))</f>
        <v>0</v>
      </c>
      <c r="T892" s="52">
        <f>IF(O892="", 0, (P892/'PPF Application'!$T$7)*Q892)</f>
        <v>0</v>
      </c>
      <c r="U892" s="134"/>
      <c r="W892" s="158">
        <f t="shared" si="126"/>
        <v>0</v>
      </c>
      <c r="X892" s="158">
        <f t="shared" si="118"/>
        <v>0</v>
      </c>
      <c r="Y892" s="158">
        <f t="shared" si="119"/>
        <v>0</v>
      </c>
      <c r="Z892" s="200">
        <f t="shared" si="120"/>
        <v>0</v>
      </c>
      <c r="AA892" s="200">
        <f t="shared" si="121"/>
        <v>0</v>
      </c>
      <c r="AB892" s="158">
        <f t="shared" si="122"/>
        <v>0</v>
      </c>
      <c r="AC892" s="11">
        <f t="shared" si="123"/>
        <v>0</v>
      </c>
      <c r="AE892" s="23">
        <f t="shared" si="124"/>
        <v>0</v>
      </c>
      <c r="AF892" s="23">
        <f t="shared" si="125"/>
        <v>0</v>
      </c>
    </row>
    <row r="893" spans="1:32" x14ac:dyDescent="0.2">
      <c r="A893" s="366"/>
      <c r="B893" s="366"/>
      <c r="C893" s="164"/>
      <c r="D893" s="164"/>
      <c r="E893" s="201"/>
      <c r="F893" s="164"/>
      <c r="G893" s="194"/>
      <c r="H893" s="164"/>
      <c r="I893" s="204"/>
      <c r="J893" s="164"/>
      <c r="K893" s="164"/>
      <c r="L893" s="164"/>
      <c r="M893" s="76"/>
      <c r="N893" s="76"/>
      <c r="O893" s="81"/>
      <c r="P893" s="195">
        <f>VLOOKUP(O893,'Supporting Documentation'!$A$4:$J$569,10,FALSE)</f>
        <v>0</v>
      </c>
      <c r="Q893" s="51"/>
      <c r="R893" s="50"/>
      <c r="S893" s="156">
        <f>IF(Q893="",0,(Q893/'PPF Application'!$T$7))</f>
        <v>0</v>
      </c>
      <c r="T893" s="52">
        <f>IF(O893="", 0, (P893/'PPF Application'!$T$7)*Q893)</f>
        <v>0</v>
      </c>
      <c r="U893" s="134"/>
      <c r="W893" s="158">
        <f t="shared" si="126"/>
        <v>0</v>
      </c>
      <c r="X893" s="158">
        <f t="shared" si="118"/>
        <v>0</v>
      </c>
      <c r="Y893" s="158">
        <f t="shared" si="119"/>
        <v>0</v>
      </c>
      <c r="Z893" s="200">
        <f t="shared" si="120"/>
        <v>0</v>
      </c>
      <c r="AA893" s="200">
        <f t="shared" si="121"/>
        <v>0</v>
      </c>
      <c r="AB893" s="158">
        <f t="shared" si="122"/>
        <v>0</v>
      </c>
      <c r="AC893" s="11">
        <f t="shared" si="123"/>
        <v>0</v>
      </c>
      <c r="AE893" s="23">
        <f t="shared" si="124"/>
        <v>0</v>
      </c>
      <c r="AF893" s="23">
        <f t="shared" si="125"/>
        <v>0</v>
      </c>
    </row>
    <row r="894" spans="1:32" x14ac:dyDescent="0.2">
      <c r="A894" s="366"/>
      <c r="B894" s="366"/>
      <c r="C894" s="164"/>
      <c r="D894" s="164"/>
      <c r="E894" s="201"/>
      <c r="F894" s="164"/>
      <c r="G894" s="194"/>
      <c r="H894" s="164"/>
      <c r="I894" s="204"/>
      <c r="J894" s="164"/>
      <c r="K894" s="164"/>
      <c r="L894" s="164"/>
      <c r="M894" s="76"/>
      <c r="N894" s="76"/>
      <c r="O894" s="81"/>
      <c r="P894" s="195">
        <f>VLOOKUP(O894,'Supporting Documentation'!$A$4:$J$569,10,FALSE)</f>
        <v>0</v>
      </c>
      <c r="Q894" s="51"/>
      <c r="R894" s="50"/>
      <c r="S894" s="156">
        <f>IF(Q894="",0,(Q894/'PPF Application'!$T$7))</f>
        <v>0</v>
      </c>
      <c r="T894" s="52">
        <f>IF(O894="", 0, (P894/'PPF Application'!$T$7)*Q894)</f>
        <v>0</v>
      </c>
      <c r="U894" s="134"/>
      <c r="W894" s="158">
        <f t="shared" si="126"/>
        <v>0</v>
      </c>
      <c r="X894" s="158">
        <f t="shared" si="118"/>
        <v>0</v>
      </c>
      <c r="Y894" s="158">
        <f t="shared" si="119"/>
        <v>0</v>
      </c>
      <c r="Z894" s="200">
        <f t="shared" si="120"/>
        <v>0</v>
      </c>
      <c r="AA894" s="200">
        <f t="shared" si="121"/>
        <v>0</v>
      </c>
      <c r="AB894" s="158">
        <f t="shared" si="122"/>
        <v>0</v>
      </c>
      <c r="AC894" s="11">
        <f t="shared" si="123"/>
        <v>0</v>
      </c>
      <c r="AE894" s="23">
        <f t="shared" si="124"/>
        <v>0</v>
      </c>
      <c r="AF894" s="23">
        <f t="shared" si="125"/>
        <v>0</v>
      </c>
    </row>
    <row r="895" spans="1:32" x14ac:dyDescent="0.2">
      <c r="A895" s="366"/>
      <c r="B895" s="366"/>
      <c r="C895" s="164"/>
      <c r="D895" s="164"/>
      <c r="E895" s="201"/>
      <c r="F895" s="164"/>
      <c r="G895" s="194"/>
      <c r="H895" s="164"/>
      <c r="I895" s="204"/>
      <c r="J895" s="164"/>
      <c r="K895" s="164"/>
      <c r="L895" s="164"/>
      <c r="M895" s="76"/>
      <c r="N895" s="76"/>
      <c r="O895" s="81"/>
      <c r="P895" s="195">
        <f>VLOOKUP(O895,'Supporting Documentation'!$A$4:$J$569,10,FALSE)</f>
        <v>0</v>
      </c>
      <c r="Q895" s="51"/>
      <c r="R895" s="50"/>
      <c r="S895" s="156">
        <f>IF(Q895="",0,(Q895/'PPF Application'!$T$7))</f>
        <v>0</v>
      </c>
      <c r="T895" s="52">
        <f>IF(O895="", 0, (P895/'PPF Application'!$T$7)*Q895)</f>
        <v>0</v>
      </c>
      <c r="U895" s="134"/>
      <c r="W895" s="158">
        <f t="shared" si="126"/>
        <v>0</v>
      </c>
      <c r="X895" s="158">
        <f t="shared" si="118"/>
        <v>0</v>
      </c>
      <c r="Y895" s="158">
        <f t="shared" si="119"/>
        <v>0</v>
      </c>
      <c r="Z895" s="200">
        <f t="shared" si="120"/>
        <v>0</v>
      </c>
      <c r="AA895" s="200">
        <f t="shared" si="121"/>
        <v>0</v>
      </c>
      <c r="AB895" s="158">
        <f t="shared" si="122"/>
        <v>0</v>
      </c>
      <c r="AC895" s="11">
        <f t="shared" si="123"/>
        <v>0</v>
      </c>
      <c r="AE895" s="23">
        <f t="shared" si="124"/>
        <v>0</v>
      </c>
      <c r="AF895" s="23">
        <f t="shared" si="125"/>
        <v>0</v>
      </c>
    </row>
    <row r="896" spans="1:32" x14ac:dyDescent="0.2">
      <c r="A896" s="366"/>
      <c r="B896" s="366"/>
      <c r="C896" s="164"/>
      <c r="D896" s="164"/>
      <c r="E896" s="201"/>
      <c r="F896" s="164"/>
      <c r="G896" s="194"/>
      <c r="H896" s="164"/>
      <c r="I896" s="204"/>
      <c r="J896" s="164"/>
      <c r="K896" s="164"/>
      <c r="L896" s="164"/>
      <c r="M896" s="76"/>
      <c r="N896" s="76"/>
      <c r="O896" s="81"/>
      <c r="P896" s="195">
        <f>VLOOKUP(O896,'Supporting Documentation'!$A$4:$J$569,10,FALSE)</f>
        <v>0</v>
      </c>
      <c r="Q896" s="51"/>
      <c r="R896" s="50"/>
      <c r="S896" s="156">
        <f>IF(Q896="",0,(Q896/'PPF Application'!$T$7))</f>
        <v>0</v>
      </c>
      <c r="T896" s="52">
        <f>IF(O896="", 0, (P896/'PPF Application'!$T$7)*Q896)</f>
        <v>0</v>
      </c>
      <c r="U896" s="134"/>
      <c r="W896" s="158">
        <f t="shared" si="126"/>
        <v>0</v>
      </c>
      <c r="X896" s="158">
        <f t="shared" si="118"/>
        <v>0</v>
      </c>
      <c r="Y896" s="158">
        <f t="shared" si="119"/>
        <v>0</v>
      </c>
      <c r="Z896" s="200">
        <f t="shared" si="120"/>
        <v>0</v>
      </c>
      <c r="AA896" s="200">
        <f t="shared" si="121"/>
        <v>0</v>
      </c>
      <c r="AB896" s="158">
        <f t="shared" si="122"/>
        <v>0</v>
      </c>
      <c r="AC896" s="11">
        <f t="shared" si="123"/>
        <v>0</v>
      </c>
      <c r="AE896" s="23">
        <f t="shared" si="124"/>
        <v>0</v>
      </c>
      <c r="AF896" s="23">
        <f t="shared" si="125"/>
        <v>0</v>
      </c>
    </row>
    <row r="897" spans="1:32" x14ac:dyDescent="0.2">
      <c r="A897" s="366"/>
      <c r="B897" s="366"/>
      <c r="C897" s="164"/>
      <c r="D897" s="164"/>
      <c r="E897" s="201"/>
      <c r="F897" s="164"/>
      <c r="G897" s="194"/>
      <c r="H897" s="164"/>
      <c r="I897" s="204"/>
      <c r="J897" s="164"/>
      <c r="K897" s="164"/>
      <c r="L897" s="164"/>
      <c r="M897" s="76"/>
      <c r="N897" s="76"/>
      <c r="O897" s="81"/>
      <c r="P897" s="195">
        <f>VLOOKUP(O897,'Supporting Documentation'!$A$4:$J$569,10,FALSE)</f>
        <v>0</v>
      </c>
      <c r="Q897" s="51"/>
      <c r="R897" s="50"/>
      <c r="S897" s="156">
        <f>IF(Q897="",0,(Q897/'PPF Application'!$T$7))</f>
        <v>0</v>
      </c>
      <c r="T897" s="52">
        <f>IF(O897="", 0, (P897/'PPF Application'!$T$7)*Q897)</f>
        <v>0</v>
      </c>
      <c r="U897" s="134"/>
      <c r="W897" s="158">
        <f t="shared" si="126"/>
        <v>0</v>
      </c>
      <c r="X897" s="158">
        <f t="shared" si="118"/>
        <v>0</v>
      </c>
      <c r="Y897" s="158">
        <f t="shared" si="119"/>
        <v>0</v>
      </c>
      <c r="Z897" s="200">
        <f t="shared" si="120"/>
        <v>0</v>
      </c>
      <c r="AA897" s="200">
        <f t="shared" si="121"/>
        <v>0</v>
      </c>
      <c r="AB897" s="158">
        <f t="shared" si="122"/>
        <v>0</v>
      </c>
      <c r="AC897" s="11">
        <f t="shared" si="123"/>
        <v>0</v>
      </c>
      <c r="AE897" s="23">
        <f t="shared" si="124"/>
        <v>0</v>
      </c>
      <c r="AF897" s="23">
        <f t="shared" si="125"/>
        <v>0</v>
      </c>
    </row>
    <row r="898" spans="1:32" x14ac:dyDescent="0.2">
      <c r="A898" s="366"/>
      <c r="B898" s="366"/>
      <c r="C898" s="164"/>
      <c r="D898" s="164"/>
      <c r="E898" s="201"/>
      <c r="F898" s="164"/>
      <c r="G898" s="194"/>
      <c r="H898" s="164"/>
      <c r="I898" s="204"/>
      <c r="J898" s="164"/>
      <c r="K898" s="164"/>
      <c r="L898" s="164"/>
      <c r="M898" s="76"/>
      <c r="N898" s="76"/>
      <c r="O898" s="81"/>
      <c r="P898" s="195">
        <f>VLOOKUP(O898,'Supporting Documentation'!$A$4:$J$569,10,FALSE)</f>
        <v>0</v>
      </c>
      <c r="Q898" s="51"/>
      <c r="R898" s="50"/>
      <c r="S898" s="156">
        <f>IF(Q898="",0,(Q898/'PPF Application'!$T$7))</f>
        <v>0</v>
      </c>
      <c r="T898" s="52">
        <f>IF(O898="", 0, (P898/'PPF Application'!$T$7)*Q898)</f>
        <v>0</v>
      </c>
      <c r="U898" s="134"/>
      <c r="W898" s="158">
        <f t="shared" si="126"/>
        <v>0</v>
      </c>
      <c r="X898" s="158">
        <f t="shared" si="118"/>
        <v>0</v>
      </c>
      <c r="Y898" s="158">
        <f t="shared" si="119"/>
        <v>0</v>
      </c>
      <c r="Z898" s="200">
        <f t="shared" si="120"/>
        <v>0</v>
      </c>
      <c r="AA898" s="200">
        <f t="shared" si="121"/>
        <v>0</v>
      </c>
      <c r="AB898" s="158">
        <f t="shared" si="122"/>
        <v>0</v>
      </c>
      <c r="AC898" s="11">
        <f t="shared" si="123"/>
        <v>0</v>
      </c>
      <c r="AE898" s="23">
        <f t="shared" si="124"/>
        <v>0</v>
      </c>
      <c r="AF898" s="23">
        <f t="shared" si="125"/>
        <v>0</v>
      </c>
    </row>
    <row r="899" spans="1:32" x14ac:dyDescent="0.2">
      <c r="A899" s="366"/>
      <c r="B899" s="366"/>
      <c r="C899" s="164"/>
      <c r="D899" s="164"/>
      <c r="E899" s="201"/>
      <c r="F899" s="164"/>
      <c r="G899" s="194"/>
      <c r="H899" s="164"/>
      <c r="I899" s="204"/>
      <c r="J899" s="164"/>
      <c r="K899" s="164"/>
      <c r="L899" s="164"/>
      <c r="M899" s="76"/>
      <c r="N899" s="76"/>
      <c r="O899" s="81"/>
      <c r="P899" s="195">
        <f>VLOOKUP(O899,'Supporting Documentation'!$A$4:$J$569,10,FALSE)</f>
        <v>0</v>
      </c>
      <c r="Q899" s="51"/>
      <c r="R899" s="50"/>
      <c r="S899" s="156">
        <f>IF(Q899="",0,(Q899/'PPF Application'!$T$7))</f>
        <v>0</v>
      </c>
      <c r="T899" s="52">
        <f>IF(O899="", 0, (P899/'PPF Application'!$T$7)*Q899)</f>
        <v>0</v>
      </c>
      <c r="U899" s="134"/>
      <c r="W899" s="158">
        <f t="shared" si="126"/>
        <v>0</v>
      </c>
      <c r="X899" s="158">
        <f t="shared" si="118"/>
        <v>0</v>
      </c>
      <c r="Y899" s="158">
        <f t="shared" si="119"/>
        <v>0</v>
      </c>
      <c r="Z899" s="200">
        <f t="shared" si="120"/>
        <v>0</v>
      </c>
      <c r="AA899" s="200">
        <f t="shared" si="121"/>
        <v>0</v>
      </c>
      <c r="AB899" s="158">
        <f t="shared" si="122"/>
        <v>0</v>
      </c>
      <c r="AC899" s="11">
        <f t="shared" si="123"/>
        <v>0</v>
      </c>
      <c r="AE899" s="23">
        <f t="shared" si="124"/>
        <v>0</v>
      </c>
      <c r="AF899" s="23">
        <f t="shared" si="125"/>
        <v>0</v>
      </c>
    </row>
    <row r="900" spans="1:32" x14ac:dyDescent="0.2">
      <c r="A900" s="366"/>
      <c r="B900" s="366"/>
      <c r="C900" s="164"/>
      <c r="D900" s="164"/>
      <c r="E900" s="201"/>
      <c r="F900" s="164"/>
      <c r="G900" s="194"/>
      <c r="H900" s="164"/>
      <c r="I900" s="204"/>
      <c r="J900" s="164"/>
      <c r="K900" s="164"/>
      <c r="L900" s="164"/>
      <c r="M900" s="76"/>
      <c r="N900" s="76"/>
      <c r="O900" s="81"/>
      <c r="P900" s="195">
        <f>VLOOKUP(O900,'Supporting Documentation'!$A$4:$J$569,10,FALSE)</f>
        <v>0</v>
      </c>
      <c r="Q900" s="51"/>
      <c r="R900" s="50"/>
      <c r="S900" s="156">
        <f>IF(Q900="",0,(Q900/'PPF Application'!$T$7))</f>
        <v>0</v>
      </c>
      <c r="T900" s="52">
        <f>IF(O900="", 0, (P900/'PPF Application'!$T$7)*Q900)</f>
        <v>0</v>
      </c>
      <c r="U900" s="134"/>
      <c r="W900" s="158">
        <f t="shared" si="126"/>
        <v>0</v>
      </c>
      <c r="X900" s="158">
        <f t="shared" si="118"/>
        <v>0</v>
      </c>
      <c r="Y900" s="158">
        <f t="shared" si="119"/>
        <v>0</v>
      </c>
      <c r="Z900" s="200">
        <f t="shared" si="120"/>
        <v>0</v>
      </c>
      <c r="AA900" s="200">
        <f t="shared" si="121"/>
        <v>0</v>
      </c>
      <c r="AB900" s="158">
        <f t="shared" si="122"/>
        <v>0</v>
      </c>
      <c r="AC900" s="11">
        <f t="shared" si="123"/>
        <v>0</v>
      </c>
      <c r="AE900" s="23">
        <f t="shared" si="124"/>
        <v>0</v>
      </c>
      <c r="AF900" s="23">
        <f t="shared" si="125"/>
        <v>0</v>
      </c>
    </row>
    <row r="901" spans="1:32" x14ac:dyDescent="0.2">
      <c r="A901" s="366"/>
      <c r="B901" s="366"/>
      <c r="C901" s="164"/>
      <c r="D901" s="164"/>
      <c r="E901" s="201"/>
      <c r="F901" s="164"/>
      <c r="G901" s="194"/>
      <c r="H901" s="164"/>
      <c r="I901" s="204"/>
      <c r="J901" s="164"/>
      <c r="K901" s="164"/>
      <c r="L901" s="164"/>
      <c r="M901" s="76"/>
      <c r="N901" s="76"/>
      <c r="O901" s="81"/>
      <c r="P901" s="195">
        <f>VLOOKUP(O901,'Supporting Documentation'!$A$4:$J$569,10,FALSE)</f>
        <v>0</v>
      </c>
      <c r="Q901" s="51"/>
      <c r="R901" s="50"/>
      <c r="S901" s="156">
        <f>IF(Q901="",0,(Q901/'PPF Application'!$T$7))</f>
        <v>0</v>
      </c>
      <c r="T901" s="52">
        <f>IF(O901="", 0, (P901/'PPF Application'!$T$7)*Q901)</f>
        <v>0</v>
      </c>
      <c r="U901" s="134"/>
      <c r="W901" s="158">
        <f t="shared" si="126"/>
        <v>0</v>
      </c>
      <c r="X901" s="158">
        <f t="shared" si="118"/>
        <v>0</v>
      </c>
      <c r="Y901" s="158">
        <f t="shared" si="119"/>
        <v>0</v>
      </c>
      <c r="Z901" s="200">
        <f t="shared" si="120"/>
        <v>0</v>
      </c>
      <c r="AA901" s="200">
        <f t="shared" si="121"/>
        <v>0</v>
      </c>
      <c r="AB901" s="158">
        <f t="shared" si="122"/>
        <v>0</v>
      </c>
      <c r="AC901" s="11">
        <f t="shared" si="123"/>
        <v>0</v>
      </c>
      <c r="AE901" s="23">
        <f t="shared" si="124"/>
        <v>0</v>
      </c>
      <c r="AF901" s="23">
        <f t="shared" si="125"/>
        <v>0</v>
      </c>
    </row>
    <row r="902" spans="1:32" x14ac:dyDescent="0.2">
      <c r="A902" s="366"/>
      <c r="B902" s="366"/>
      <c r="C902" s="164"/>
      <c r="D902" s="164"/>
      <c r="E902" s="201"/>
      <c r="F902" s="164"/>
      <c r="G902" s="194"/>
      <c r="H902" s="164"/>
      <c r="I902" s="204"/>
      <c r="J902" s="164"/>
      <c r="K902" s="164"/>
      <c r="L902" s="164"/>
      <c r="M902" s="76"/>
      <c r="N902" s="76"/>
      <c r="O902" s="81"/>
      <c r="P902" s="195">
        <f>VLOOKUP(O902,'Supporting Documentation'!$A$4:$J$569,10,FALSE)</f>
        <v>0</v>
      </c>
      <c r="Q902" s="51"/>
      <c r="R902" s="50"/>
      <c r="S902" s="156">
        <f>IF(Q902="",0,(Q902/'PPF Application'!$T$7))</f>
        <v>0</v>
      </c>
      <c r="T902" s="52">
        <f>IF(O902="", 0, (P902/'PPF Application'!$T$7)*Q902)</f>
        <v>0</v>
      </c>
      <c r="U902" s="134"/>
      <c r="W902" s="158">
        <f t="shared" si="126"/>
        <v>0</v>
      </c>
      <c r="X902" s="158">
        <f t="shared" ref="X902:X965" si="127">IF(AND(C902="x",H902="x"),1,0)</f>
        <v>0</v>
      </c>
      <c r="Y902" s="158">
        <f t="shared" ref="Y902:Y965" si="128">IF(AND(D902="x",H902="x"),1,0)</f>
        <v>0</v>
      </c>
      <c r="Z902" s="200">
        <f t="shared" ref="Z902:Z965" si="129">IF(AND(E902="x",H902="x"),1,0)</f>
        <v>0</v>
      </c>
      <c r="AA902" s="200">
        <f t="shared" ref="AA902:AA965" si="130">IF(AND(F902="x",H902="x"),1,0)</f>
        <v>0</v>
      </c>
      <c r="AB902" s="158">
        <f t="shared" ref="AB902:AB965" si="131">IF(OR(O902="UNK",O902="TPR",O902="ORP",O902="INC",O902="OTS"),1,0)</f>
        <v>0</v>
      </c>
      <c r="AC902" s="11">
        <f t="shared" ref="AC902:AC965" si="132">IF((AND(AND(AND(M902&lt;=$AD$5,N902&gt;=$AD$5,M902&lt;&gt;"",H902&lt;&gt;"")))),1,0)</f>
        <v>0</v>
      </c>
      <c r="AE902" s="23">
        <f t="shared" ref="AE902:AE965" si="133">IF(J902="x",S902,0)</f>
        <v>0</v>
      </c>
      <c r="AF902" s="23">
        <f t="shared" ref="AF902:AF965" si="134">IF(R902="x", S902, 0)</f>
        <v>0</v>
      </c>
    </row>
    <row r="903" spans="1:32" x14ac:dyDescent="0.2">
      <c r="A903" s="366"/>
      <c r="B903" s="366"/>
      <c r="C903" s="164"/>
      <c r="D903" s="164"/>
      <c r="E903" s="201"/>
      <c r="F903" s="164"/>
      <c r="G903" s="194"/>
      <c r="H903" s="164"/>
      <c r="I903" s="204"/>
      <c r="J903" s="164"/>
      <c r="K903" s="164"/>
      <c r="L903" s="164"/>
      <c r="M903" s="76"/>
      <c r="N903" s="76"/>
      <c r="O903" s="81"/>
      <c r="P903" s="195">
        <f>VLOOKUP(O903,'Supporting Documentation'!$A$4:$J$569,10,FALSE)</f>
        <v>0</v>
      </c>
      <c r="Q903" s="51"/>
      <c r="R903" s="50"/>
      <c r="S903" s="156">
        <f>IF(Q903="",0,(Q903/'PPF Application'!$T$7))</f>
        <v>0</v>
      </c>
      <c r="T903" s="52">
        <f>IF(O903="", 0, (P903/'PPF Application'!$T$7)*Q903)</f>
        <v>0</v>
      </c>
      <c r="U903" s="134"/>
      <c r="W903" s="158">
        <f t="shared" ref="W903:W966" si="135">IF(AND(A903="x",H903="x"),1,0)</f>
        <v>0</v>
      </c>
      <c r="X903" s="158">
        <f t="shared" si="127"/>
        <v>0</v>
      </c>
      <c r="Y903" s="158">
        <f t="shared" si="128"/>
        <v>0</v>
      </c>
      <c r="Z903" s="200">
        <f t="shared" si="129"/>
        <v>0</v>
      </c>
      <c r="AA903" s="200">
        <f t="shared" si="130"/>
        <v>0</v>
      </c>
      <c r="AB903" s="158">
        <f t="shared" si="131"/>
        <v>0</v>
      </c>
      <c r="AC903" s="11">
        <f t="shared" si="132"/>
        <v>0</v>
      </c>
      <c r="AE903" s="23">
        <f t="shared" si="133"/>
        <v>0</v>
      </c>
      <c r="AF903" s="23">
        <f t="shared" si="134"/>
        <v>0</v>
      </c>
    </row>
    <row r="904" spans="1:32" x14ac:dyDescent="0.2">
      <c r="A904" s="366"/>
      <c r="B904" s="366"/>
      <c r="C904" s="164"/>
      <c r="D904" s="164"/>
      <c r="E904" s="201"/>
      <c r="F904" s="164"/>
      <c r="G904" s="194"/>
      <c r="H904" s="164"/>
      <c r="I904" s="204"/>
      <c r="J904" s="164"/>
      <c r="K904" s="164"/>
      <c r="L904" s="164"/>
      <c r="M904" s="76"/>
      <c r="N904" s="76"/>
      <c r="O904" s="81"/>
      <c r="P904" s="195">
        <f>VLOOKUP(O904,'Supporting Documentation'!$A$4:$J$569,10,FALSE)</f>
        <v>0</v>
      </c>
      <c r="Q904" s="51"/>
      <c r="R904" s="50"/>
      <c r="S904" s="156">
        <f>IF(Q904="",0,(Q904/'PPF Application'!$T$7))</f>
        <v>0</v>
      </c>
      <c r="T904" s="52">
        <f>IF(O904="", 0, (P904/'PPF Application'!$T$7)*Q904)</f>
        <v>0</v>
      </c>
      <c r="U904" s="134"/>
      <c r="W904" s="158">
        <f t="shared" si="135"/>
        <v>0</v>
      </c>
      <c r="X904" s="158">
        <f t="shared" si="127"/>
        <v>0</v>
      </c>
      <c r="Y904" s="158">
        <f t="shared" si="128"/>
        <v>0</v>
      </c>
      <c r="Z904" s="200">
        <f t="shared" si="129"/>
        <v>0</v>
      </c>
      <c r="AA904" s="200">
        <f t="shared" si="130"/>
        <v>0</v>
      </c>
      <c r="AB904" s="158">
        <f t="shared" si="131"/>
        <v>0</v>
      </c>
      <c r="AC904" s="11">
        <f t="shared" si="132"/>
        <v>0</v>
      </c>
      <c r="AE904" s="23">
        <f t="shared" si="133"/>
        <v>0</v>
      </c>
      <c r="AF904" s="23">
        <f t="shared" si="134"/>
        <v>0</v>
      </c>
    </row>
    <row r="905" spans="1:32" x14ac:dyDescent="0.2">
      <c r="A905" s="366"/>
      <c r="B905" s="366"/>
      <c r="C905" s="164"/>
      <c r="D905" s="164"/>
      <c r="E905" s="201"/>
      <c r="F905" s="164"/>
      <c r="G905" s="194"/>
      <c r="H905" s="164"/>
      <c r="I905" s="204"/>
      <c r="J905" s="164"/>
      <c r="K905" s="164"/>
      <c r="L905" s="164"/>
      <c r="M905" s="76"/>
      <c r="N905" s="76"/>
      <c r="O905" s="81"/>
      <c r="P905" s="195">
        <f>VLOOKUP(O905,'Supporting Documentation'!$A$4:$J$569,10,FALSE)</f>
        <v>0</v>
      </c>
      <c r="Q905" s="51"/>
      <c r="R905" s="50"/>
      <c r="S905" s="156">
        <f>IF(Q905="",0,(Q905/'PPF Application'!$T$7))</f>
        <v>0</v>
      </c>
      <c r="T905" s="52">
        <f>IF(O905="", 0, (P905/'PPF Application'!$T$7)*Q905)</f>
        <v>0</v>
      </c>
      <c r="U905" s="134"/>
      <c r="W905" s="158">
        <f t="shared" si="135"/>
        <v>0</v>
      </c>
      <c r="X905" s="158">
        <f t="shared" si="127"/>
        <v>0</v>
      </c>
      <c r="Y905" s="158">
        <f t="shared" si="128"/>
        <v>0</v>
      </c>
      <c r="Z905" s="200">
        <f t="shared" si="129"/>
        <v>0</v>
      </c>
      <c r="AA905" s="200">
        <f t="shared" si="130"/>
        <v>0</v>
      </c>
      <c r="AB905" s="158">
        <f t="shared" si="131"/>
        <v>0</v>
      </c>
      <c r="AC905" s="11">
        <f t="shared" si="132"/>
        <v>0</v>
      </c>
      <c r="AE905" s="23">
        <f t="shared" si="133"/>
        <v>0</v>
      </c>
      <c r="AF905" s="23">
        <f t="shared" si="134"/>
        <v>0</v>
      </c>
    </row>
    <row r="906" spans="1:32" x14ac:dyDescent="0.2">
      <c r="A906" s="366"/>
      <c r="B906" s="366"/>
      <c r="C906" s="164"/>
      <c r="D906" s="164"/>
      <c r="E906" s="201"/>
      <c r="F906" s="164"/>
      <c r="G906" s="194"/>
      <c r="H906" s="164"/>
      <c r="I906" s="204"/>
      <c r="J906" s="164"/>
      <c r="K906" s="164"/>
      <c r="L906" s="164"/>
      <c r="M906" s="76"/>
      <c r="N906" s="76"/>
      <c r="O906" s="81"/>
      <c r="P906" s="195">
        <f>VLOOKUP(O906,'Supporting Documentation'!$A$4:$J$569,10,FALSE)</f>
        <v>0</v>
      </c>
      <c r="Q906" s="51"/>
      <c r="R906" s="50"/>
      <c r="S906" s="156">
        <f>IF(Q906="",0,(Q906/'PPF Application'!$T$7))</f>
        <v>0</v>
      </c>
      <c r="T906" s="52">
        <f>IF(O906="", 0, (P906/'PPF Application'!$T$7)*Q906)</f>
        <v>0</v>
      </c>
      <c r="U906" s="134"/>
      <c r="W906" s="158">
        <f t="shared" si="135"/>
        <v>0</v>
      </c>
      <c r="X906" s="158">
        <f t="shared" si="127"/>
        <v>0</v>
      </c>
      <c r="Y906" s="158">
        <f t="shared" si="128"/>
        <v>0</v>
      </c>
      <c r="Z906" s="200">
        <f t="shared" si="129"/>
        <v>0</v>
      </c>
      <c r="AA906" s="200">
        <f t="shared" si="130"/>
        <v>0</v>
      </c>
      <c r="AB906" s="158">
        <f t="shared" si="131"/>
        <v>0</v>
      </c>
      <c r="AC906" s="11">
        <f t="shared" si="132"/>
        <v>0</v>
      </c>
      <c r="AE906" s="23">
        <f t="shared" si="133"/>
        <v>0</v>
      </c>
      <c r="AF906" s="23">
        <f t="shared" si="134"/>
        <v>0</v>
      </c>
    </row>
    <row r="907" spans="1:32" x14ac:dyDescent="0.2">
      <c r="A907" s="366"/>
      <c r="B907" s="366"/>
      <c r="C907" s="164"/>
      <c r="D907" s="164"/>
      <c r="E907" s="201"/>
      <c r="F907" s="164"/>
      <c r="G907" s="194"/>
      <c r="H907" s="164"/>
      <c r="I907" s="204"/>
      <c r="J907" s="164"/>
      <c r="K907" s="164"/>
      <c r="L907" s="164"/>
      <c r="M907" s="76"/>
      <c r="N907" s="76"/>
      <c r="O907" s="81"/>
      <c r="P907" s="195">
        <f>VLOOKUP(O907,'Supporting Documentation'!$A$4:$J$569,10,FALSE)</f>
        <v>0</v>
      </c>
      <c r="Q907" s="51"/>
      <c r="R907" s="50"/>
      <c r="S907" s="156">
        <f>IF(Q907="",0,(Q907/'PPF Application'!$T$7))</f>
        <v>0</v>
      </c>
      <c r="T907" s="52">
        <f>IF(O907="", 0, (P907/'PPF Application'!$T$7)*Q907)</f>
        <v>0</v>
      </c>
      <c r="U907" s="134"/>
      <c r="W907" s="158">
        <f t="shared" si="135"/>
        <v>0</v>
      </c>
      <c r="X907" s="158">
        <f t="shared" si="127"/>
        <v>0</v>
      </c>
      <c r="Y907" s="158">
        <f t="shared" si="128"/>
        <v>0</v>
      </c>
      <c r="Z907" s="200">
        <f t="shared" si="129"/>
        <v>0</v>
      </c>
      <c r="AA907" s="200">
        <f t="shared" si="130"/>
        <v>0</v>
      </c>
      <c r="AB907" s="158">
        <f t="shared" si="131"/>
        <v>0</v>
      </c>
      <c r="AC907" s="11">
        <f t="shared" si="132"/>
        <v>0</v>
      </c>
      <c r="AE907" s="23">
        <f t="shared" si="133"/>
        <v>0</v>
      </c>
      <c r="AF907" s="23">
        <f t="shared" si="134"/>
        <v>0</v>
      </c>
    </row>
    <row r="908" spans="1:32" x14ac:dyDescent="0.2">
      <c r="A908" s="366"/>
      <c r="B908" s="366"/>
      <c r="C908" s="164"/>
      <c r="D908" s="164"/>
      <c r="E908" s="201"/>
      <c r="F908" s="164"/>
      <c r="G908" s="194"/>
      <c r="H908" s="164"/>
      <c r="I908" s="204"/>
      <c r="J908" s="164"/>
      <c r="K908" s="164"/>
      <c r="L908" s="164"/>
      <c r="M908" s="76"/>
      <c r="N908" s="76"/>
      <c r="O908" s="81"/>
      <c r="P908" s="195">
        <f>VLOOKUP(O908,'Supporting Documentation'!$A$4:$J$569,10,FALSE)</f>
        <v>0</v>
      </c>
      <c r="Q908" s="51"/>
      <c r="R908" s="50"/>
      <c r="S908" s="156">
        <f>IF(Q908="",0,(Q908/'PPF Application'!$T$7))</f>
        <v>0</v>
      </c>
      <c r="T908" s="52">
        <f>IF(O908="", 0, (P908/'PPF Application'!$T$7)*Q908)</f>
        <v>0</v>
      </c>
      <c r="U908" s="134"/>
      <c r="W908" s="158">
        <f t="shared" si="135"/>
        <v>0</v>
      </c>
      <c r="X908" s="158">
        <f t="shared" si="127"/>
        <v>0</v>
      </c>
      <c r="Y908" s="158">
        <f t="shared" si="128"/>
        <v>0</v>
      </c>
      <c r="Z908" s="200">
        <f t="shared" si="129"/>
        <v>0</v>
      </c>
      <c r="AA908" s="200">
        <f t="shared" si="130"/>
        <v>0</v>
      </c>
      <c r="AB908" s="158">
        <f t="shared" si="131"/>
        <v>0</v>
      </c>
      <c r="AC908" s="11">
        <f t="shared" si="132"/>
        <v>0</v>
      </c>
      <c r="AE908" s="23">
        <f t="shared" si="133"/>
        <v>0</v>
      </c>
      <c r="AF908" s="23">
        <f t="shared" si="134"/>
        <v>0</v>
      </c>
    </row>
    <row r="909" spans="1:32" x14ac:dyDescent="0.2">
      <c r="A909" s="366"/>
      <c r="B909" s="366"/>
      <c r="C909" s="164"/>
      <c r="D909" s="164"/>
      <c r="E909" s="201"/>
      <c r="F909" s="164"/>
      <c r="G909" s="194"/>
      <c r="H909" s="164"/>
      <c r="I909" s="204"/>
      <c r="J909" s="164"/>
      <c r="K909" s="164"/>
      <c r="L909" s="164"/>
      <c r="M909" s="76"/>
      <c r="N909" s="76"/>
      <c r="O909" s="81"/>
      <c r="P909" s="195">
        <f>VLOOKUP(O909,'Supporting Documentation'!$A$4:$J$569,10,FALSE)</f>
        <v>0</v>
      </c>
      <c r="Q909" s="51"/>
      <c r="R909" s="50"/>
      <c r="S909" s="156">
        <f>IF(Q909="",0,(Q909/'PPF Application'!$T$7))</f>
        <v>0</v>
      </c>
      <c r="T909" s="52">
        <f>IF(O909="", 0, (P909/'PPF Application'!$T$7)*Q909)</f>
        <v>0</v>
      </c>
      <c r="U909" s="134"/>
      <c r="W909" s="158">
        <f t="shared" si="135"/>
        <v>0</v>
      </c>
      <c r="X909" s="158">
        <f t="shared" si="127"/>
        <v>0</v>
      </c>
      <c r="Y909" s="158">
        <f t="shared" si="128"/>
        <v>0</v>
      </c>
      <c r="Z909" s="200">
        <f t="shared" si="129"/>
        <v>0</v>
      </c>
      <c r="AA909" s="200">
        <f t="shared" si="130"/>
        <v>0</v>
      </c>
      <c r="AB909" s="158">
        <f t="shared" si="131"/>
        <v>0</v>
      </c>
      <c r="AC909" s="11">
        <f t="shared" si="132"/>
        <v>0</v>
      </c>
      <c r="AE909" s="23">
        <f t="shared" si="133"/>
        <v>0</v>
      </c>
      <c r="AF909" s="23">
        <f t="shared" si="134"/>
        <v>0</v>
      </c>
    </row>
    <row r="910" spans="1:32" x14ac:dyDescent="0.2">
      <c r="A910" s="366"/>
      <c r="B910" s="366"/>
      <c r="C910" s="164"/>
      <c r="D910" s="164"/>
      <c r="E910" s="201"/>
      <c r="F910" s="164"/>
      <c r="G910" s="194"/>
      <c r="H910" s="164"/>
      <c r="I910" s="204"/>
      <c r="J910" s="164"/>
      <c r="K910" s="164"/>
      <c r="L910" s="164"/>
      <c r="M910" s="76"/>
      <c r="N910" s="76"/>
      <c r="O910" s="81"/>
      <c r="P910" s="195">
        <f>VLOOKUP(O910,'Supporting Documentation'!$A$4:$J$569,10,FALSE)</f>
        <v>0</v>
      </c>
      <c r="Q910" s="51"/>
      <c r="R910" s="50"/>
      <c r="S910" s="156">
        <f>IF(Q910="",0,(Q910/'PPF Application'!$T$7))</f>
        <v>0</v>
      </c>
      <c r="T910" s="52">
        <f>IF(O910="", 0, (P910/'PPF Application'!$T$7)*Q910)</f>
        <v>0</v>
      </c>
      <c r="U910" s="134"/>
      <c r="W910" s="158">
        <f t="shared" si="135"/>
        <v>0</v>
      </c>
      <c r="X910" s="158">
        <f t="shared" si="127"/>
        <v>0</v>
      </c>
      <c r="Y910" s="158">
        <f t="shared" si="128"/>
        <v>0</v>
      </c>
      <c r="Z910" s="200">
        <f t="shared" si="129"/>
        <v>0</v>
      </c>
      <c r="AA910" s="200">
        <f t="shared" si="130"/>
        <v>0</v>
      </c>
      <c r="AB910" s="158">
        <f t="shared" si="131"/>
        <v>0</v>
      </c>
      <c r="AC910" s="11">
        <f t="shared" si="132"/>
        <v>0</v>
      </c>
      <c r="AE910" s="23">
        <f t="shared" si="133"/>
        <v>0</v>
      </c>
      <c r="AF910" s="23">
        <f t="shared" si="134"/>
        <v>0</v>
      </c>
    </row>
    <row r="911" spans="1:32" x14ac:dyDescent="0.2">
      <c r="A911" s="366"/>
      <c r="B911" s="366"/>
      <c r="C911" s="164"/>
      <c r="D911" s="164"/>
      <c r="E911" s="201"/>
      <c r="F911" s="164"/>
      <c r="G911" s="194"/>
      <c r="H911" s="164"/>
      <c r="I911" s="204"/>
      <c r="J911" s="164"/>
      <c r="K911" s="164"/>
      <c r="L911" s="164"/>
      <c r="M911" s="76"/>
      <c r="N911" s="76"/>
      <c r="O911" s="81"/>
      <c r="P911" s="195">
        <f>VLOOKUP(O911,'Supporting Documentation'!$A$4:$J$569,10,FALSE)</f>
        <v>0</v>
      </c>
      <c r="Q911" s="51"/>
      <c r="R911" s="50"/>
      <c r="S911" s="156">
        <f>IF(Q911="",0,(Q911/'PPF Application'!$T$7))</f>
        <v>0</v>
      </c>
      <c r="T911" s="52">
        <f>IF(O911="", 0, (P911/'PPF Application'!$T$7)*Q911)</f>
        <v>0</v>
      </c>
      <c r="U911" s="134"/>
      <c r="W911" s="158">
        <f t="shared" si="135"/>
        <v>0</v>
      </c>
      <c r="X911" s="158">
        <f t="shared" si="127"/>
        <v>0</v>
      </c>
      <c r="Y911" s="158">
        <f t="shared" si="128"/>
        <v>0</v>
      </c>
      <c r="Z911" s="200">
        <f t="shared" si="129"/>
        <v>0</v>
      </c>
      <c r="AA911" s="200">
        <f t="shared" si="130"/>
        <v>0</v>
      </c>
      <c r="AB911" s="158">
        <f t="shared" si="131"/>
        <v>0</v>
      </c>
      <c r="AC911" s="11">
        <f t="shared" si="132"/>
        <v>0</v>
      </c>
      <c r="AE911" s="23">
        <f t="shared" si="133"/>
        <v>0</v>
      </c>
      <c r="AF911" s="23">
        <f t="shared" si="134"/>
        <v>0</v>
      </c>
    </row>
    <row r="912" spans="1:32" x14ac:dyDescent="0.2">
      <c r="A912" s="366"/>
      <c r="B912" s="366"/>
      <c r="C912" s="164"/>
      <c r="D912" s="164"/>
      <c r="E912" s="201"/>
      <c r="F912" s="164"/>
      <c r="G912" s="194"/>
      <c r="H912" s="164"/>
      <c r="I912" s="204"/>
      <c r="J912" s="164"/>
      <c r="K912" s="164"/>
      <c r="L912" s="164"/>
      <c r="M912" s="76"/>
      <c r="N912" s="76"/>
      <c r="O912" s="81"/>
      <c r="P912" s="195">
        <f>VLOOKUP(O912,'Supporting Documentation'!$A$4:$J$569,10,FALSE)</f>
        <v>0</v>
      </c>
      <c r="Q912" s="51"/>
      <c r="R912" s="50"/>
      <c r="S912" s="156">
        <f>IF(Q912="",0,(Q912/'PPF Application'!$T$7))</f>
        <v>0</v>
      </c>
      <c r="T912" s="52">
        <f>IF(O912="", 0, (P912/'PPF Application'!$T$7)*Q912)</f>
        <v>0</v>
      </c>
      <c r="U912" s="134"/>
      <c r="W912" s="158">
        <f t="shared" si="135"/>
        <v>0</v>
      </c>
      <c r="X912" s="158">
        <f t="shared" si="127"/>
        <v>0</v>
      </c>
      <c r="Y912" s="158">
        <f t="shared" si="128"/>
        <v>0</v>
      </c>
      <c r="Z912" s="200">
        <f t="shared" si="129"/>
        <v>0</v>
      </c>
      <c r="AA912" s="200">
        <f t="shared" si="130"/>
        <v>0</v>
      </c>
      <c r="AB912" s="158">
        <f t="shared" si="131"/>
        <v>0</v>
      </c>
      <c r="AC912" s="11">
        <f t="shared" si="132"/>
        <v>0</v>
      </c>
      <c r="AE912" s="23">
        <f t="shared" si="133"/>
        <v>0</v>
      </c>
      <c r="AF912" s="23">
        <f t="shared" si="134"/>
        <v>0</v>
      </c>
    </row>
    <row r="913" spans="1:32" x14ac:dyDescent="0.2">
      <c r="A913" s="366"/>
      <c r="B913" s="366"/>
      <c r="C913" s="164"/>
      <c r="D913" s="164"/>
      <c r="E913" s="201"/>
      <c r="F913" s="164"/>
      <c r="G913" s="194"/>
      <c r="H913" s="164"/>
      <c r="I913" s="204"/>
      <c r="J913" s="164"/>
      <c r="K913" s="164"/>
      <c r="L913" s="164"/>
      <c r="M913" s="76"/>
      <c r="N913" s="76"/>
      <c r="O913" s="81"/>
      <c r="P913" s="195">
        <f>VLOOKUP(O913,'Supporting Documentation'!$A$4:$J$569,10,FALSE)</f>
        <v>0</v>
      </c>
      <c r="Q913" s="51"/>
      <c r="R913" s="50"/>
      <c r="S913" s="156">
        <f>IF(Q913="",0,(Q913/'PPF Application'!$T$7))</f>
        <v>0</v>
      </c>
      <c r="T913" s="52">
        <f>IF(O913="", 0, (P913/'PPF Application'!$T$7)*Q913)</f>
        <v>0</v>
      </c>
      <c r="U913" s="134"/>
      <c r="W913" s="158">
        <f t="shared" si="135"/>
        <v>0</v>
      </c>
      <c r="X913" s="158">
        <f t="shared" si="127"/>
        <v>0</v>
      </c>
      <c r="Y913" s="158">
        <f t="shared" si="128"/>
        <v>0</v>
      </c>
      <c r="Z913" s="200">
        <f t="shared" si="129"/>
        <v>0</v>
      </c>
      <c r="AA913" s="200">
        <f t="shared" si="130"/>
        <v>0</v>
      </c>
      <c r="AB913" s="158">
        <f t="shared" si="131"/>
        <v>0</v>
      </c>
      <c r="AC913" s="11">
        <f t="shared" si="132"/>
        <v>0</v>
      </c>
      <c r="AE913" s="23">
        <f t="shared" si="133"/>
        <v>0</v>
      </c>
      <c r="AF913" s="23">
        <f t="shared" si="134"/>
        <v>0</v>
      </c>
    </row>
    <row r="914" spans="1:32" x14ac:dyDescent="0.2">
      <c r="A914" s="366"/>
      <c r="B914" s="366"/>
      <c r="C914" s="164"/>
      <c r="D914" s="164"/>
      <c r="E914" s="201"/>
      <c r="F914" s="164"/>
      <c r="G914" s="194"/>
      <c r="H914" s="164"/>
      <c r="I914" s="204"/>
      <c r="J914" s="164"/>
      <c r="K914" s="164"/>
      <c r="L914" s="164"/>
      <c r="M914" s="76"/>
      <c r="N914" s="76"/>
      <c r="O914" s="81"/>
      <c r="P914" s="195">
        <f>VLOOKUP(O914,'Supporting Documentation'!$A$4:$J$569,10,FALSE)</f>
        <v>0</v>
      </c>
      <c r="Q914" s="51"/>
      <c r="R914" s="50"/>
      <c r="S914" s="156">
        <f>IF(Q914="",0,(Q914/'PPF Application'!$T$7))</f>
        <v>0</v>
      </c>
      <c r="T914" s="52">
        <f>IF(O914="", 0, (P914/'PPF Application'!$T$7)*Q914)</f>
        <v>0</v>
      </c>
      <c r="U914" s="134"/>
      <c r="W914" s="158">
        <f t="shared" si="135"/>
        <v>0</v>
      </c>
      <c r="X914" s="158">
        <f t="shared" si="127"/>
        <v>0</v>
      </c>
      <c r="Y914" s="158">
        <f t="shared" si="128"/>
        <v>0</v>
      </c>
      <c r="Z914" s="200">
        <f t="shared" si="129"/>
        <v>0</v>
      </c>
      <c r="AA914" s="200">
        <f t="shared" si="130"/>
        <v>0</v>
      </c>
      <c r="AB914" s="158">
        <f t="shared" si="131"/>
        <v>0</v>
      </c>
      <c r="AC914" s="11">
        <f t="shared" si="132"/>
        <v>0</v>
      </c>
      <c r="AE914" s="23">
        <f t="shared" si="133"/>
        <v>0</v>
      </c>
      <c r="AF914" s="23">
        <f t="shared" si="134"/>
        <v>0</v>
      </c>
    </row>
    <row r="915" spans="1:32" x14ac:dyDescent="0.2">
      <c r="A915" s="366"/>
      <c r="B915" s="366"/>
      <c r="C915" s="164"/>
      <c r="D915" s="164"/>
      <c r="E915" s="201"/>
      <c r="F915" s="164"/>
      <c r="G915" s="194"/>
      <c r="H915" s="164"/>
      <c r="I915" s="204"/>
      <c r="J915" s="164"/>
      <c r="K915" s="164"/>
      <c r="L915" s="164"/>
      <c r="M915" s="76"/>
      <c r="N915" s="76"/>
      <c r="O915" s="81"/>
      <c r="P915" s="195">
        <f>VLOOKUP(O915,'Supporting Documentation'!$A$4:$J$569,10,FALSE)</f>
        <v>0</v>
      </c>
      <c r="Q915" s="51"/>
      <c r="R915" s="50"/>
      <c r="S915" s="156">
        <f>IF(Q915="",0,(Q915/'PPF Application'!$T$7))</f>
        <v>0</v>
      </c>
      <c r="T915" s="52">
        <f>IF(O915="", 0, (P915/'PPF Application'!$T$7)*Q915)</f>
        <v>0</v>
      </c>
      <c r="U915" s="134"/>
      <c r="W915" s="158">
        <f t="shared" si="135"/>
        <v>0</v>
      </c>
      <c r="X915" s="158">
        <f t="shared" si="127"/>
        <v>0</v>
      </c>
      <c r="Y915" s="158">
        <f t="shared" si="128"/>
        <v>0</v>
      </c>
      <c r="Z915" s="200">
        <f t="shared" si="129"/>
        <v>0</v>
      </c>
      <c r="AA915" s="200">
        <f t="shared" si="130"/>
        <v>0</v>
      </c>
      <c r="AB915" s="158">
        <f t="shared" si="131"/>
        <v>0</v>
      </c>
      <c r="AC915" s="11">
        <f t="shared" si="132"/>
        <v>0</v>
      </c>
      <c r="AE915" s="23">
        <f t="shared" si="133"/>
        <v>0</v>
      </c>
      <c r="AF915" s="23">
        <f t="shared" si="134"/>
        <v>0</v>
      </c>
    </row>
    <row r="916" spans="1:32" x14ac:dyDescent="0.2">
      <c r="A916" s="366"/>
      <c r="B916" s="366"/>
      <c r="C916" s="164"/>
      <c r="D916" s="164"/>
      <c r="E916" s="201"/>
      <c r="F916" s="164"/>
      <c r="G916" s="194"/>
      <c r="H916" s="164"/>
      <c r="I916" s="204"/>
      <c r="J916" s="164"/>
      <c r="K916" s="164"/>
      <c r="L916" s="164"/>
      <c r="M916" s="76"/>
      <c r="N916" s="76"/>
      <c r="O916" s="81"/>
      <c r="P916" s="195">
        <f>VLOOKUP(O916,'Supporting Documentation'!$A$4:$J$569,10,FALSE)</f>
        <v>0</v>
      </c>
      <c r="Q916" s="51"/>
      <c r="R916" s="50"/>
      <c r="S916" s="156">
        <f>IF(Q916="",0,(Q916/'PPF Application'!$T$7))</f>
        <v>0</v>
      </c>
      <c r="T916" s="52">
        <f>IF(O916="", 0, (P916/'PPF Application'!$T$7)*Q916)</f>
        <v>0</v>
      </c>
      <c r="U916" s="134"/>
      <c r="W916" s="158">
        <f t="shared" si="135"/>
        <v>0</v>
      </c>
      <c r="X916" s="158">
        <f t="shared" si="127"/>
        <v>0</v>
      </c>
      <c r="Y916" s="158">
        <f t="shared" si="128"/>
        <v>0</v>
      </c>
      <c r="Z916" s="200">
        <f t="shared" si="129"/>
        <v>0</v>
      </c>
      <c r="AA916" s="200">
        <f t="shared" si="130"/>
        <v>0</v>
      </c>
      <c r="AB916" s="158">
        <f t="shared" si="131"/>
        <v>0</v>
      </c>
      <c r="AC916" s="11">
        <f t="shared" si="132"/>
        <v>0</v>
      </c>
      <c r="AE916" s="23">
        <f t="shared" si="133"/>
        <v>0</v>
      </c>
      <c r="AF916" s="23">
        <f t="shared" si="134"/>
        <v>0</v>
      </c>
    </row>
    <row r="917" spans="1:32" x14ac:dyDescent="0.2">
      <c r="A917" s="366"/>
      <c r="B917" s="366"/>
      <c r="C917" s="164"/>
      <c r="D917" s="164"/>
      <c r="E917" s="201"/>
      <c r="F917" s="164"/>
      <c r="G917" s="194"/>
      <c r="H917" s="164"/>
      <c r="I917" s="204"/>
      <c r="J917" s="164"/>
      <c r="K917" s="164"/>
      <c r="L917" s="164"/>
      <c r="M917" s="76"/>
      <c r="N917" s="76"/>
      <c r="O917" s="81"/>
      <c r="P917" s="195">
        <f>VLOOKUP(O917,'Supporting Documentation'!$A$4:$J$569,10,FALSE)</f>
        <v>0</v>
      </c>
      <c r="Q917" s="51"/>
      <c r="R917" s="50"/>
      <c r="S917" s="156">
        <f>IF(Q917="",0,(Q917/'PPF Application'!$T$7))</f>
        <v>0</v>
      </c>
      <c r="T917" s="52">
        <f>IF(O917="", 0, (P917/'PPF Application'!$T$7)*Q917)</f>
        <v>0</v>
      </c>
      <c r="U917" s="134"/>
      <c r="W917" s="158">
        <f t="shared" si="135"/>
        <v>0</v>
      </c>
      <c r="X917" s="158">
        <f t="shared" si="127"/>
        <v>0</v>
      </c>
      <c r="Y917" s="158">
        <f t="shared" si="128"/>
        <v>0</v>
      </c>
      <c r="Z917" s="200">
        <f t="shared" si="129"/>
        <v>0</v>
      </c>
      <c r="AA917" s="200">
        <f t="shared" si="130"/>
        <v>0</v>
      </c>
      <c r="AB917" s="158">
        <f t="shared" si="131"/>
        <v>0</v>
      </c>
      <c r="AC917" s="11">
        <f t="shared" si="132"/>
        <v>0</v>
      </c>
      <c r="AE917" s="23">
        <f t="shared" si="133"/>
        <v>0</v>
      </c>
      <c r="AF917" s="23">
        <f t="shared" si="134"/>
        <v>0</v>
      </c>
    </row>
    <row r="918" spans="1:32" x14ac:dyDescent="0.2">
      <c r="A918" s="366"/>
      <c r="B918" s="366"/>
      <c r="C918" s="164"/>
      <c r="D918" s="164"/>
      <c r="E918" s="201"/>
      <c r="F918" s="164"/>
      <c r="G918" s="194"/>
      <c r="H918" s="164"/>
      <c r="I918" s="204"/>
      <c r="J918" s="164"/>
      <c r="K918" s="164"/>
      <c r="L918" s="164"/>
      <c r="M918" s="76"/>
      <c r="N918" s="76"/>
      <c r="O918" s="81"/>
      <c r="P918" s="195">
        <f>VLOOKUP(O918,'Supporting Documentation'!$A$4:$J$569,10,FALSE)</f>
        <v>0</v>
      </c>
      <c r="Q918" s="51"/>
      <c r="R918" s="50"/>
      <c r="S918" s="156">
        <f>IF(Q918="",0,(Q918/'PPF Application'!$T$7))</f>
        <v>0</v>
      </c>
      <c r="T918" s="52">
        <f>IF(O918="", 0, (P918/'PPF Application'!$T$7)*Q918)</f>
        <v>0</v>
      </c>
      <c r="U918" s="134"/>
      <c r="W918" s="158">
        <f t="shared" si="135"/>
        <v>0</v>
      </c>
      <c r="X918" s="158">
        <f t="shared" si="127"/>
        <v>0</v>
      </c>
      <c r="Y918" s="158">
        <f t="shared" si="128"/>
        <v>0</v>
      </c>
      <c r="Z918" s="200">
        <f t="shared" si="129"/>
        <v>0</v>
      </c>
      <c r="AA918" s="200">
        <f t="shared" si="130"/>
        <v>0</v>
      </c>
      <c r="AB918" s="158">
        <f t="shared" si="131"/>
        <v>0</v>
      </c>
      <c r="AC918" s="11">
        <f t="shared" si="132"/>
        <v>0</v>
      </c>
      <c r="AE918" s="23">
        <f t="shared" si="133"/>
        <v>0</v>
      </c>
      <c r="AF918" s="23">
        <f t="shared" si="134"/>
        <v>0</v>
      </c>
    </row>
    <row r="919" spans="1:32" x14ac:dyDescent="0.2">
      <c r="A919" s="366"/>
      <c r="B919" s="366"/>
      <c r="C919" s="164"/>
      <c r="D919" s="164"/>
      <c r="E919" s="201"/>
      <c r="F919" s="164"/>
      <c r="G919" s="194"/>
      <c r="H919" s="164"/>
      <c r="I919" s="204"/>
      <c r="J919" s="164"/>
      <c r="K919" s="164"/>
      <c r="L919" s="164"/>
      <c r="M919" s="76"/>
      <c r="N919" s="76"/>
      <c r="O919" s="81"/>
      <c r="P919" s="195">
        <f>VLOOKUP(O919,'Supporting Documentation'!$A$4:$J$569,10,FALSE)</f>
        <v>0</v>
      </c>
      <c r="Q919" s="51"/>
      <c r="R919" s="50"/>
      <c r="S919" s="156">
        <f>IF(Q919="",0,(Q919/'PPF Application'!$T$7))</f>
        <v>0</v>
      </c>
      <c r="T919" s="52">
        <f>IF(O919="", 0, (P919/'PPF Application'!$T$7)*Q919)</f>
        <v>0</v>
      </c>
      <c r="U919" s="134"/>
      <c r="W919" s="158">
        <f t="shared" si="135"/>
        <v>0</v>
      </c>
      <c r="X919" s="158">
        <f t="shared" si="127"/>
        <v>0</v>
      </c>
      <c r="Y919" s="158">
        <f t="shared" si="128"/>
        <v>0</v>
      </c>
      <c r="Z919" s="200">
        <f t="shared" si="129"/>
        <v>0</v>
      </c>
      <c r="AA919" s="200">
        <f t="shared" si="130"/>
        <v>0</v>
      </c>
      <c r="AB919" s="158">
        <f t="shared" si="131"/>
        <v>0</v>
      </c>
      <c r="AC919" s="11">
        <f t="shared" si="132"/>
        <v>0</v>
      </c>
      <c r="AE919" s="23">
        <f t="shared" si="133"/>
        <v>0</v>
      </c>
      <c r="AF919" s="23">
        <f t="shared" si="134"/>
        <v>0</v>
      </c>
    </row>
    <row r="920" spans="1:32" x14ac:dyDescent="0.2">
      <c r="A920" s="366"/>
      <c r="B920" s="366"/>
      <c r="C920" s="164"/>
      <c r="D920" s="164"/>
      <c r="E920" s="201"/>
      <c r="F920" s="164"/>
      <c r="G920" s="194"/>
      <c r="H920" s="164"/>
      <c r="I920" s="204"/>
      <c r="J920" s="164"/>
      <c r="K920" s="164"/>
      <c r="L920" s="164"/>
      <c r="M920" s="76"/>
      <c r="N920" s="76"/>
      <c r="O920" s="81"/>
      <c r="P920" s="195">
        <f>VLOOKUP(O920,'Supporting Documentation'!$A$4:$J$569,10,FALSE)</f>
        <v>0</v>
      </c>
      <c r="Q920" s="51"/>
      <c r="R920" s="50"/>
      <c r="S920" s="156">
        <f>IF(Q920="",0,(Q920/'PPF Application'!$T$7))</f>
        <v>0</v>
      </c>
      <c r="T920" s="52">
        <f>IF(O920="", 0, (P920/'PPF Application'!$T$7)*Q920)</f>
        <v>0</v>
      </c>
      <c r="U920" s="134"/>
      <c r="W920" s="158">
        <f t="shared" si="135"/>
        <v>0</v>
      </c>
      <c r="X920" s="158">
        <f t="shared" si="127"/>
        <v>0</v>
      </c>
      <c r="Y920" s="158">
        <f t="shared" si="128"/>
        <v>0</v>
      </c>
      <c r="Z920" s="200">
        <f t="shared" si="129"/>
        <v>0</v>
      </c>
      <c r="AA920" s="200">
        <f t="shared" si="130"/>
        <v>0</v>
      </c>
      <c r="AB920" s="158">
        <f t="shared" si="131"/>
        <v>0</v>
      </c>
      <c r="AC920" s="11">
        <f t="shared" si="132"/>
        <v>0</v>
      </c>
      <c r="AE920" s="23">
        <f t="shared" si="133"/>
        <v>0</v>
      </c>
      <c r="AF920" s="23">
        <f t="shared" si="134"/>
        <v>0</v>
      </c>
    </row>
    <row r="921" spans="1:32" x14ac:dyDescent="0.2">
      <c r="A921" s="366"/>
      <c r="B921" s="366"/>
      <c r="C921" s="164"/>
      <c r="D921" s="164"/>
      <c r="E921" s="201"/>
      <c r="F921" s="164"/>
      <c r="G921" s="194"/>
      <c r="H921" s="164"/>
      <c r="I921" s="204"/>
      <c r="J921" s="164"/>
      <c r="K921" s="164"/>
      <c r="L921" s="164"/>
      <c r="M921" s="76"/>
      <c r="N921" s="76"/>
      <c r="O921" s="81"/>
      <c r="P921" s="195">
        <f>VLOOKUP(O921,'Supporting Documentation'!$A$4:$J$569,10,FALSE)</f>
        <v>0</v>
      </c>
      <c r="Q921" s="51"/>
      <c r="R921" s="50"/>
      <c r="S921" s="156">
        <f>IF(Q921="",0,(Q921/'PPF Application'!$T$7))</f>
        <v>0</v>
      </c>
      <c r="T921" s="52">
        <f>IF(O921="", 0, (P921/'PPF Application'!$T$7)*Q921)</f>
        <v>0</v>
      </c>
      <c r="U921" s="134"/>
      <c r="W921" s="158">
        <f t="shared" si="135"/>
        <v>0</v>
      </c>
      <c r="X921" s="158">
        <f t="shared" si="127"/>
        <v>0</v>
      </c>
      <c r="Y921" s="158">
        <f t="shared" si="128"/>
        <v>0</v>
      </c>
      <c r="Z921" s="200">
        <f t="shared" si="129"/>
        <v>0</v>
      </c>
      <c r="AA921" s="200">
        <f t="shared" si="130"/>
        <v>0</v>
      </c>
      <c r="AB921" s="158">
        <f t="shared" si="131"/>
        <v>0</v>
      </c>
      <c r="AC921" s="11">
        <f t="shared" si="132"/>
        <v>0</v>
      </c>
      <c r="AE921" s="23">
        <f t="shared" si="133"/>
        <v>0</v>
      </c>
      <c r="AF921" s="23">
        <f t="shared" si="134"/>
        <v>0</v>
      </c>
    </row>
    <row r="922" spans="1:32" x14ac:dyDescent="0.2">
      <c r="A922" s="366"/>
      <c r="B922" s="366"/>
      <c r="C922" s="164"/>
      <c r="D922" s="164"/>
      <c r="E922" s="201"/>
      <c r="F922" s="164"/>
      <c r="G922" s="194"/>
      <c r="H922" s="164"/>
      <c r="I922" s="204"/>
      <c r="J922" s="164"/>
      <c r="K922" s="164"/>
      <c r="L922" s="164"/>
      <c r="M922" s="76"/>
      <c r="N922" s="76"/>
      <c r="O922" s="81"/>
      <c r="P922" s="195">
        <f>VLOOKUP(O922,'Supporting Documentation'!$A$4:$J$569,10,FALSE)</f>
        <v>0</v>
      </c>
      <c r="Q922" s="51"/>
      <c r="R922" s="50"/>
      <c r="S922" s="156">
        <f>IF(Q922="",0,(Q922/'PPF Application'!$T$7))</f>
        <v>0</v>
      </c>
      <c r="T922" s="52">
        <f>IF(O922="", 0, (P922/'PPF Application'!$T$7)*Q922)</f>
        <v>0</v>
      </c>
      <c r="U922" s="134"/>
      <c r="W922" s="158">
        <f t="shared" si="135"/>
        <v>0</v>
      </c>
      <c r="X922" s="158">
        <f t="shared" si="127"/>
        <v>0</v>
      </c>
      <c r="Y922" s="158">
        <f t="shared" si="128"/>
        <v>0</v>
      </c>
      <c r="Z922" s="200">
        <f t="shared" si="129"/>
        <v>0</v>
      </c>
      <c r="AA922" s="200">
        <f t="shared" si="130"/>
        <v>0</v>
      </c>
      <c r="AB922" s="158">
        <f t="shared" si="131"/>
        <v>0</v>
      </c>
      <c r="AC922" s="11">
        <f t="shared" si="132"/>
        <v>0</v>
      </c>
      <c r="AE922" s="23">
        <f t="shared" si="133"/>
        <v>0</v>
      </c>
      <c r="AF922" s="23">
        <f t="shared" si="134"/>
        <v>0</v>
      </c>
    </row>
    <row r="923" spans="1:32" x14ac:dyDescent="0.2">
      <c r="A923" s="366"/>
      <c r="B923" s="366"/>
      <c r="C923" s="164"/>
      <c r="D923" s="164"/>
      <c r="E923" s="201"/>
      <c r="F923" s="164"/>
      <c r="G923" s="194"/>
      <c r="H923" s="164"/>
      <c r="I923" s="204"/>
      <c r="J923" s="164"/>
      <c r="K923" s="164"/>
      <c r="L923" s="164"/>
      <c r="M923" s="76"/>
      <c r="N923" s="76"/>
      <c r="O923" s="81"/>
      <c r="P923" s="195">
        <f>VLOOKUP(O923,'Supporting Documentation'!$A$4:$J$569,10,FALSE)</f>
        <v>0</v>
      </c>
      <c r="Q923" s="51"/>
      <c r="R923" s="50"/>
      <c r="S923" s="156">
        <f>IF(Q923="",0,(Q923/'PPF Application'!$T$7))</f>
        <v>0</v>
      </c>
      <c r="T923" s="52">
        <f>IF(O923="", 0, (P923/'PPF Application'!$T$7)*Q923)</f>
        <v>0</v>
      </c>
      <c r="U923" s="134"/>
      <c r="W923" s="158">
        <f t="shared" si="135"/>
        <v>0</v>
      </c>
      <c r="X923" s="158">
        <f t="shared" si="127"/>
        <v>0</v>
      </c>
      <c r="Y923" s="158">
        <f t="shared" si="128"/>
        <v>0</v>
      </c>
      <c r="Z923" s="200">
        <f t="shared" si="129"/>
        <v>0</v>
      </c>
      <c r="AA923" s="200">
        <f t="shared" si="130"/>
        <v>0</v>
      </c>
      <c r="AB923" s="158">
        <f t="shared" si="131"/>
        <v>0</v>
      </c>
      <c r="AC923" s="11">
        <f t="shared" si="132"/>
        <v>0</v>
      </c>
      <c r="AE923" s="23">
        <f t="shared" si="133"/>
        <v>0</v>
      </c>
      <c r="AF923" s="23">
        <f t="shared" si="134"/>
        <v>0</v>
      </c>
    </row>
    <row r="924" spans="1:32" x14ac:dyDescent="0.2">
      <c r="A924" s="366"/>
      <c r="B924" s="366"/>
      <c r="C924" s="164"/>
      <c r="D924" s="164"/>
      <c r="E924" s="201"/>
      <c r="F924" s="164"/>
      <c r="G924" s="194"/>
      <c r="H924" s="164"/>
      <c r="I924" s="204"/>
      <c r="J924" s="164"/>
      <c r="K924" s="164"/>
      <c r="L924" s="164"/>
      <c r="M924" s="76"/>
      <c r="N924" s="76"/>
      <c r="O924" s="81"/>
      <c r="P924" s="195">
        <f>VLOOKUP(O924,'Supporting Documentation'!$A$4:$J$569,10,FALSE)</f>
        <v>0</v>
      </c>
      <c r="Q924" s="51"/>
      <c r="R924" s="50"/>
      <c r="S924" s="156">
        <f>IF(Q924="",0,(Q924/'PPF Application'!$T$7))</f>
        <v>0</v>
      </c>
      <c r="T924" s="52">
        <f>IF(O924="", 0, (P924/'PPF Application'!$T$7)*Q924)</f>
        <v>0</v>
      </c>
      <c r="U924" s="134"/>
      <c r="W924" s="158">
        <f t="shared" si="135"/>
        <v>0</v>
      </c>
      <c r="X924" s="158">
        <f t="shared" si="127"/>
        <v>0</v>
      </c>
      <c r="Y924" s="158">
        <f t="shared" si="128"/>
        <v>0</v>
      </c>
      <c r="Z924" s="200">
        <f t="shared" si="129"/>
        <v>0</v>
      </c>
      <c r="AA924" s="200">
        <f t="shared" si="130"/>
        <v>0</v>
      </c>
      <c r="AB924" s="158">
        <f t="shared" si="131"/>
        <v>0</v>
      </c>
      <c r="AC924" s="11">
        <f t="shared" si="132"/>
        <v>0</v>
      </c>
      <c r="AE924" s="23">
        <f t="shared" si="133"/>
        <v>0</v>
      </c>
      <c r="AF924" s="23">
        <f t="shared" si="134"/>
        <v>0</v>
      </c>
    </row>
    <row r="925" spans="1:32" x14ac:dyDescent="0.2">
      <c r="A925" s="366"/>
      <c r="B925" s="366"/>
      <c r="C925" s="164"/>
      <c r="D925" s="164"/>
      <c r="E925" s="201"/>
      <c r="F925" s="164"/>
      <c r="G925" s="194"/>
      <c r="H925" s="164"/>
      <c r="I925" s="204"/>
      <c r="J925" s="164"/>
      <c r="K925" s="164"/>
      <c r="L925" s="164"/>
      <c r="M925" s="76"/>
      <c r="N925" s="76"/>
      <c r="O925" s="81"/>
      <c r="P925" s="195">
        <f>VLOOKUP(O925,'Supporting Documentation'!$A$4:$J$569,10,FALSE)</f>
        <v>0</v>
      </c>
      <c r="Q925" s="51"/>
      <c r="R925" s="50"/>
      <c r="S925" s="156">
        <f>IF(Q925="",0,(Q925/'PPF Application'!$T$7))</f>
        <v>0</v>
      </c>
      <c r="T925" s="52">
        <f>IF(O925="", 0, (P925/'PPF Application'!$T$7)*Q925)</f>
        <v>0</v>
      </c>
      <c r="U925" s="134"/>
      <c r="W925" s="158">
        <f t="shared" si="135"/>
        <v>0</v>
      </c>
      <c r="X925" s="158">
        <f t="shared" si="127"/>
        <v>0</v>
      </c>
      <c r="Y925" s="158">
        <f t="shared" si="128"/>
        <v>0</v>
      </c>
      <c r="Z925" s="200">
        <f t="shared" si="129"/>
        <v>0</v>
      </c>
      <c r="AA925" s="200">
        <f t="shared" si="130"/>
        <v>0</v>
      </c>
      <c r="AB925" s="158">
        <f t="shared" si="131"/>
        <v>0</v>
      </c>
      <c r="AC925" s="11">
        <f t="shared" si="132"/>
        <v>0</v>
      </c>
      <c r="AE925" s="23">
        <f t="shared" si="133"/>
        <v>0</v>
      </c>
      <c r="AF925" s="23">
        <f t="shared" si="134"/>
        <v>0</v>
      </c>
    </row>
    <row r="926" spans="1:32" x14ac:dyDescent="0.2">
      <c r="A926" s="366"/>
      <c r="B926" s="366"/>
      <c r="C926" s="164"/>
      <c r="D926" s="164"/>
      <c r="E926" s="201"/>
      <c r="F926" s="164"/>
      <c r="G926" s="194"/>
      <c r="H926" s="164"/>
      <c r="I926" s="204"/>
      <c r="J926" s="164"/>
      <c r="K926" s="164"/>
      <c r="L926" s="164"/>
      <c r="M926" s="76"/>
      <c r="N926" s="76"/>
      <c r="O926" s="81"/>
      <c r="P926" s="195">
        <f>VLOOKUP(O926,'Supporting Documentation'!$A$4:$J$569,10,FALSE)</f>
        <v>0</v>
      </c>
      <c r="Q926" s="51"/>
      <c r="R926" s="50"/>
      <c r="S926" s="156">
        <f>IF(Q926="",0,(Q926/'PPF Application'!$T$7))</f>
        <v>0</v>
      </c>
      <c r="T926" s="52">
        <f>IF(O926="", 0, (P926/'PPF Application'!$T$7)*Q926)</f>
        <v>0</v>
      </c>
      <c r="U926" s="134"/>
      <c r="W926" s="158">
        <f t="shared" si="135"/>
        <v>0</v>
      </c>
      <c r="X926" s="158">
        <f t="shared" si="127"/>
        <v>0</v>
      </c>
      <c r="Y926" s="158">
        <f t="shared" si="128"/>
        <v>0</v>
      </c>
      <c r="Z926" s="200">
        <f t="shared" si="129"/>
        <v>0</v>
      </c>
      <c r="AA926" s="200">
        <f t="shared" si="130"/>
        <v>0</v>
      </c>
      <c r="AB926" s="158">
        <f t="shared" si="131"/>
        <v>0</v>
      </c>
      <c r="AC926" s="11">
        <f t="shared" si="132"/>
        <v>0</v>
      </c>
      <c r="AE926" s="23">
        <f t="shared" si="133"/>
        <v>0</v>
      </c>
      <c r="AF926" s="23">
        <f t="shared" si="134"/>
        <v>0</v>
      </c>
    </row>
    <row r="927" spans="1:32" x14ac:dyDescent="0.2">
      <c r="A927" s="366"/>
      <c r="B927" s="366"/>
      <c r="C927" s="164"/>
      <c r="D927" s="164"/>
      <c r="E927" s="201"/>
      <c r="F927" s="164"/>
      <c r="G927" s="194"/>
      <c r="H927" s="164"/>
      <c r="I927" s="204"/>
      <c r="J927" s="164"/>
      <c r="K927" s="164"/>
      <c r="L927" s="164"/>
      <c r="M927" s="76"/>
      <c r="N927" s="76"/>
      <c r="O927" s="81"/>
      <c r="P927" s="195">
        <f>VLOOKUP(O927,'Supporting Documentation'!$A$4:$J$569,10,FALSE)</f>
        <v>0</v>
      </c>
      <c r="Q927" s="51"/>
      <c r="R927" s="50"/>
      <c r="S927" s="156">
        <f>IF(Q927="",0,(Q927/'PPF Application'!$T$7))</f>
        <v>0</v>
      </c>
      <c r="T927" s="52">
        <f>IF(O927="", 0, (P927/'PPF Application'!$T$7)*Q927)</f>
        <v>0</v>
      </c>
      <c r="U927" s="134"/>
      <c r="W927" s="158">
        <f t="shared" si="135"/>
        <v>0</v>
      </c>
      <c r="X927" s="158">
        <f t="shared" si="127"/>
        <v>0</v>
      </c>
      <c r="Y927" s="158">
        <f t="shared" si="128"/>
        <v>0</v>
      </c>
      <c r="Z927" s="200">
        <f t="shared" si="129"/>
        <v>0</v>
      </c>
      <c r="AA927" s="200">
        <f t="shared" si="130"/>
        <v>0</v>
      </c>
      <c r="AB927" s="158">
        <f t="shared" si="131"/>
        <v>0</v>
      </c>
      <c r="AC927" s="11">
        <f t="shared" si="132"/>
        <v>0</v>
      </c>
      <c r="AE927" s="23">
        <f t="shared" si="133"/>
        <v>0</v>
      </c>
      <c r="AF927" s="23">
        <f t="shared" si="134"/>
        <v>0</v>
      </c>
    </row>
    <row r="928" spans="1:32" x14ac:dyDescent="0.2">
      <c r="A928" s="366"/>
      <c r="B928" s="366"/>
      <c r="C928" s="164"/>
      <c r="D928" s="164"/>
      <c r="E928" s="201"/>
      <c r="F928" s="164"/>
      <c r="G928" s="194"/>
      <c r="H928" s="164"/>
      <c r="I928" s="204"/>
      <c r="J928" s="164"/>
      <c r="K928" s="164"/>
      <c r="L928" s="164"/>
      <c r="M928" s="76"/>
      <c r="N928" s="76"/>
      <c r="O928" s="81"/>
      <c r="P928" s="195">
        <f>VLOOKUP(O928,'Supporting Documentation'!$A$4:$J$569,10,FALSE)</f>
        <v>0</v>
      </c>
      <c r="Q928" s="51"/>
      <c r="R928" s="50"/>
      <c r="S928" s="156">
        <f>IF(Q928="",0,(Q928/'PPF Application'!$T$7))</f>
        <v>0</v>
      </c>
      <c r="T928" s="52">
        <f>IF(O928="", 0, (P928/'PPF Application'!$T$7)*Q928)</f>
        <v>0</v>
      </c>
      <c r="U928" s="134"/>
      <c r="W928" s="158">
        <f t="shared" si="135"/>
        <v>0</v>
      </c>
      <c r="X928" s="158">
        <f t="shared" si="127"/>
        <v>0</v>
      </c>
      <c r="Y928" s="158">
        <f t="shared" si="128"/>
        <v>0</v>
      </c>
      <c r="Z928" s="200">
        <f t="shared" si="129"/>
        <v>0</v>
      </c>
      <c r="AA928" s="200">
        <f t="shared" si="130"/>
        <v>0</v>
      </c>
      <c r="AB928" s="158">
        <f t="shared" si="131"/>
        <v>0</v>
      </c>
      <c r="AC928" s="11">
        <f t="shared" si="132"/>
        <v>0</v>
      </c>
      <c r="AE928" s="23">
        <f t="shared" si="133"/>
        <v>0</v>
      </c>
      <c r="AF928" s="23">
        <f t="shared" si="134"/>
        <v>0</v>
      </c>
    </row>
    <row r="929" spans="1:32" x14ac:dyDescent="0.2">
      <c r="A929" s="366"/>
      <c r="B929" s="366"/>
      <c r="C929" s="164"/>
      <c r="D929" s="164"/>
      <c r="E929" s="201"/>
      <c r="F929" s="164"/>
      <c r="G929" s="194"/>
      <c r="H929" s="164"/>
      <c r="I929" s="204"/>
      <c r="J929" s="164"/>
      <c r="K929" s="164"/>
      <c r="L929" s="164"/>
      <c r="M929" s="76"/>
      <c r="N929" s="76"/>
      <c r="O929" s="81"/>
      <c r="P929" s="195">
        <f>VLOOKUP(O929,'Supporting Documentation'!$A$4:$J$569,10,FALSE)</f>
        <v>0</v>
      </c>
      <c r="Q929" s="51"/>
      <c r="R929" s="50"/>
      <c r="S929" s="156">
        <f>IF(Q929="",0,(Q929/'PPF Application'!$T$7))</f>
        <v>0</v>
      </c>
      <c r="T929" s="52">
        <f>IF(O929="", 0, (P929/'PPF Application'!$T$7)*Q929)</f>
        <v>0</v>
      </c>
      <c r="U929" s="134"/>
      <c r="W929" s="158">
        <f t="shared" si="135"/>
        <v>0</v>
      </c>
      <c r="X929" s="158">
        <f t="shared" si="127"/>
        <v>0</v>
      </c>
      <c r="Y929" s="158">
        <f t="shared" si="128"/>
        <v>0</v>
      </c>
      <c r="Z929" s="200">
        <f t="shared" si="129"/>
        <v>0</v>
      </c>
      <c r="AA929" s="200">
        <f t="shared" si="130"/>
        <v>0</v>
      </c>
      <c r="AB929" s="158">
        <f t="shared" si="131"/>
        <v>0</v>
      </c>
      <c r="AC929" s="11">
        <f t="shared" si="132"/>
        <v>0</v>
      </c>
      <c r="AE929" s="23">
        <f t="shared" si="133"/>
        <v>0</v>
      </c>
      <c r="AF929" s="23">
        <f t="shared" si="134"/>
        <v>0</v>
      </c>
    </row>
    <row r="930" spans="1:32" x14ac:dyDescent="0.2">
      <c r="A930" s="366"/>
      <c r="B930" s="366"/>
      <c r="C930" s="164"/>
      <c r="D930" s="164"/>
      <c r="E930" s="201"/>
      <c r="F930" s="164"/>
      <c r="G930" s="194"/>
      <c r="H930" s="164"/>
      <c r="I930" s="204"/>
      <c r="J930" s="164"/>
      <c r="K930" s="164"/>
      <c r="L930" s="164"/>
      <c r="M930" s="76"/>
      <c r="N930" s="76"/>
      <c r="O930" s="81"/>
      <c r="P930" s="195">
        <f>VLOOKUP(O930,'Supporting Documentation'!$A$4:$J$569,10,FALSE)</f>
        <v>0</v>
      </c>
      <c r="Q930" s="51"/>
      <c r="R930" s="50"/>
      <c r="S930" s="156">
        <f>IF(Q930="",0,(Q930/'PPF Application'!$T$7))</f>
        <v>0</v>
      </c>
      <c r="T930" s="52">
        <f>IF(O930="", 0, (P930/'PPF Application'!$T$7)*Q930)</f>
        <v>0</v>
      </c>
      <c r="U930" s="134"/>
      <c r="W930" s="158">
        <f t="shared" si="135"/>
        <v>0</v>
      </c>
      <c r="X930" s="158">
        <f t="shared" si="127"/>
        <v>0</v>
      </c>
      <c r="Y930" s="158">
        <f t="shared" si="128"/>
        <v>0</v>
      </c>
      <c r="Z930" s="200">
        <f t="shared" si="129"/>
        <v>0</v>
      </c>
      <c r="AA930" s="200">
        <f t="shared" si="130"/>
        <v>0</v>
      </c>
      <c r="AB930" s="158">
        <f t="shared" si="131"/>
        <v>0</v>
      </c>
      <c r="AC930" s="11">
        <f t="shared" si="132"/>
        <v>0</v>
      </c>
      <c r="AE930" s="23">
        <f t="shared" si="133"/>
        <v>0</v>
      </c>
      <c r="AF930" s="23">
        <f t="shared" si="134"/>
        <v>0</v>
      </c>
    </row>
    <row r="931" spans="1:32" x14ac:dyDescent="0.2">
      <c r="A931" s="366"/>
      <c r="B931" s="366"/>
      <c r="C931" s="164"/>
      <c r="D931" s="164"/>
      <c r="E931" s="201"/>
      <c r="F931" s="164"/>
      <c r="G931" s="194"/>
      <c r="H931" s="164"/>
      <c r="I931" s="204"/>
      <c r="J931" s="164"/>
      <c r="K931" s="164"/>
      <c r="L931" s="164"/>
      <c r="M931" s="76"/>
      <c r="N931" s="76"/>
      <c r="O931" s="81"/>
      <c r="P931" s="195">
        <f>VLOOKUP(O931,'Supporting Documentation'!$A$4:$J$569,10,FALSE)</f>
        <v>0</v>
      </c>
      <c r="Q931" s="51"/>
      <c r="R931" s="50"/>
      <c r="S931" s="156">
        <f>IF(Q931="",0,(Q931/'PPF Application'!$T$7))</f>
        <v>0</v>
      </c>
      <c r="T931" s="52">
        <f>IF(O931="", 0, (P931/'PPF Application'!$T$7)*Q931)</f>
        <v>0</v>
      </c>
      <c r="U931" s="134"/>
      <c r="W931" s="158">
        <f t="shared" si="135"/>
        <v>0</v>
      </c>
      <c r="X931" s="158">
        <f t="shared" si="127"/>
        <v>0</v>
      </c>
      <c r="Y931" s="158">
        <f t="shared" si="128"/>
        <v>0</v>
      </c>
      <c r="Z931" s="200">
        <f t="shared" si="129"/>
        <v>0</v>
      </c>
      <c r="AA931" s="200">
        <f t="shared" si="130"/>
        <v>0</v>
      </c>
      <c r="AB931" s="158">
        <f t="shared" si="131"/>
        <v>0</v>
      </c>
      <c r="AC931" s="11">
        <f t="shared" si="132"/>
        <v>0</v>
      </c>
      <c r="AE931" s="23">
        <f t="shared" si="133"/>
        <v>0</v>
      </c>
      <c r="AF931" s="23">
        <f t="shared" si="134"/>
        <v>0</v>
      </c>
    </row>
    <row r="932" spans="1:32" x14ac:dyDescent="0.2">
      <c r="A932" s="366"/>
      <c r="B932" s="366"/>
      <c r="C932" s="164"/>
      <c r="D932" s="164"/>
      <c r="E932" s="201"/>
      <c r="F932" s="164"/>
      <c r="G932" s="194"/>
      <c r="H932" s="164"/>
      <c r="I932" s="204"/>
      <c r="J932" s="164"/>
      <c r="K932" s="164"/>
      <c r="L932" s="164"/>
      <c r="M932" s="76"/>
      <c r="N932" s="76"/>
      <c r="O932" s="81"/>
      <c r="P932" s="195">
        <f>VLOOKUP(O932,'Supporting Documentation'!$A$4:$J$569,10,FALSE)</f>
        <v>0</v>
      </c>
      <c r="Q932" s="51"/>
      <c r="R932" s="50"/>
      <c r="S932" s="156">
        <f>IF(Q932="",0,(Q932/'PPF Application'!$T$7))</f>
        <v>0</v>
      </c>
      <c r="T932" s="52">
        <f>IF(O932="", 0, (P932/'PPF Application'!$T$7)*Q932)</f>
        <v>0</v>
      </c>
      <c r="U932" s="134"/>
      <c r="W932" s="158">
        <f t="shared" si="135"/>
        <v>0</v>
      </c>
      <c r="X932" s="158">
        <f t="shared" si="127"/>
        <v>0</v>
      </c>
      <c r="Y932" s="158">
        <f t="shared" si="128"/>
        <v>0</v>
      </c>
      <c r="Z932" s="200">
        <f t="shared" si="129"/>
        <v>0</v>
      </c>
      <c r="AA932" s="200">
        <f t="shared" si="130"/>
        <v>0</v>
      </c>
      <c r="AB932" s="158">
        <f t="shared" si="131"/>
        <v>0</v>
      </c>
      <c r="AC932" s="11">
        <f t="shared" si="132"/>
        <v>0</v>
      </c>
      <c r="AE932" s="23">
        <f t="shared" si="133"/>
        <v>0</v>
      </c>
      <c r="AF932" s="23">
        <f t="shared" si="134"/>
        <v>0</v>
      </c>
    </row>
    <row r="933" spans="1:32" x14ac:dyDescent="0.2">
      <c r="A933" s="366"/>
      <c r="B933" s="366"/>
      <c r="C933" s="164"/>
      <c r="D933" s="164"/>
      <c r="E933" s="201"/>
      <c r="F933" s="164"/>
      <c r="G933" s="194"/>
      <c r="H933" s="164"/>
      <c r="I933" s="204"/>
      <c r="J933" s="164"/>
      <c r="K933" s="164"/>
      <c r="L933" s="164"/>
      <c r="M933" s="76"/>
      <c r="N933" s="76"/>
      <c r="O933" s="81"/>
      <c r="P933" s="195">
        <f>VLOOKUP(O933,'Supporting Documentation'!$A$4:$J$569,10,FALSE)</f>
        <v>0</v>
      </c>
      <c r="Q933" s="51"/>
      <c r="R933" s="50"/>
      <c r="S933" s="156">
        <f>IF(Q933="",0,(Q933/'PPF Application'!$T$7))</f>
        <v>0</v>
      </c>
      <c r="T933" s="52">
        <f>IF(O933="", 0, (P933/'PPF Application'!$T$7)*Q933)</f>
        <v>0</v>
      </c>
      <c r="U933" s="134"/>
      <c r="W933" s="158">
        <f t="shared" si="135"/>
        <v>0</v>
      </c>
      <c r="X933" s="158">
        <f t="shared" si="127"/>
        <v>0</v>
      </c>
      <c r="Y933" s="158">
        <f t="shared" si="128"/>
        <v>0</v>
      </c>
      <c r="Z933" s="200">
        <f t="shared" si="129"/>
        <v>0</v>
      </c>
      <c r="AA933" s="200">
        <f t="shared" si="130"/>
        <v>0</v>
      </c>
      <c r="AB933" s="158">
        <f t="shared" si="131"/>
        <v>0</v>
      </c>
      <c r="AC933" s="11">
        <f t="shared" si="132"/>
        <v>0</v>
      </c>
      <c r="AE933" s="23">
        <f t="shared" si="133"/>
        <v>0</v>
      </c>
      <c r="AF933" s="23">
        <f t="shared" si="134"/>
        <v>0</v>
      </c>
    </row>
    <row r="934" spans="1:32" x14ac:dyDescent="0.2">
      <c r="A934" s="366"/>
      <c r="B934" s="366"/>
      <c r="C934" s="164"/>
      <c r="D934" s="164"/>
      <c r="E934" s="201"/>
      <c r="F934" s="164"/>
      <c r="G934" s="194"/>
      <c r="H934" s="164"/>
      <c r="I934" s="204"/>
      <c r="J934" s="164"/>
      <c r="K934" s="164"/>
      <c r="L934" s="164"/>
      <c r="M934" s="76"/>
      <c r="N934" s="76"/>
      <c r="O934" s="81"/>
      <c r="P934" s="195">
        <f>VLOOKUP(O934,'Supporting Documentation'!$A$4:$J$569,10,FALSE)</f>
        <v>0</v>
      </c>
      <c r="Q934" s="51"/>
      <c r="R934" s="50"/>
      <c r="S934" s="156">
        <f>IF(Q934="",0,(Q934/'PPF Application'!$T$7))</f>
        <v>0</v>
      </c>
      <c r="T934" s="52">
        <f>IF(O934="", 0, (P934/'PPF Application'!$T$7)*Q934)</f>
        <v>0</v>
      </c>
      <c r="U934" s="134"/>
      <c r="W934" s="158">
        <f t="shared" si="135"/>
        <v>0</v>
      </c>
      <c r="X934" s="158">
        <f t="shared" si="127"/>
        <v>0</v>
      </c>
      <c r="Y934" s="158">
        <f t="shared" si="128"/>
        <v>0</v>
      </c>
      <c r="Z934" s="200">
        <f t="shared" si="129"/>
        <v>0</v>
      </c>
      <c r="AA934" s="200">
        <f t="shared" si="130"/>
        <v>0</v>
      </c>
      <c r="AB934" s="158">
        <f t="shared" si="131"/>
        <v>0</v>
      </c>
      <c r="AC934" s="11">
        <f t="shared" si="132"/>
        <v>0</v>
      </c>
      <c r="AE934" s="23">
        <f t="shared" si="133"/>
        <v>0</v>
      </c>
      <c r="AF934" s="23">
        <f t="shared" si="134"/>
        <v>0</v>
      </c>
    </row>
    <row r="935" spans="1:32" x14ac:dyDescent="0.2">
      <c r="A935" s="366"/>
      <c r="B935" s="366"/>
      <c r="C935" s="164"/>
      <c r="D935" s="164"/>
      <c r="E935" s="201"/>
      <c r="F935" s="164"/>
      <c r="G935" s="194"/>
      <c r="H935" s="164"/>
      <c r="I935" s="204"/>
      <c r="J935" s="164"/>
      <c r="K935" s="164"/>
      <c r="L935" s="164"/>
      <c r="M935" s="76"/>
      <c r="N935" s="76"/>
      <c r="O935" s="81"/>
      <c r="P935" s="195">
        <f>VLOOKUP(O935,'Supporting Documentation'!$A$4:$J$569,10,FALSE)</f>
        <v>0</v>
      </c>
      <c r="Q935" s="51"/>
      <c r="R935" s="50"/>
      <c r="S935" s="156">
        <f>IF(Q935="",0,(Q935/'PPF Application'!$T$7))</f>
        <v>0</v>
      </c>
      <c r="T935" s="52">
        <f>IF(O935="", 0, (P935/'PPF Application'!$T$7)*Q935)</f>
        <v>0</v>
      </c>
      <c r="U935" s="134"/>
      <c r="W935" s="158">
        <f t="shared" si="135"/>
        <v>0</v>
      </c>
      <c r="X935" s="158">
        <f t="shared" si="127"/>
        <v>0</v>
      </c>
      <c r="Y935" s="158">
        <f t="shared" si="128"/>
        <v>0</v>
      </c>
      <c r="Z935" s="200">
        <f t="shared" si="129"/>
        <v>0</v>
      </c>
      <c r="AA935" s="200">
        <f t="shared" si="130"/>
        <v>0</v>
      </c>
      <c r="AB935" s="158">
        <f t="shared" si="131"/>
        <v>0</v>
      </c>
      <c r="AC935" s="11">
        <f t="shared" si="132"/>
        <v>0</v>
      </c>
      <c r="AE935" s="23">
        <f t="shared" si="133"/>
        <v>0</v>
      </c>
      <c r="AF935" s="23">
        <f t="shared" si="134"/>
        <v>0</v>
      </c>
    </row>
    <row r="936" spans="1:32" x14ac:dyDescent="0.2">
      <c r="A936" s="366"/>
      <c r="B936" s="366"/>
      <c r="C936" s="164"/>
      <c r="D936" s="164"/>
      <c r="E936" s="201"/>
      <c r="F936" s="164"/>
      <c r="G936" s="194"/>
      <c r="H936" s="164"/>
      <c r="I936" s="204"/>
      <c r="J936" s="164"/>
      <c r="K936" s="164"/>
      <c r="L936" s="164"/>
      <c r="M936" s="76"/>
      <c r="N936" s="76"/>
      <c r="O936" s="81"/>
      <c r="P936" s="195">
        <f>VLOOKUP(O936,'Supporting Documentation'!$A$4:$J$569,10,FALSE)</f>
        <v>0</v>
      </c>
      <c r="Q936" s="51"/>
      <c r="R936" s="50"/>
      <c r="S936" s="156">
        <f>IF(Q936="",0,(Q936/'PPF Application'!$T$7))</f>
        <v>0</v>
      </c>
      <c r="T936" s="52">
        <f>IF(O936="", 0, (P936/'PPF Application'!$T$7)*Q936)</f>
        <v>0</v>
      </c>
      <c r="U936" s="134"/>
      <c r="W936" s="158">
        <f t="shared" si="135"/>
        <v>0</v>
      </c>
      <c r="X936" s="158">
        <f t="shared" si="127"/>
        <v>0</v>
      </c>
      <c r="Y936" s="158">
        <f t="shared" si="128"/>
        <v>0</v>
      </c>
      <c r="Z936" s="200">
        <f t="shared" si="129"/>
        <v>0</v>
      </c>
      <c r="AA936" s="200">
        <f t="shared" si="130"/>
        <v>0</v>
      </c>
      <c r="AB936" s="158">
        <f t="shared" si="131"/>
        <v>0</v>
      </c>
      <c r="AC936" s="11">
        <f t="shared" si="132"/>
        <v>0</v>
      </c>
      <c r="AE936" s="23">
        <f t="shared" si="133"/>
        <v>0</v>
      </c>
      <c r="AF936" s="23">
        <f t="shared" si="134"/>
        <v>0</v>
      </c>
    </row>
    <row r="937" spans="1:32" x14ac:dyDescent="0.2">
      <c r="A937" s="366"/>
      <c r="B937" s="366"/>
      <c r="C937" s="164"/>
      <c r="D937" s="164"/>
      <c r="E937" s="201"/>
      <c r="F937" s="164"/>
      <c r="G937" s="194"/>
      <c r="H937" s="164"/>
      <c r="I937" s="204"/>
      <c r="J937" s="164"/>
      <c r="K937" s="164"/>
      <c r="L937" s="164"/>
      <c r="M937" s="76"/>
      <c r="N937" s="76"/>
      <c r="O937" s="81"/>
      <c r="P937" s="195">
        <f>VLOOKUP(O937,'Supporting Documentation'!$A$4:$J$569,10,FALSE)</f>
        <v>0</v>
      </c>
      <c r="Q937" s="51"/>
      <c r="R937" s="50"/>
      <c r="S937" s="156">
        <f>IF(Q937="",0,(Q937/'PPF Application'!$T$7))</f>
        <v>0</v>
      </c>
      <c r="T937" s="52">
        <f>IF(O937="", 0, (P937/'PPF Application'!$T$7)*Q937)</f>
        <v>0</v>
      </c>
      <c r="U937" s="134"/>
      <c r="W937" s="158">
        <f t="shared" si="135"/>
        <v>0</v>
      </c>
      <c r="X937" s="158">
        <f t="shared" si="127"/>
        <v>0</v>
      </c>
      <c r="Y937" s="158">
        <f t="shared" si="128"/>
        <v>0</v>
      </c>
      <c r="Z937" s="200">
        <f t="shared" si="129"/>
        <v>0</v>
      </c>
      <c r="AA937" s="200">
        <f t="shared" si="130"/>
        <v>0</v>
      </c>
      <c r="AB937" s="158">
        <f t="shared" si="131"/>
        <v>0</v>
      </c>
      <c r="AC937" s="11">
        <f t="shared" si="132"/>
        <v>0</v>
      </c>
      <c r="AE937" s="23">
        <f t="shared" si="133"/>
        <v>0</v>
      </c>
      <c r="AF937" s="23">
        <f t="shared" si="134"/>
        <v>0</v>
      </c>
    </row>
    <row r="938" spans="1:32" x14ac:dyDescent="0.2">
      <c r="A938" s="366"/>
      <c r="B938" s="366"/>
      <c r="C938" s="164"/>
      <c r="D938" s="164"/>
      <c r="E938" s="201"/>
      <c r="F938" s="164"/>
      <c r="G938" s="194"/>
      <c r="H938" s="164"/>
      <c r="I938" s="204"/>
      <c r="J938" s="164"/>
      <c r="K938" s="164"/>
      <c r="L938" s="164"/>
      <c r="M938" s="76"/>
      <c r="N938" s="76"/>
      <c r="O938" s="81"/>
      <c r="P938" s="195">
        <f>VLOOKUP(O938,'Supporting Documentation'!$A$4:$J$569,10,FALSE)</f>
        <v>0</v>
      </c>
      <c r="Q938" s="51"/>
      <c r="R938" s="50"/>
      <c r="S938" s="156">
        <f>IF(Q938="",0,(Q938/'PPF Application'!$T$7))</f>
        <v>0</v>
      </c>
      <c r="T938" s="52">
        <f>IF(O938="", 0, (P938/'PPF Application'!$T$7)*Q938)</f>
        <v>0</v>
      </c>
      <c r="U938" s="134"/>
      <c r="W938" s="158">
        <f t="shared" si="135"/>
        <v>0</v>
      </c>
      <c r="X938" s="158">
        <f t="shared" si="127"/>
        <v>0</v>
      </c>
      <c r="Y938" s="158">
        <f t="shared" si="128"/>
        <v>0</v>
      </c>
      <c r="Z938" s="200">
        <f t="shared" si="129"/>
        <v>0</v>
      </c>
      <c r="AA938" s="200">
        <f t="shared" si="130"/>
        <v>0</v>
      </c>
      <c r="AB938" s="158">
        <f t="shared" si="131"/>
        <v>0</v>
      </c>
      <c r="AC938" s="11">
        <f t="shared" si="132"/>
        <v>0</v>
      </c>
      <c r="AE938" s="23">
        <f t="shared" si="133"/>
        <v>0</v>
      </c>
      <c r="AF938" s="23">
        <f t="shared" si="134"/>
        <v>0</v>
      </c>
    </row>
    <row r="939" spans="1:32" x14ac:dyDescent="0.2">
      <c r="A939" s="366"/>
      <c r="B939" s="366"/>
      <c r="C939" s="164"/>
      <c r="D939" s="164"/>
      <c r="E939" s="201"/>
      <c r="F939" s="164"/>
      <c r="G939" s="194"/>
      <c r="H939" s="164"/>
      <c r="I939" s="204"/>
      <c r="J939" s="164"/>
      <c r="K939" s="164"/>
      <c r="L939" s="164"/>
      <c r="M939" s="76"/>
      <c r="N939" s="76"/>
      <c r="O939" s="81"/>
      <c r="P939" s="195">
        <f>VLOOKUP(O939,'Supporting Documentation'!$A$4:$J$569,10,FALSE)</f>
        <v>0</v>
      </c>
      <c r="Q939" s="51"/>
      <c r="R939" s="50"/>
      <c r="S939" s="156">
        <f>IF(Q939="",0,(Q939/'PPF Application'!$T$7))</f>
        <v>0</v>
      </c>
      <c r="T939" s="52">
        <f>IF(O939="", 0, (P939/'PPF Application'!$T$7)*Q939)</f>
        <v>0</v>
      </c>
      <c r="U939" s="134"/>
      <c r="W939" s="158">
        <f t="shared" si="135"/>
        <v>0</v>
      </c>
      <c r="X939" s="158">
        <f t="shared" si="127"/>
        <v>0</v>
      </c>
      <c r="Y939" s="158">
        <f t="shared" si="128"/>
        <v>0</v>
      </c>
      <c r="Z939" s="200">
        <f t="shared" si="129"/>
        <v>0</v>
      </c>
      <c r="AA939" s="200">
        <f t="shared" si="130"/>
        <v>0</v>
      </c>
      <c r="AB939" s="158">
        <f t="shared" si="131"/>
        <v>0</v>
      </c>
      <c r="AC939" s="11">
        <f t="shared" si="132"/>
        <v>0</v>
      </c>
      <c r="AE939" s="23">
        <f t="shared" si="133"/>
        <v>0</v>
      </c>
      <c r="AF939" s="23">
        <f t="shared" si="134"/>
        <v>0</v>
      </c>
    </row>
    <row r="940" spans="1:32" x14ac:dyDescent="0.2">
      <c r="A940" s="366"/>
      <c r="B940" s="366"/>
      <c r="C940" s="164"/>
      <c r="D940" s="164"/>
      <c r="E940" s="201"/>
      <c r="F940" s="164"/>
      <c r="G940" s="194"/>
      <c r="H940" s="164"/>
      <c r="I940" s="204"/>
      <c r="J940" s="164"/>
      <c r="K940" s="164"/>
      <c r="L940" s="164"/>
      <c r="M940" s="76"/>
      <c r="N940" s="76"/>
      <c r="O940" s="81"/>
      <c r="P940" s="195">
        <f>VLOOKUP(O940,'Supporting Documentation'!$A$4:$J$569,10,FALSE)</f>
        <v>0</v>
      </c>
      <c r="Q940" s="51"/>
      <c r="R940" s="50"/>
      <c r="S940" s="156">
        <f>IF(Q940="",0,(Q940/'PPF Application'!$T$7))</f>
        <v>0</v>
      </c>
      <c r="T940" s="52">
        <f>IF(O940="", 0, (P940/'PPF Application'!$T$7)*Q940)</f>
        <v>0</v>
      </c>
      <c r="U940" s="134"/>
      <c r="W940" s="158">
        <f t="shared" si="135"/>
        <v>0</v>
      </c>
      <c r="X940" s="158">
        <f t="shared" si="127"/>
        <v>0</v>
      </c>
      <c r="Y940" s="158">
        <f t="shared" si="128"/>
        <v>0</v>
      </c>
      <c r="Z940" s="200">
        <f t="shared" si="129"/>
        <v>0</v>
      </c>
      <c r="AA940" s="200">
        <f t="shared" si="130"/>
        <v>0</v>
      </c>
      <c r="AB940" s="158">
        <f t="shared" si="131"/>
        <v>0</v>
      </c>
      <c r="AC940" s="11">
        <f t="shared" si="132"/>
        <v>0</v>
      </c>
      <c r="AE940" s="23">
        <f t="shared" si="133"/>
        <v>0</v>
      </c>
      <c r="AF940" s="23">
        <f t="shared" si="134"/>
        <v>0</v>
      </c>
    </row>
    <row r="941" spans="1:32" x14ac:dyDescent="0.2">
      <c r="A941" s="366"/>
      <c r="B941" s="366"/>
      <c r="C941" s="164"/>
      <c r="D941" s="164"/>
      <c r="E941" s="201"/>
      <c r="F941" s="164"/>
      <c r="G941" s="194"/>
      <c r="H941" s="164"/>
      <c r="I941" s="204"/>
      <c r="J941" s="164"/>
      <c r="K941" s="164"/>
      <c r="L941" s="164"/>
      <c r="M941" s="76"/>
      <c r="N941" s="76"/>
      <c r="O941" s="81"/>
      <c r="P941" s="195">
        <f>VLOOKUP(O941,'Supporting Documentation'!$A$4:$J$569,10,FALSE)</f>
        <v>0</v>
      </c>
      <c r="Q941" s="51"/>
      <c r="R941" s="50"/>
      <c r="S941" s="156">
        <f>IF(Q941="",0,(Q941/'PPF Application'!$T$7))</f>
        <v>0</v>
      </c>
      <c r="T941" s="52">
        <f>IF(O941="", 0, (P941/'PPF Application'!$T$7)*Q941)</f>
        <v>0</v>
      </c>
      <c r="U941" s="134"/>
      <c r="W941" s="158">
        <f t="shared" si="135"/>
        <v>0</v>
      </c>
      <c r="X941" s="158">
        <f t="shared" si="127"/>
        <v>0</v>
      </c>
      <c r="Y941" s="158">
        <f t="shared" si="128"/>
        <v>0</v>
      </c>
      <c r="Z941" s="200">
        <f t="shared" si="129"/>
        <v>0</v>
      </c>
      <c r="AA941" s="200">
        <f t="shared" si="130"/>
        <v>0</v>
      </c>
      <c r="AB941" s="158">
        <f t="shared" si="131"/>
        <v>0</v>
      </c>
      <c r="AC941" s="11">
        <f t="shared" si="132"/>
        <v>0</v>
      </c>
      <c r="AE941" s="23">
        <f t="shared" si="133"/>
        <v>0</v>
      </c>
      <c r="AF941" s="23">
        <f t="shared" si="134"/>
        <v>0</v>
      </c>
    </row>
    <row r="942" spans="1:32" x14ac:dyDescent="0.2">
      <c r="A942" s="366"/>
      <c r="B942" s="366"/>
      <c r="C942" s="164"/>
      <c r="D942" s="164"/>
      <c r="E942" s="201"/>
      <c r="F942" s="164"/>
      <c r="G942" s="194"/>
      <c r="H942" s="164"/>
      <c r="I942" s="204"/>
      <c r="J942" s="164"/>
      <c r="K942" s="164"/>
      <c r="L942" s="164"/>
      <c r="M942" s="76"/>
      <c r="N942" s="76"/>
      <c r="O942" s="81"/>
      <c r="P942" s="195">
        <f>VLOOKUP(O942,'Supporting Documentation'!$A$4:$J$569,10,FALSE)</f>
        <v>0</v>
      </c>
      <c r="Q942" s="51"/>
      <c r="R942" s="50"/>
      <c r="S942" s="156">
        <f>IF(Q942="",0,(Q942/'PPF Application'!$T$7))</f>
        <v>0</v>
      </c>
      <c r="T942" s="52">
        <f>IF(O942="", 0, (P942/'PPF Application'!$T$7)*Q942)</f>
        <v>0</v>
      </c>
      <c r="U942" s="134"/>
      <c r="W942" s="158">
        <f t="shared" si="135"/>
        <v>0</v>
      </c>
      <c r="X942" s="158">
        <f t="shared" si="127"/>
        <v>0</v>
      </c>
      <c r="Y942" s="158">
        <f t="shared" si="128"/>
        <v>0</v>
      </c>
      <c r="Z942" s="200">
        <f t="shared" si="129"/>
        <v>0</v>
      </c>
      <c r="AA942" s="200">
        <f t="shared" si="130"/>
        <v>0</v>
      </c>
      <c r="AB942" s="158">
        <f t="shared" si="131"/>
        <v>0</v>
      </c>
      <c r="AC942" s="11">
        <f t="shared" si="132"/>
        <v>0</v>
      </c>
      <c r="AE942" s="23">
        <f t="shared" si="133"/>
        <v>0</v>
      </c>
      <c r="AF942" s="23">
        <f t="shared" si="134"/>
        <v>0</v>
      </c>
    </row>
    <row r="943" spans="1:32" x14ac:dyDescent="0.2">
      <c r="A943" s="366"/>
      <c r="B943" s="366"/>
      <c r="C943" s="164"/>
      <c r="D943" s="164"/>
      <c r="E943" s="201"/>
      <c r="F943" s="164"/>
      <c r="G943" s="194"/>
      <c r="H943" s="164"/>
      <c r="I943" s="204"/>
      <c r="J943" s="164"/>
      <c r="K943" s="164"/>
      <c r="L943" s="164"/>
      <c r="M943" s="76"/>
      <c r="N943" s="76"/>
      <c r="O943" s="81"/>
      <c r="P943" s="195">
        <f>VLOOKUP(O943,'Supporting Documentation'!$A$4:$J$569,10,FALSE)</f>
        <v>0</v>
      </c>
      <c r="Q943" s="51"/>
      <c r="R943" s="50"/>
      <c r="S943" s="156">
        <f>IF(Q943="",0,(Q943/'PPF Application'!$T$7))</f>
        <v>0</v>
      </c>
      <c r="T943" s="52">
        <f>IF(O943="", 0, (P943/'PPF Application'!$T$7)*Q943)</f>
        <v>0</v>
      </c>
      <c r="U943" s="134"/>
      <c r="W943" s="158">
        <f t="shared" si="135"/>
        <v>0</v>
      </c>
      <c r="X943" s="158">
        <f t="shared" si="127"/>
        <v>0</v>
      </c>
      <c r="Y943" s="158">
        <f t="shared" si="128"/>
        <v>0</v>
      </c>
      <c r="Z943" s="200">
        <f t="shared" si="129"/>
        <v>0</v>
      </c>
      <c r="AA943" s="200">
        <f t="shared" si="130"/>
        <v>0</v>
      </c>
      <c r="AB943" s="158">
        <f t="shared" si="131"/>
        <v>0</v>
      </c>
      <c r="AC943" s="11">
        <f t="shared" si="132"/>
        <v>0</v>
      </c>
      <c r="AE943" s="23">
        <f t="shared" si="133"/>
        <v>0</v>
      </c>
      <c r="AF943" s="23">
        <f t="shared" si="134"/>
        <v>0</v>
      </c>
    </row>
    <row r="944" spans="1:32" x14ac:dyDescent="0.2">
      <c r="A944" s="366"/>
      <c r="B944" s="366"/>
      <c r="C944" s="164"/>
      <c r="D944" s="164"/>
      <c r="E944" s="201"/>
      <c r="F944" s="164"/>
      <c r="G944" s="194"/>
      <c r="H944" s="164"/>
      <c r="I944" s="204"/>
      <c r="J944" s="164"/>
      <c r="K944" s="164"/>
      <c r="L944" s="164"/>
      <c r="M944" s="76"/>
      <c r="N944" s="76"/>
      <c r="O944" s="81"/>
      <c r="P944" s="195">
        <f>VLOOKUP(O944,'Supporting Documentation'!$A$4:$J$569,10,FALSE)</f>
        <v>0</v>
      </c>
      <c r="Q944" s="51"/>
      <c r="R944" s="50"/>
      <c r="S944" s="156">
        <f>IF(Q944="",0,(Q944/'PPF Application'!$T$7))</f>
        <v>0</v>
      </c>
      <c r="T944" s="52">
        <f>IF(O944="", 0, (P944/'PPF Application'!$T$7)*Q944)</f>
        <v>0</v>
      </c>
      <c r="U944" s="134"/>
      <c r="W944" s="158">
        <f t="shared" si="135"/>
        <v>0</v>
      </c>
      <c r="X944" s="158">
        <f t="shared" si="127"/>
        <v>0</v>
      </c>
      <c r="Y944" s="158">
        <f t="shared" si="128"/>
        <v>0</v>
      </c>
      <c r="Z944" s="200">
        <f t="shared" si="129"/>
        <v>0</v>
      </c>
      <c r="AA944" s="200">
        <f t="shared" si="130"/>
        <v>0</v>
      </c>
      <c r="AB944" s="158">
        <f t="shared" si="131"/>
        <v>0</v>
      </c>
      <c r="AC944" s="11">
        <f t="shared" si="132"/>
        <v>0</v>
      </c>
      <c r="AE944" s="23">
        <f t="shared" si="133"/>
        <v>0</v>
      </c>
      <c r="AF944" s="23">
        <f t="shared" si="134"/>
        <v>0</v>
      </c>
    </row>
    <row r="945" spans="1:32" x14ac:dyDescent="0.2">
      <c r="A945" s="366"/>
      <c r="B945" s="366"/>
      <c r="C945" s="164"/>
      <c r="D945" s="164"/>
      <c r="E945" s="201"/>
      <c r="F945" s="164"/>
      <c r="G945" s="194"/>
      <c r="H945" s="164"/>
      <c r="I945" s="204"/>
      <c r="J945" s="164"/>
      <c r="K945" s="164"/>
      <c r="L945" s="164"/>
      <c r="M945" s="76"/>
      <c r="N945" s="76"/>
      <c r="O945" s="81"/>
      <c r="P945" s="195">
        <f>VLOOKUP(O945,'Supporting Documentation'!$A$4:$J$569,10,FALSE)</f>
        <v>0</v>
      </c>
      <c r="Q945" s="51"/>
      <c r="R945" s="50"/>
      <c r="S945" s="156">
        <f>IF(Q945="",0,(Q945/'PPF Application'!$T$7))</f>
        <v>0</v>
      </c>
      <c r="T945" s="52">
        <f>IF(O945="", 0, (P945/'PPF Application'!$T$7)*Q945)</f>
        <v>0</v>
      </c>
      <c r="U945" s="134"/>
      <c r="W945" s="158">
        <f t="shared" si="135"/>
        <v>0</v>
      </c>
      <c r="X945" s="158">
        <f t="shared" si="127"/>
        <v>0</v>
      </c>
      <c r="Y945" s="158">
        <f t="shared" si="128"/>
        <v>0</v>
      </c>
      <c r="Z945" s="200">
        <f t="shared" si="129"/>
        <v>0</v>
      </c>
      <c r="AA945" s="200">
        <f t="shared" si="130"/>
        <v>0</v>
      </c>
      <c r="AB945" s="158">
        <f t="shared" si="131"/>
        <v>0</v>
      </c>
      <c r="AC945" s="11">
        <f t="shared" si="132"/>
        <v>0</v>
      </c>
      <c r="AE945" s="23">
        <f t="shared" si="133"/>
        <v>0</v>
      </c>
      <c r="AF945" s="23">
        <f t="shared" si="134"/>
        <v>0</v>
      </c>
    </row>
    <row r="946" spans="1:32" x14ac:dyDescent="0.2">
      <c r="A946" s="366"/>
      <c r="B946" s="366"/>
      <c r="C946" s="164"/>
      <c r="D946" s="164"/>
      <c r="E946" s="201"/>
      <c r="F946" s="164"/>
      <c r="G946" s="194"/>
      <c r="H946" s="164"/>
      <c r="I946" s="204"/>
      <c r="J946" s="164"/>
      <c r="K946" s="164"/>
      <c r="L946" s="164"/>
      <c r="M946" s="76"/>
      <c r="N946" s="76"/>
      <c r="O946" s="81"/>
      <c r="P946" s="195">
        <f>VLOOKUP(O946,'Supporting Documentation'!$A$4:$J$569,10,FALSE)</f>
        <v>0</v>
      </c>
      <c r="Q946" s="51"/>
      <c r="R946" s="50"/>
      <c r="S946" s="156">
        <f>IF(Q946="",0,(Q946/'PPF Application'!$T$7))</f>
        <v>0</v>
      </c>
      <c r="T946" s="52">
        <f>IF(O946="", 0, (P946/'PPF Application'!$T$7)*Q946)</f>
        <v>0</v>
      </c>
      <c r="U946" s="134"/>
      <c r="W946" s="158">
        <f t="shared" si="135"/>
        <v>0</v>
      </c>
      <c r="X946" s="158">
        <f t="shared" si="127"/>
        <v>0</v>
      </c>
      <c r="Y946" s="158">
        <f t="shared" si="128"/>
        <v>0</v>
      </c>
      <c r="Z946" s="200">
        <f t="shared" si="129"/>
        <v>0</v>
      </c>
      <c r="AA946" s="200">
        <f t="shared" si="130"/>
        <v>0</v>
      </c>
      <c r="AB946" s="158">
        <f t="shared" si="131"/>
        <v>0</v>
      </c>
      <c r="AC946" s="11">
        <f t="shared" si="132"/>
        <v>0</v>
      </c>
      <c r="AE946" s="23">
        <f t="shared" si="133"/>
        <v>0</v>
      </c>
      <c r="AF946" s="23">
        <f t="shared" si="134"/>
        <v>0</v>
      </c>
    </row>
    <row r="947" spans="1:32" x14ac:dyDescent="0.2">
      <c r="A947" s="366"/>
      <c r="B947" s="366"/>
      <c r="C947" s="164"/>
      <c r="D947" s="164"/>
      <c r="E947" s="201"/>
      <c r="F947" s="164"/>
      <c r="G947" s="194"/>
      <c r="H947" s="164"/>
      <c r="I947" s="204"/>
      <c r="J947" s="164"/>
      <c r="K947" s="164"/>
      <c r="L947" s="164"/>
      <c r="M947" s="76"/>
      <c r="N947" s="76"/>
      <c r="O947" s="81"/>
      <c r="P947" s="195">
        <f>VLOOKUP(O947,'Supporting Documentation'!$A$4:$J$569,10,FALSE)</f>
        <v>0</v>
      </c>
      <c r="Q947" s="51"/>
      <c r="R947" s="50"/>
      <c r="S947" s="156">
        <f>IF(Q947="",0,(Q947/'PPF Application'!$T$7))</f>
        <v>0</v>
      </c>
      <c r="T947" s="52">
        <f>IF(O947="", 0, (P947/'PPF Application'!$T$7)*Q947)</f>
        <v>0</v>
      </c>
      <c r="U947" s="134"/>
      <c r="W947" s="158">
        <f t="shared" si="135"/>
        <v>0</v>
      </c>
      <c r="X947" s="158">
        <f t="shared" si="127"/>
        <v>0</v>
      </c>
      <c r="Y947" s="158">
        <f t="shared" si="128"/>
        <v>0</v>
      </c>
      <c r="Z947" s="200">
        <f t="shared" si="129"/>
        <v>0</v>
      </c>
      <c r="AA947" s="200">
        <f t="shared" si="130"/>
        <v>0</v>
      </c>
      <c r="AB947" s="158">
        <f t="shared" si="131"/>
        <v>0</v>
      </c>
      <c r="AC947" s="11">
        <f t="shared" si="132"/>
        <v>0</v>
      </c>
      <c r="AE947" s="23">
        <f t="shared" si="133"/>
        <v>0</v>
      </c>
      <c r="AF947" s="23">
        <f t="shared" si="134"/>
        <v>0</v>
      </c>
    </row>
    <row r="948" spans="1:32" x14ac:dyDescent="0.2">
      <c r="A948" s="366"/>
      <c r="B948" s="366"/>
      <c r="C948" s="164"/>
      <c r="D948" s="164"/>
      <c r="E948" s="201"/>
      <c r="F948" s="164"/>
      <c r="G948" s="194"/>
      <c r="H948" s="164"/>
      <c r="I948" s="204"/>
      <c r="J948" s="164"/>
      <c r="K948" s="164"/>
      <c r="L948" s="164"/>
      <c r="M948" s="76"/>
      <c r="N948" s="76"/>
      <c r="O948" s="81"/>
      <c r="P948" s="195">
        <f>VLOOKUP(O948,'Supporting Documentation'!$A$4:$J$569,10,FALSE)</f>
        <v>0</v>
      </c>
      <c r="Q948" s="51"/>
      <c r="R948" s="50"/>
      <c r="S948" s="156">
        <f>IF(Q948="",0,(Q948/'PPF Application'!$T$7))</f>
        <v>0</v>
      </c>
      <c r="T948" s="52">
        <f>IF(O948="", 0, (P948/'PPF Application'!$T$7)*Q948)</f>
        <v>0</v>
      </c>
      <c r="U948" s="134"/>
      <c r="W948" s="158">
        <f t="shared" si="135"/>
        <v>0</v>
      </c>
      <c r="X948" s="158">
        <f t="shared" si="127"/>
        <v>0</v>
      </c>
      <c r="Y948" s="158">
        <f t="shared" si="128"/>
        <v>0</v>
      </c>
      <c r="Z948" s="200">
        <f t="shared" si="129"/>
        <v>0</v>
      </c>
      <c r="AA948" s="200">
        <f t="shared" si="130"/>
        <v>0</v>
      </c>
      <c r="AB948" s="158">
        <f t="shared" si="131"/>
        <v>0</v>
      </c>
      <c r="AC948" s="11">
        <f t="shared" si="132"/>
        <v>0</v>
      </c>
      <c r="AE948" s="23">
        <f t="shared" si="133"/>
        <v>0</v>
      </c>
      <c r="AF948" s="23">
        <f t="shared" si="134"/>
        <v>0</v>
      </c>
    </row>
    <row r="949" spans="1:32" x14ac:dyDescent="0.2">
      <c r="A949" s="366"/>
      <c r="B949" s="366"/>
      <c r="C949" s="164"/>
      <c r="D949" s="164"/>
      <c r="E949" s="201"/>
      <c r="F949" s="164"/>
      <c r="G949" s="194"/>
      <c r="H949" s="164"/>
      <c r="I949" s="204"/>
      <c r="J949" s="164"/>
      <c r="K949" s="164"/>
      <c r="L949" s="164"/>
      <c r="M949" s="76"/>
      <c r="N949" s="76"/>
      <c r="O949" s="81"/>
      <c r="P949" s="195">
        <f>VLOOKUP(O949,'Supporting Documentation'!$A$4:$J$569,10,FALSE)</f>
        <v>0</v>
      </c>
      <c r="Q949" s="51"/>
      <c r="R949" s="50"/>
      <c r="S949" s="156">
        <f>IF(Q949="",0,(Q949/'PPF Application'!$T$7))</f>
        <v>0</v>
      </c>
      <c r="T949" s="52">
        <f>IF(O949="", 0, (P949/'PPF Application'!$T$7)*Q949)</f>
        <v>0</v>
      </c>
      <c r="U949" s="134"/>
      <c r="W949" s="158">
        <f t="shared" si="135"/>
        <v>0</v>
      </c>
      <c r="X949" s="158">
        <f t="shared" si="127"/>
        <v>0</v>
      </c>
      <c r="Y949" s="158">
        <f t="shared" si="128"/>
        <v>0</v>
      </c>
      <c r="Z949" s="200">
        <f t="shared" si="129"/>
        <v>0</v>
      </c>
      <c r="AA949" s="200">
        <f t="shared" si="130"/>
        <v>0</v>
      </c>
      <c r="AB949" s="158">
        <f t="shared" si="131"/>
        <v>0</v>
      </c>
      <c r="AC949" s="11">
        <f t="shared" si="132"/>
        <v>0</v>
      </c>
      <c r="AE949" s="23">
        <f t="shared" si="133"/>
        <v>0</v>
      </c>
      <c r="AF949" s="23">
        <f t="shared" si="134"/>
        <v>0</v>
      </c>
    </row>
    <row r="950" spans="1:32" x14ac:dyDescent="0.2">
      <c r="A950" s="366"/>
      <c r="B950" s="366"/>
      <c r="C950" s="164"/>
      <c r="D950" s="164"/>
      <c r="E950" s="201"/>
      <c r="F950" s="164"/>
      <c r="G950" s="194"/>
      <c r="H950" s="164"/>
      <c r="I950" s="204"/>
      <c r="J950" s="164"/>
      <c r="K950" s="164"/>
      <c r="L950" s="164"/>
      <c r="M950" s="76"/>
      <c r="N950" s="76"/>
      <c r="O950" s="81"/>
      <c r="P950" s="195">
        <f>VLOOKUP(O950,'Supporting Documentation'!$A$4:$J$569,10,FALSE)</f>
        <v>0</v>
      </c>
      <c r="Q950" s="51"/>
      <c r="R950" s="50"/>
      <c r="S950" s="156">
        <f>IF(Q950="",0,(Q950/'PPF Application'!$T$7))</f>
        <v>0</v>
      </c>
      <c r="T950" s="52">
        <f>IF(O950="", 0, (P950/'PPF Application'!$T$7)*Q950)</f>
        <v>0</v>
      </c>
      <c r="U950" s="134"/>
      <c r="W950" s="158">
        <f t="shared" si="135"/>
        <v>0</v>
      </c>
      <c r="X950" s="158">
        <f t="shared" si="127"/>
        <v>0</v>
      </c>
      <c r="Y950" s="158">
        <f t="shared" si="128"/>
        <v>0</v>
      </c>
      <c r="Z950" s="200">
        <f t="shared" si="129"/>
        <v>0</v>
      </c>
      <c r="AA950" s="200">
        <f t="shared" si="130"/>
        <v>0</v>
      </c>
      <c r="AB950" s="158">
        <f t="shared" si="131"/>
        <v>0</v>
      </c>
      <c r="AC950" s="11">
        <f t="shared" si="132"/>
        <v>0</v>
      </c>
      <c r="AE950" s="23">
        <f t="shared" si="133"/>
        <v>0</v>
      </c>
      <c r="AF950" s="23">
        <f t="shared" si="134"/>
        <v>0</v>
      </c>
    </row>
    <row r="951" spans="1:32" x14ac:dyDescent="0.2">
      <c r="A951" s="366"/>
      <c r="B951" s="366"/>
      <c r="C951" s="164"/>
      <c r="D951" s="164"/>
      <c r="E951" s="201"/>
      <c r="F951" s="164"/>
      <c r="G951" s="194"/>
      <c r="H951" s="164"/>
      <c r="I951" s="204"/>
      <c r="J951" s="164"/>
      <c r="K951" s="164"/>
      <c r="L951" s="164"/>
      <c r="M951" s="76"/>
      <c r="N951" s="76"/>
      <c r="O951" s="81"/>
      <c r="P951" s="195">
        <f>VLOOKUP(O951,'Supporting Documentation'!$A$4:$J$569,10,FALSE)</f>
        <v>0</v>
      </c>
      <c r="Q951" s="51"/>
      <c r="R951" s="50"/>
      <c r="S951" s="156">
        <f>IF(Q951="",0,(Q951/'PPF Application'!$T$7))</f>
        <v>0</v>
      </c>
      <c r="T951" s="52">
        <f>IF(O951="", 0, (P951/'PPF Application'!$T$7)*Q951)</f>
        <v>0</v>
      </c>
      <c r="U951" s="134"/>
      <c r="W951" s="158">
        <f t="shared" si="135"/>
        <v>0</v>
      </c>
      <c r="X951" s="158">
        <f t="shared" si="127"/>
        <v>0</v>
      </c>
      <c r="Y951" s="158">
        <f t="shared" si="128"/>
        <v>0</v>
      </c>
      <c r="Z951" s="200">
        <f t="shared" si="129"/>
        <v>0</v>
      </c>
      <c r="AA951" s="200">
        <f t="shared" si="130"/>
        <v>0</v>
      </c>
      <c r="AB951" s="158">
        <f t="shared" si="131"/>
        <v>0</v>
      </c>
      <c r="AC951" s="11">
        <f t="shared" si="132"/>
        <v>0</v>
      </c>
      <c r="AE951" s="23">
        <f t="shared" si="133"/>
        <v>0</v>
      </c>
      <c r="AF951" s="23">
        <f t="shared" si="134"/>
        <v>0</v>
      </c>
    </row>
    <row r="952" spans="1:32" x14ac:dyDescent="0.2">
      <c r="A952" s="366"/>
      <c r="B952" s="366"/>
      <c r="C952" s="164"/>
      <c r="D952" s="164"/>
      <c r="E952" s="201"/>
      <c r="F952" s="164"/>
      <c r="G952" s="194"/>
      <c r="H952" s="164"/>
      <c r="I952" s="204"/>
      <c r="J952" s="164"/>
      <c r="K952" s="164"/>
      <c r="L952" s="164"/>
      <c r="M952" s="76"/>
      <c r="N952" s="76"/>
      <c r="O952" s="81"/>
      <c r="P952" s="195">
        <f>VLOOKUP(O952,'Supporting Documentation'!$A$4:$J$569,10,FALSE)</f>
        <v>0</v>
      </c>
      <c r="Q952" s="51"/>
      <c r="R952" s="50"/>
      <c r="S952" s="156">
        <f>IF(Q952="",0,(Q952/'PPF Application'!$T$7))</f>
        <v>0</v>
      </c>
      <c r="T952" s="52">
        <f>IF(O952="", 0, (P952/'PPF Application'!$T$7)*Q952)</f>
        <v>0</v>
      </c>
      <c r="U952" s="134"/>
      <c r="W952" s="158">
        <f t="shared" si="135"/>
        <v>0</v>
      </c>
      <c r="X952" s="158">
        <f t="shared" si="127"/>
        <v>0</v>
      </c>
      <c r="Y952" s="158">
        <f t="shared" si="128"/>
        <v>0</v>
      </c>
      <c r="Z952" s="200">
        <f t="shared" si="129"/>
        <v>0</v>
      </c>
      <c r="AA952" s="200">
        <f t="shared" si="130"/>
        <v>0</v>
      </c>
      <c r="AB952" s="158">
        <f t="shared" si="131"/>
        <v>0</v>
      </c>
      <c r="AC952" s="11">
        <f t="shared" si="132"/>
        <v>0</v>
      </c>
      <c r="AE952" s="23">
        <f t="shared" si="133"/>
        <v>0</v>
      </c>
      <c r="AF952" s="23">
        <f t="shared" si="134"/>
        <v>0</v>
      </c>
    </row>
    <row r="953" spans="1:32" x14ac:dyDescent="0.2">
      <c r="A953" s="366"/>
      <c r="B953" s="366"/>
      <c r="C953" s="164"/>
      <c r="D953" s="164"/>
      <c r="E953" s="201"/>
      <c r="F953" s="164"/>
      <c r="G953" s="194"/>
      <c r="H953" s="164"/>
      <c r="I953" s="204"/>
      <c r="J953" s="164"/>
      <c r="K953" s="164"/>
      <c r="L953" s="164"/>
      <c r="M953" s="76"/>
      <c r="N953" s="76"/>
      <c r="O953" s="81"/>
      <c r="P953" s="195">
        <f>VLOOKUP(O953,'Supporting Documentation'!$A$4:$J$569,10,FALSE)</f>
        <v>0</v>
      </c>
      <c r="Q953" s="51"/>
      <c r="R953" s="50"/>
      <c r="S953" s="156">
        <f>IF(Q953="",0,(Q953/'PPF Application'!$T$7))</f>
        <v>0</v>
      </c>
      <c r="T953" s="52">
        <f>IF(O953="", 0, (P953/'PPF Application'!$T$7)*Q953)</f>
        <v>0</v>
      </c>
      <c r="U953" s="134"/>
      <c r="W953" s="158">
        <f t="shared" si="135"/>
        <v>0</v>
      </c>
      <c r="X953" s="158">
        <f t="shared" si="127"/>
        <v>0</v>
      </c>
      <c r="Y953" s="158">
        <f t="shared" si="128"/>
        <v>0</v>
      </c>
      <c r="Z953" s="200">
        <f t="shared" si="129"/>
        <v>0</v>
      </c>
      <c r="AA953" s="200">
        <f t="shared" si="130"/>
        <v>0</v>
      </c>
      <c r="AB953" s="158">
        <f t="shared" si="131"/>
        <v>0</v>
      </c>
      <c r="AC953" s="11">
        <f t="shared" si="132"/>
        <v>0</v>
      </c>
      <c r="AE953" s="23">
        <f t="shared" si="133"/>
        <v>0</v>
      </c>
      <c r="AF953" s="23">
        <f t="shared" si="134"/>
        <v>0</v>
      </c>
    </row>
    <row r="954" spans="1:32" x14ac:dyDescent="0.2">
      <c r="A954" s="366"/>
      <c r="B954" s="366"/>
      <c r="C954" s="164"/>
      <c r="D954" s="164"/>
      <c r="E954" s="201"/>
      <c r="F954" s="164"/>
      <c r="G954" s="194"/>
      <c r="H954" s="164"/>
      <c r="I954" s="204"/>
      <c r="J954" s="164"/>
      <c r="K954" s="164"/>
      <c r="L954" s="164"/>
      <c r="M954" s="76"/>
      <c r="N954" s="76"/>
      <c r="O954" s="81"/>
      <c r="P954" s="195">
        <f>VLOOKUP(O954,'Supporting Documentation'!$A$4:$J$569,10,FALSE)</f>
        <v>0</v>
      </c>
      <c r="Q954" s="51"/>
      <c r="R954" s="50"/>
      <c r="S954" s="156">
        <f>IF(Q954="",0,(Q954/'PPF Application'!$T$7))</f>
        <v>0</v>
      </c>
      <c r="T954" s="52">
        <f>IF(O954="", 0, (P954/'PPF Application'!$T$7)*Q954)</f>
        <v>0</v>
      </c>
      <c r="U954" s="134"/>
      <c r="W954" s="158">
        <f t="shared" si="135"/>
        <v>0</v>
      </c>
      <c r="X954" s="158">
        <f t="shared" si="127"/>
        <v>0</v>
      </c>
      <c r="Y954" s="158">
        <f t="shared" si="128"/>
        <v>0</v>
      </c>
      <c r="Z954" s="200">
        <f t="shared" si="129"/>
        <v>0</v>
      </c>
      <c r="AA954" s="200">
        <f t="shared" si="130"/>
        <v>0</v>
      </c>
      <c r="AB954" s="158">
        <f t="shared" si="131"/>
        <v>0</v>
      </c>
      <c r="AC954" s="11">
        <f t="shared" si="132"/>
        <v>0</v>
      </c>
      <c r="AE954" s="23">
        <f t="shared" si="133"/>
        <v>0</v>
      </c>
      <c r="AF954" s="23">
        <f t="shared" si="134"/>
        <v>0</v>
      </c>
    </row>
    <row r="955" spans="1:32" x14ac:dyDescent="0.2">
      <c r="A955" s="366"/>
      <c r="B955" s="366"/>
      <c r="C955" s="164"/>
      <c r="D955" s="164"/>
      <c r="E955" s="201"/>
      <c r="F955" s="164"/>
      <c r="G955" s="194"/>
      <c r="H955" s="164"/>
      <c r="I955" s="204"/>
      <c r="J955" s="164"/>
      <c r="K955" s="164"/>
      <c r="L955" s="164"/>
      <c r="M955" s="76"/>
      <c r="N955" s="76"/>
      <c r="O955" s="81"/>
      <c r="P955" s="195">
        <f>VLOOKUP(O955,'Supporting Documentation'!$A$4:$J$569,10,FALSE)</f>
        <v>0</v>
      </c>
      <c r="Q955" s="51"/>
      <c r="R955" s="50"/>
      <c r="S955" s="156">
        <f>IF(Q955="",0,(Q955/'PPF Application'!$T$7))</f>
        <v>0</v>
      </c>
      <c r="T955" s="52">
        <f>IF(O955="", 0, (P955/'PPF Application'!$T$7)*Q955)</f>
        <v>0</v>
      </c>
      <c r="U955" s="134"/>
      <c r="W955" s="158">
        <f t="shared" si="135"/>
        <v>0</v>
      </c>
      <c r="X955" s="158">
        <f t="shared" si="127"/>
        <v>0</v>
      </c>
      <c r="Y955" s="158">
        <f t="shared" si="128"/>
        <v>0</v>
      </c>
      <c r="Z955" s="200">
        <f t="shared" si="129"/>
        <v>0</v>
      </c>
      <c r="AA955" s="200">
        <f t="shared" si="130"/>
        <v>0</v>
      </c>
      <c r="AB955" s="158">
        <f t="shared" si="131"/>
        <v>0</v>
      </c>
      <c r="AC955" s="11">
        <f t="shared" si="132"/>
        <v>0</v>
      </c>
      <c r="AE955" s="23">
        <f t="shared" si="133"/>
        <v>0</v>
      </c>
      <c r="AF955" s="23">
        <f t="shared" si="134"/>
        <v>0</v>
      </c>
    </row>
    <row r="956" spans="1:32" x14ac:dyDescent="0.2">
      <c r="A956" s="366"/>
      <c r="B956" s="366"/>
      <c r="C956" s="164"/>
      <c r="D956" s="164"/>
      <c r="E956" s="201"/>
      <c r="F956" s="164"/>
      <c r="G956" s="194"/>
      <c r="H956" s="164"/>
      <c r="I956" s="204"/>
      <c r="J956" s="164"/>
      <c r="K956" s="164"/>
      <c r="L956" s="164"/>
      <c r="M956" s="76"/>
      <c r="N956" s="76"/>
      <c r="O956" s="81"/>
      <c r="P956" s="195">
        <f>VLOOKUP(O956,'Supporting Documentation'!$A$4:$J$569,10,FALSE)</f>
        <v>0</v>
      </c>
      <c r="Q956" s="51"/>
      <c r="R956" s="50"/>
      <c r="S956" s="156">
        <f>IF(Q956="",0,(Q956/'PPF Application'!$T$7))</f>
        <v>0</v>
      </c>
      <c r="T956" s="52">
        <f>IF(O956="", 0, (P956/'PPF Application'!$T$7)*Q956)</f>
        <v>0</v>
      </c>
      <c r="U956" s="134"/>
      <c r="W956" s="158">
        <f t="shared" si="135"/>
        <v>0</v>
      </c>
      <c r="X956" s="158">
        <f t="shared" si="127"/>
        <v>0</v>
      </c>
      <c r="Y956" s="158">
        <f t="shared" si="128"/>
        <v>0</v>
      </c>
      <c r="Z956" s="200">
        <f t="shared" si="129"/>
        <v>0</v>
      </c>
      <c r="AA956" s="200">
        <f t="shared" si="130"/>
        <v>0</v>
      </c>
      <c r="AB956" s="158">
        <f t="shared" si="131"/>
        <v>0</v>
      </c>
      <c r="AC956" s="11">
        <f t="shared" si="132"/>
        <v>0</v>
      </c>
      <c r="AE956" s="23">
        <f t="shared" si="133"/>
        <v>0</v>
      </c>
      <c r="AF956" s="23">
        <f t="shared" si="134"/>
        <v>0</v>
      </c>
    </row>
    <row r="957" spans="1:32" x14ac:dyDescent="0.2">
      <c r="A957" s="366"/>
      <c r="B957" s="366"/>
      <c r="C957" s="164"/>
      <c r="D957" s="164"/>
      <c r="E957" s="201"/>
      <c r="F957" s="164"/>
      <c r="G957" s="194"/>
      <c r="H957" s="164"/>
      <c r="I957" s="204"/>
      <c r="J957" s="164"/>
      <c r="K957" s="164"/>
      <c r="L957" s="164"/>
      <c r="M957" s="76"/>
      <c r="N957" s="76"/>
      <c r="O957" s="81"/>
      <c r="P957" s="195">
        <f>VLOOKUP(O957,'Supporting Documentation'!$A$4:$J$569,10,FALSE)</f>
        <v>0</v>
      </c>
      <c r="Q957" s="51"/>
      <c r="R957" s="50"/>
      <c r="S957" s="156">
        <f>IF(Q957="",0,(Q957/'PPF Application'!$T$7))</f>
        <v>0</v>
      </c>
      <c r="T957" s="52">
        <f>IF(O957="", 0, (P957/'PPF Application'!$T$7)*Q957)</f>
        <v>0</v>
      </c>
      <c r="U957" s="134"/>
      <c r="W957" s="158">
        <f t="shared" si="135"/>
        <v>0</v>
      </c>
      <c r="X957" s="158">
        <f t="shared" si="127"/>
        <v>0</v>
      </c>
      <c r="Y957" s="158">
        <f t="shared" si="128"/>
        <v>0</v>
      </c>
      <c r="Z957" s="200">
        <f t="shared" si="129"/>
        <v>0</v>
      </c>
      <c r="AA957" s="200">
        <f t="shared" si="130"/>
        <v>0</v>
      </c>
      <c r="AB957" s="158">
        <f t="shared" si="131"/>
        <v>0</v>
      </c>
      <c r="AC957" s="11">
        <f t="shared" si="132"/>
        <v>0</v>
      </c>
      <c r="AE957" s="23">
        <f t="shared" si="133"/>
        <v>0</v>
      </c>
      <c r="AF957" s="23">
        <f t="shared" si="134"/>
        <v>0</v>
      </c>
    </row>
    <row r="958" spans="1:32" x14ac:dyDescent="0.2">
      <c r="A958" s="366"/>
      <c r="B958" s="366"/>
      <c r="C958" s="164"/>
      <c r="D958" s="164"/>
      <c r="E958" s="201"/>
      <c r="F958" s="164"/>
      <c r="G958" s="194"/>
      <c r="H958" s="164"/>
      <c r="I958" s="204"/>
      <c r="J958" s="164"/>
      <c r="K958" s="164"/>
      <c r="L958" s="164"/>
      <c r="M958" s="76"/>
      <c r="N958" s="76"/>
      <c r="O958" s="81"/>
      <c r="P958" s="195">
        <f>VLOOKUP(O958,'Supporting Documentation'!$A$4:$J$569,10,FALSE)</f>
        <v>0</v>
      </c>
      <c r="Q958" s="51"/>
      <c r="R958" s="50"/>
      <c r="S958" s="156">
        <f>IF(Q958="",0,(Q958/'PPF Application'!$T$7))</f>
        <v>0</v>
      </c>
      <c r="T958" s="52">
        <f>IF(O958="", 0, (P958/'PPF Application'!$T$7)*Q958)</f>
        <v>0</v>
      </c>
      <c r="U958" s="134"/>
      <c r="W958" s="158">
        <f t="shared" si="135"/>
        <v>0</v>
      </c>
      <c r="X958" s="158">
        <f t="shared" si="127"/>
        <v>0</v>
      </c>
      <c r="Y958" s="158">
        <f t="shared" si="128"/>
        <v>0</v>
      </c>
      <c r="Z958" s="200">
        <f t="shared" si="129"/>
        <v>0</v>
      </c>
      <c r="AA958" s="200">
        <f t="shared" si="130"/>
        <v>0</v>
      </c>
      <c r="AB958" s="158">
        <f t="shared" si="131"/>
        <v>0</v>
      </c>
      <c r="AC958" s="11">
        <f t="shared" si="132"/>
        <v>0</v>
      </c>
      <c r="AE958" s="23">
        <f t="shared" si="133"/>
        <v>0</v>
      </c>
      <c r="AF958" s="23">
        <f t="shared" si="134"/>
        <v>0</v>
      </c>
    </row>
    <row r="959" spans="1:32" x14ac:dyDescent="0.2">
      <c r="A959" s="366"/>
      <c r="B959" s="366"/>
      <c r="C959" s="164"/>
      <c r="D959" s="164"/>
      <c r="E959" s="201"/>
      <c r="F959" s="164"/>
      <c r="G959" s="194"/>
      <c r="H959" s="164"/>
      <c r="I959" s="204"/>
      <c r="J959" s="164"/>
      <c r="K959" s="164"/>
      <c r="L959" s="164"/>
      <c r="M959" s="76"/>
      <c r="N959" s="76"/>
      <c r="O959" s="81"/>
      <c r="P959" s="195">
        <f>VLOOKUP(O959,'Supporting Documentation'!$A$4:$J$569,10,FALSE)</f>
        <v>0</v>
      </c>
      <c r="Q959" s="51"/>
      <c r="R959" s="50"/>
      <c r="S959" s="156">
        <f>IF(Q959="",0,(Q959/'PPF Application'!$T$7))</f>
        <v>0</v>
      </c>
      <c r="T959" s="52">
        <f>IF(O959="", 0, (P959/'PPF Application'!$T$7)*Q959)</f>
        <v>0</v>
      </c>
      <c r="U959" s="134"/>
      <c r="W959" s="158">
        <f t="shared" si="135"/>
        <v>0</v>
      </c>
      <c r="X959" s="158">
        <f t="shared" si="127"/>
        <v>0</v>
      </c>
      <c r="Y959" s="158">
        <f t="shared" si="128"/>
        <v>0</v>
      </c>
      <c r="Z959" s="200">
        <f t="shared" si="129"/>
        <v>0</v>
      </c>
      <c r="AA959" s="200">
        <f t="shared" si="130"/>
        <v>0</v>
      </c>
      <c r="AB959" s="158">
        <f t="shared" si="131"/>
        <v>0</v>
      </c>
      <c r="AC959" s="11">
        <f t="shared" si="132"/>
        <v>0</v>
      </c>
      <c r="AE959" s="23">
        <f t="shared" si="133"/>
        <v>0</v>
      </c>
      <c r="AF959" s="23">
        <f t="shared" si="134"/>
        <v>0</v>
      </c>
    </row>
    <row r="960" spans="1:32" x14ac:dyDescent="0.2">
      <c r="A960" s="366"/>
      <c r="B960" s="366"/>
      <c r="C960" s="164"/>
      <c r="D960" s="164"/>
      <c r="E960" s="201"/>
      <c r="F960" s="164"/>
      <c r="G960" s="194"/>
      <c r="H960" s="164"/>
      <c r="I960" s="204"/>
      <c r="J960" s="164"/>
      <c r="K960" s="164"/>
      <c r="L960" s="164"/>
      <c r="M960" s="76"/>
      <c r="N960" s="76"/>
      <c r="O960" s="81"/>
      <c r="P960" s="195">
        <f>VLOOKUP(O960,'Supporting Documentation'!$A$4:$J$569,10,FALSE)</f>
        <v>0</v>
      </c>
      <c r="Q960" s="51"/>
      <c r="R960" s="50"/>
      <c r="S960" s="156">
        <f>IF(Q960="",0,(Q960/'PPF Application'!$T$7))</f>
        <v>0</v>
      </c>
      <c r="T960" s="52">
        <f>IF(O960="", 0, (P960/'PPF Application'!$T$7)*Q960)</f>
        <v>0</v>
      </c>
      <c r="U960" s="134"/>
      <c r="W960" s="158">
        <f t="shared" si="135"/>
        <v>0</v>
      </c>
      <c r="X960" s="158">
        <f t="shared" si="127"/>
        <v>0</v>
      </c>
      <c r="Y960" s="158">
        <f t="shared" si="128"/>
        <v>0</v>
      </c>
      <c r="Z960" s="200">
        <f t="shared" si="129"/>
        <v>0</v>
      </c>
      <c r="AA960" s="200">
        <f t="shared" si="130"/>
        <v>0</v>
      </c>
      <c r="AB960" s="158">
        <f t="shared" si="131"/>
        <v>0</v>
      </c>
      <c r="AC960" s="11">
        <f t="shared" si="132"/>
        <v>0</v>
      </c>
      <c r="AE960" s="23">
        <f t="shared" si="133"/>
        <v>0</v>
      </c>
      <c r="AF960" s="23">
        <f t="shared" si="134"/>
        <v>0</v>
      </c>
    </row>
    <row r="961" spans="1:32" x14ac:dyDescent="0.2">
      <c r="A961" s="366"/>
      <c r="B961" s="366"/>
      <c r="C961" s="164"/>
      <c r="D961" s="164"/>
      <c r="E961" s="201"/>
      <c r="F961" s="164"/>
      <c r="G961" s="194"/>
      <c r="H961" s="164"/>
      <c r="I961" s="204"/>
      <c r="J961" s="164"/>
      <c r="K961" s="164"/>
      <c r="L961" s="164"/>
      <c r="M961" s="76"/>
      <c r="N961" s="76"/>
      <c r="O961" s="81"/>
      <c r="P961" s="195">
        <f>VLOOKUP(O961,'Supporting Documentation'!$A$4:$J$569,10,FALSE)</f>
        <v>0</v>
      </c>
      <c r="Q961" s="51"/>
      <c r="R961" s="50"/>
      <c r="S961" s="156">
        <f>IF(Q961="",0,(Q961/'PPF Application'!$T$7))</f>
        <v>0</v>
      </c>
      <c r="T961" s="52">
        <f>IF(O961="", 0, (P961/'PPF Application'!$T$7)*Q961)</f>
        <v>0</v>
      </c>
      <c r="U961" s="134"/>
      <c r="W961" s="158">
        <f t="shared" si="135"/>
        <v>0</v>
      </c>
      <c r="X961" s="158">
        <f t="shared" si="127"/>
        <v>0</v>
      </c>
      <c r="Y961" s="158">
        <f t="shared" si="128"/>
        <v>0</v>
      </c>
      <c r="Z961" s="200">
        <f t="shared" si="129"/>
        <v>0</v>
      </c>
      <c r="AA961" s="200">
        <f t="shared" si="130"/>
        <v>0</v>
      </c>
      <c r="AB961" s="158">
        <f t="shared" si="131"/>
        <v>0</v>
      </c>
      <c r="AC961" s="11">
        <f t="shared" si="132"/>
        <v>0</v>
      </c>
      <c r="AE961" s="23">
        <f t="shared" si="133"/>
        <v>0</v>
      </c>
      <c r="AF961" s="23">
        <f t="shared" si="134"/>
        <v>0</v>
      </c>
    </row>
    <row r="962" spans="1:32" x14ac:dyDescent="0.2">
      <c r="A962" s="366"/>
      <c r="B962" s="366"/>
      <c r="C962" s="164"/>
      <c r="D962" s="164"/>
      <c r="E962" s="201"/>
      <c r="F962" s="164"/>
      <c r="G962" s="194"/>
      <c r="H962" s="164"/>
      <c r="I962" s="204"/>
      <c r="J962" s="164"/>
      <c r="K962" s="164"/>
      <c r="L962" s="164"/>
      <c r="M962" s="76"/>
      <c r="N962" s="76"/>
      <c r="O962" s="81"/>
      <c r="P962" s="195">
        <f>VLOOKUP(O962,'Supporting Documentation'!$A$4:$J$569,10,FALSE)</f>
        <v>0</v>
      </c>
      <c r="Q962" s="51"/>
      <c r="R962" s="50"/>
      <c r="S962" s="156">
        <f>IF(Q962="",0,(Q962/'PPF Application'!$T$7))</f>
        <v>0</v>
      </c>
      <c r="T962" s="52">
        <f>IF(O962="", 0, (P962/'PPF Application'!$T$7)*Q962)</f>
        <v>0</v>
      </c>
      <c r="U962" s="134"/>
      <c r="W962" s="158">
        <f t="shared" si="135"/>
        <v>0</v>
      </c>
      <c r="X962" s="158">
        <f t="shared" si="127"/>
        <v>0</v>
      </c>
      <c r="Y962" s="158">
        <f t="shared" si="128"/>
        <v>0</v>
      </c>
      <c r="Z962" s="200">
        <f t="shared" si="129"/>
        <v>0</v>
      </c>
      <c r="AA962" s="200">
        <f t="shared" si="130"/>
        <v>0</v>
      </c>
      <c r="AB962" s="158">
        <f t="shared" si="131"/>
        <v>0</v>
      </c>
      <c r="AC962" s="11">
        <f t="shared" si="132"/>
        <v>0</v>
      </c>
      <c r="AE962" s="23">
        <f t="shared" si="133"/>
        <v>0</v>
      </c>
      <c r="AF962" s="23">
        <f t="shared" si="134"/>
        <v>0</v>
      </c>
    </row>
    <row r="963" spans="1:32" x14ac:dyDescent="0.2">
      <c r="A963" s="366"/>
      <c r="B963" s="366"/>
      <c r="C963" s="164"/>
      <c r="D963" s="164"/>
      <c r="E963" s="201"/>
      <c r="F963" s="164"/>
      <c r="G963" s="194"/>
      <c r="H963" s="164"/>
      <c r="I963" s="204"/>
      <c r="J963" s="164"/>
      <c r="K963" s="164"/>
      <c r="L963" s="164"/>
      <c r="M963" s="76"/>
      <c r="N963" s="76"/>
      <c r="O963" s="81"/>
      <c r="P963" s="195">
        <f>VLOOKUP(O963,'Supporting Documentation'!$A$4:$J$569,10,FALSE)</f>
        <v>0</v>
      </c>
      <c r="Q963" s="51"/>
      <c r="R963" s="50"/>
      <c r="S963" s="156">
        <f>IF(Q963="",0,(Q963/'PPF Application'!$T$7))</f>
        <v>0</v>
      </c>
      <c r="T963" s="52">
        <f>IF(O963="", 0, (P963/'PPF Application'!$T$7)*Q963)</f>
        <v>0</v>
      </c>
      <c r="U963" s="134"/>
      <c r="W963" s="158">
        <f t="shared" si="135"/>
        <v>0</v>
      </c>
      <c r="X963" s="158">
        <f t="shared" si="127"/>
        <v>0</v>
      </c>
      <c r="Y963" s="158">
        <f t="shared" si="128"/>
        <v>0</v>
      </c>
      <c r="Z963" s="200">
        <f t="shared" si="129"/>
        <v>0</v>
      </c>
      <c r="AA963" s="200">
        <f t="shared" si="130"/>
        <v>0</v>
      </c>
      <c r="AB963" s="158">
        <f t="shared" si="131"/>
        <v>0</v>
      </c>
      <c r="AC963" s="11">
        <f t="shared" si="132"/>
        <v>0</v>
      </c>
      <c r="AE963" s="23">
        <f t="shared" si="133"/>
        <v>0</v>
      </c>
      <c r="AF963" s="23">
        <f t="shared" si="134"/>
        <v>0</v>
      </c>
    </row>
    <row r="964" spans="1:32" x14ac:dyDescent="0.2">
      <c r="A964" s="366"/>
      <c r="B964" s="366"/>
      <c r="C964" s="164"/>
      <c r="D964" s="164"/>
      <c r="E964" s="201"/>
      <c r="F964" s="164"/>
      <c r="G964" s="194"/>
      <c r="H964" s="164"/>
      <c r="I964" s="204"/>
      <c r="J964" s="164"/>
      <c r="K964" s="164"/>
      <c r="L964" s="164"/>
      <c r="M964" s="76"/>
      <c r="N964" s="76"/>
      <c r="O964" s="81"/>
      <c r="P964" s="195">
        <f>VLOOKUP(O964,'Supporting Documentation'!$A$4:$J$569,10,FALSE)</f>
        <v>0</v>
      </c>
      <c r="Q964" s="51"/>
      <c r="R964" s="50"/>
      <c r="S964" s="156">
        <f>IF(Q964="",0,(Q964/'PPF Application'!$T$7))</f>
        <v>0</v>
      </c>
      <c r="T964" s="52">
        <f>IF(O964="", 0, (P964/'PPF Application'!$T$7)*Q964)</f>
        <v>0</v>
      </c>
      <c r="U964" s="134"/>
      <c r="W964" s="158">
        <f t="shared" si="135"/>
        <v>0</v>
      </c>
      <c r="X964" s="158">
        <f t="shared" si="127"/>
        <v>0</v>
      </c>
      <c r="Y964" s="158">
        <f t="shared" si="128"/>
        <v>0</v>
      </c>
      <c r="Z964" s="200">
        <f t="shared" si="129"/>
        <v>0</v>
      </c>
      <c r="AA964" s="200">
        <f t="shared" si="130"/>
        <v>0</v>
      </c>
      <c r="AB964" s="158">
        <f t="shared" si="131"/>
        <v>0</v>
      </c>
      <c r="AC964" s="11">
        <f t="shared" si="132"/>
        <v>0</v>
      </c>
      <c r="AE964" s="23">
        <f t="shared" si="133"/>
        <v>0</v>
      </c>
      <c r="AF964" s="23">
        <f t="shared" si="134"/>
        <v>0</v>
      </c>
    </row>
    <row r="965" spans="1:32" x14ac:dyDescent="0.2">
      <c r="A965" s="366"/>
      <c r="B965" s="366"/>
      <c r="C965" s="164"/>
      <c r="D965" s="164"/>
      <c r="E965" s="201"/>
      <c r="F965" s="164"/>
      <c r="G965" s="194"/>
      <c r="H965" s="164"/>
      <c r="I965" s="204"/>
      <c r="J965" s="164"/>
      <c r="K965" s="164"/>
      <c r="L965" s="164"/>
      <c r="M965" s="76"/>
      <c r="N965" s="76"/>
      <c r="O965" s="81"/>
      <c r="P965" s="195">
        <f>VLOOKUP(O965,'Supporting Documentation'!$A$4:$J$569,10,FALSE)</f>
        <v>0</v>
      </c>
      <c r="Q965" s="51"/>
      <c r="R965" s="50"/>
      <c r="S965" s="156">
        <f>IF(Q965="",0,(Q965/'PPF Application'!$T$7))</f>
        <v>0</v>
      </c>
      <c r="T965" s="52">
        <f>IF(O965="", 0, (P965/'PPF Application'!$T$7)*Q965)</f>
        <v>0</v>
      </c>
      <c r="U965" s="134"/>
      <c r="W965" s="158">
        <f t="shared" si="135"/>
        <v>0</v>
      </c>
      <c r="X965" s="158">
        <f t="shared" si="127"/>
        <v>0</v>
      </c>
      <c r="Y965" s="158">
        <f t="shared" si="128"/>
        <v>0</v>
      </c>
      <c r="Z965" s="200">
        <f t="shared" si="129"/>
        <v>0</v>
      </c>
      <c r="AA965" s="200">
        <f t="shared" si="130"/>
        <v>0</v>
      </c>
      <c r="AB965" s="158">
        <f t="shared" si="131"/>
        <v>0</v>
      </c>
      <c r="AC965" s="11">
        <f t="shared" si="132"/>
        <v>0</v>
      </c>
      <c r="AE965" s="23">
        <f t="shared" si="133"/>
        <v>0</v>
      </c>
      <c r="AF965" s="23">
        <f t="shared" si="134"/>
        <v>0</v>
      </c>
    </row>
    <row r="966" spans="1:32" x14ac:dyDescent="0.2">
      <c r="A966" s="366"/>
      <c r="B966" s="366"/>
      <c r="C966" s="164"/>
      <c r="D966" s="164"/>
      <c r="E966" s="201"/>
      <c r="F966" s="164"/>
      <c r="G966" s="194"/>
      <c r="H966" s="164"/>
      <c r="I966" s="204"/>
      <c r="J966" s="164"/>
      <c r="K966" s="164"/>
      <c r="L966" s="164"/>
      <c r="M966" s="76"/>
      <c r="N966" s="76"/>
      <c r="O966" s="81"/>
      <c r="P966" s="195">
        <f>VLOOKUP(O966,'Supporting Documentation'!$A$4:$J$569,10,FALSE)</f>
        <v>0</v>
      </c>
      <c r="Q966" s="51"/>
      <c r="R966" s="50"/>
      <c r="S966" s="156">
        <f>IF(Q966="",0,(Q966/'PPF Application'!$T$7))</f>
        <v>0</v>
      </c>
      <c r="T966" s="52">
        <f>IF(O966="", 0, (P966/'PPF Application'!$T$7)*Q966)</f>
        <v>0</v>
      </c>
      <c r="U966" s="134"/>
      <c r="W966" s="158">
        <f t="shared" si="135"/>
        <v>0</v>
      </c>
      <c r="X966" s="158">
        <f t="shared" ref="X966:X1005" si="136">IF(AND(C966="x",H966="x"),1,0)</f>
        <v>0</v>
      </c>
      <c r="Y966" s="158">
        <f t="shared" ref="Y966:Y1005" si="137">IF(AND(D966="x",H966="x"),1,0)</f>
        <v>0</v>
      </c>
      <c r="Z966" s="200">
        <f t="shared" ref="Z966:Z1005" si="138">IF(AND(E966="x",H966="x"),1,0)</f>
        <v>0</v>
      </c>
      <c r="AA966" s="200">
        <f t="shared" ref="AA966:AA1005" si="139">IF(AND(F966="x",H966="x"),1,0)</f>
        <v>0</v>
      </c>
      <c r="AB966" s="158">
        <f t="shared" ref="AB966:AB1005" si="140">IF(OR(O966="UNK",O966="TPR",O966="ORP",O966="INC",O966="OTS"),1,0)</f>
        <v>0</v>
      </c>
      <c r="AC966" s="11">
        <f t="shared" ref="AC966:AC1005" si="141">IF((AND(AND(AND(M966&lt;=$AD$5,N966&gt;=$AD$5,M966&lt;&gt;"",H966&lt;&gt;"")))),1,0)</f>
        <v>0</v>
      </c>
      <c r="AE966" s="23">
        <f t="shared" ref="AE966:AE1005" si="142">IF(J966="x",S966,0)</f>
        <v>0</v>
      </c>
      <c r="AF966" s="23">
        <f t="shared" ref="AF966:AF1005" si="143">IF(R966="x", S966, 0)</f>
        <v>0</v>
      </c>
    </row>
    <row r="967" spans="1:32" x14ac:dyDescent="0.2">
      <c r="A967" s="366"/>
      <c r="B967" s="366"/>
      <c r="C967" s="164"/>
      <c r="D967" s="164"/>
      <c r="E967" s="201"/>
      <c r="F967" s="164"/>
      <c r="G967" s="194"/>
      <c r="H967" s="164"/>
      <c r="I967" s="204"/>
      <c r="J967" s="164"/>
      <c r="K967" s="164"/>
      <c r="L967" s="164"/>
      <c r="M967" s="76"/>
      <c r="N967" s="76"/>
      <c r="O967" s="81"/>
      <c r="P967" s="195">
        <f>VLOOKUP(O967,'Supporting Documentation'!$A$4:$J$569,10,FALSE)</f>
        <v>0</v>
      </c>
      <c r="Q967" s="51"/>
      <c r="R967" s="50"/>
      <c r="S967" s="156">
        <f>IF(Q967="",0,(Q967/'PPF Application'!$T$7))</f>
        <v>0</v>
      </c>
      <c r="T967" s="52">
        <f>IF(O967="", 0, (P967/'PPF Application'!$T$7)*Q967)</f>
        <v>0</v>
      </c>
      <c r="U967" s="134"/>
      <c r="W967" s="158">
        <f t="shared" ref="W967:W1005" si="144">IF(AND(A967="x",H967="x"),1,0)</f>
        <v>0</v>
      </c>
      <c r="X967" s="158">
        <f t="shared" si="136"/>
        <v>0</v>
      </c>
      <c r="Y967" s="158">
        <f t="shared" si="137"/>
        <v>0</v>
      </c>
      <c r="Z967" s="200">
        <f t="shared" si="138"/>
        <v>0</v>
      </c>
      <c r="AA967" s="200">
        <f t="shared" si="139"/>
        <v>0</v>
      </c>
      <c r="AB967" s="158">
        <f t="shared" si="140"/>
        <v>0</v>
      </c>
      <c r="AC967" s="11">
        <f t="shared" si="141"/>
        <v>0</v>
      </c>
      <c r="AE967" s="23">
        <f t="shared" si="142"/>
        <v>0</v>
      </c>
      <c r="AF967" s="23">
        <f t="shared" si="143"/>
        <v>0</v>
      </c>
    </row>
    <row r="968" spans="1:32" x14ac:dyDescent="0.2">
      <c r="A968" s="366"/>
      <c r="B968" s="366"/>
      <c r="C968" s="164"/>
      <c r="D968" s="164"/>
      <c r="E968" s="201"/>
      <c r="F968" s="164"/>
      <c r="G968" s="194"/>
      <c r="H968" s="164"/>
      <c r="I968" s="204"/>
      <c r="J968" s="164"/>
      <c r="K968" s="164"/>
      <c r="L968" s="164"/>
      <c r="M968" s="76"/>
      <c r="N968" s="76"/>
      <c r="O968" s="81"/>
      <c r="P968" s="195">
        <f>VLOOKUP(O968,'Supporting Documentation'!$A$4:$J$569,10,FALSE)</f>
        <v>0</v>
      </c>
      <c r="Q968" s="51"/>
      <c r="R968" s="50"/>
      <c r="S968" s="156">
        <f>IF(Q968="",0,(Q968/'PPF Application'!$T$7))</f>
        <v>0</v>
      </c>
      <c r="T968" s="52">
        <f>IF(O968="", 0, (P968/'PPF Application'!$T$7)*Q968)</f>
        <v>0</v>
      </c>
      <c r="U968" s="134"/>
      <c r="W968" s="158">
        <f t="shared" si="144"/>
        <v>0</v>
      </c>
      <c r="X968" s="158">
        <f t="shared" si="136"/>
        <v>0</v>
      </c>
      <c r="Y968" s="158">
        <f t="shared" si="137"/>
        <v>0</v>
      </c>
      <c r="Z968" s="200">
        <f t="shared" si="138"/>
        <v>0</v>
      </c>
      <c r="AA968" s="200">
        <f t="shared" si="139"/>
        <v>0</v>
      </c>
      <c r="AB968" s="158">
        <f t="shared" si="140"/>
        <v>0</v>
      </c>
      <c r="AC968" s="11">
        <f t="shared" si="141"/>
        <v>0</v>
      </c>
      <c r="AE968" s="23">
        <f t="shared" si="142"/>
        <v>0</v>
      </c>
      <c r="AF968" s="23">
        <f t="shared" si="143"/>
        <v>0</v>
      </c>
    </row>
    <row r="969" spans="1:32" x14ac:dyDescent="0.2">
      <c r="A969" s="366"/>
      <c r="B969" s="366"/>
      <c r="C969" s="164"/>
      <c r="D969" s="164"/>
      <c r="E969" s="201"/>
      <c r="F969" s="164"/>
      <c r="G969" s="194"/>
      <c r="H969" s="164"/>
      <c r="I969" s="204"/>
      <c r="J969" s="164"/>
      <c r="K969" s="164"/>
      <c r="L969" s="164"/>
      <c r="M969" s="76"/>
      <c r="N969" s="76"/>
      <c r="O969" s="81"/>
      <c r="P969" s="195">
        <f>VLOOKUP(O969,'Supporting Documentation'!$A$4:$J$569,10,FALSE)</f>
        <v>0</v>
      </c>
      <c r="Q969" s="51"/>
      <c r="R969" s="50"/>
      <c r="S969" s="156">
        <f>IF(Q969="",0,(Q969/'PPF Application'!$T$7))</f>
        <v>0</v>
      </c>
      <c r="T969" s="52">
        <f>IF(O969="", 0, (P969/'PPF Application'!$T$7)*Q969)</f>
        <v>0</v>
      </c>
      <c r="U969" s="134"/>
      <c r="W969" s="158">
        <f t="shared" si="144"/>
        <v>0</v>
      </c>
      <c r="X969" s="158">
        <f t="shared" si="136"/>
        <v>0</v>
      </c>
      <c r="Y969" s="158">
        <f t="shared" si="137"/>
        <v>0</v>
      </c>
      <c r="Z969" s="200">
        <f t="shared" si="138"/>
        <v>0</v>
      </c>
      <c r="AA969" s="200">
        <f t="shared" si="139"/>
        <v>0</v>
      </c>
      <c r="AB969" s="158">
        <f t="shared" si="140"/>
        <v>0</v>
      </c>
      <c r="AC969" s="11">
        <f t="shared" si="141"/>
        <v>0</v>
      </c>
      <c r="AE969" s="23">
        <f t="shared" si="142"/>
        <v>0</v>
      </c>
      <c r="AF969" s="23">
        <f t="shared" si="143"/>
        <v>0</v>
      </c>
    </row>
    <row r="970" spans="1:32" x14ac:dyDescent="0.2">
      <c r="A970" s="366"/>
      <c r="B970" s="366"/>
      <c r="C970" s="164"/>
      <c r="D970" s="164"/>
      <c r="E970" s="201"/>
      <c r="F970" s="164"/>
      <c r="G970" s="194"/>
      <c r="H970" s="164"/>
      <c r="I970" s="204"/>
      <c r="J970" s="164"/>
      <c r="K970" s="164"/>
      <c r="L970" s="164"/>
      <c r="M970" s="76"/>
      <c r="N970" s="76"/>
      <c r="O970" s="81"/>
      <c r="P970" s="195">
        <f>VLOOKUP(O970,'Supporting Documentation'!$A$4:$J$569,10,FALSE)</f>
        <v>0</v>
      </c>
      <c r="Q970" s="51"/>
      <c r="R970" s="50"/>
      <c r="S970" s="156">
        <f>IF(Q970="",0,(Q970/'PPF Application'!$T$7))</f>
        <v>0</v>
      </c>
      <c r="T970" s="52">
        <f>IF(O970="", 0, (P970/'PPF Application'!$T$7)*Q970)</f>
        <v>0</v>
      </c>
      <c r="U970" s="134"/>
      <c r="W970" s="158">
        <f t="shared" si="144"/>
        <v>0</v>
      </c>
      <c r="X970" s="158">
        <f t="shared" si="136"/>
        <v>0</v>
      </c>
      <c r="Y970" s="158">
        <f t="shared" si="137"/>
        <v>0</v>
      </c>
      <c r="Z970" s="200">
        <f t="shared" si="138"/>
        <v>0</v>
      </c>
      <c r="AA970" s="200">
        <f t="shared" si="139"/>
        <v>0</v>
      </c>
      <c r="AB970" s="158">
        <f t="shared" si="140"/>
        <v>0</v>
      </c>
      <c r="AC970" s="11">
        <f t="shared" si="141"/>
        <v>0</v>
      </c>
      <c r="AE970" s="23">
        <f t="shared" si="142"/>
        <v>0</v>
      </c>
      <c r="AF970" s="23">
        <f t="shared" si="143"/>
        <v>0</v>
      </c>
    </row>
    <row r="971" spans="1:32" x14ac:dyDescent="0.2">
      <c r="A971" s="366"/>
      <c r="B971" s="366"/>
      <c r="C971" s="164"/>
      <c r="D971" s="164"/>
      <c r="E971" s="201"/>
      <c r="F971" s="164"/>
      <c r="G971" s="194"/>
      <c r="H971" s="164"/>
      <c r="I971" s="204"/>
      <c r="J971" s="164"/>
      <c r="K971" s="164"/>
      <c r="L971" s="164"/>
      <c r="M971" s="76"/>
      <c r="N971" s="76"/>
      <c r="O971" s="81"/>
      <c r="P971" s="195">
        <f>VLOOKUP(O971,'Supporting Documentation'!$A$4:$J$569,10,FALSE)</f>
        <v>0</v>
      </c>
      <c r="Q971" s="51"/>
      <c r="R971" s="50"/>
      <c r="S971" s="156">
        <f>IF(Q971="",0,(Q971/'PPF Application'!$T$7))</f>
        <v>0</v>
      </c>
      <c r="T971" s="52">
        <f>IF(O971="", 0, (P971/'PPF Application'!$T$7)*Q971)</f>
        <v>0</v>
      </c>
      <c r="U971" s="134"/>
      <c r="W971" s="158">
        <f t="shared" si="144"/>
        <v>0</v>
      </c>
      <c r="X971" s="158">
        <f t="shared" si="136"/>
        <v>0</v>
      </c>
      <c r="Y971" s="158">
        <f t="shared" si="137"/>
        <v>0</v>
      </c>
      <c r="Z971" s="200">
        <f t="shared" si="138"/>
        <v>0</v>
      </c>
      <c r="AA971" s="200">
        <f t="shared" si="139"/>
        <v>0</v>
      </c>
      <c r="AB971" s="158">
        <f t="shared" si="140"/>
        <v>0</v>
      </c>
      <c r="AC971" s="11">
        <f t="shared" si="141"/>
        <v>0</v>
      </c>
      <c r="AE971" s="23">
        <f t="shared" si="142"/>
        <v>0</v>
      </c>
      <c r="AF971" s="23">
        <f t="shared" si="143"/>
        <v>0</v>
      </c>
    </row>
    <row r="972" spans="1:32" x14ac:dyDescent="0.2">
      <c r="A972" s="366"/>
      <c r="B972" s="366"/>
      <c r="C972" s="164"/>
      <c r="D972" s="164"/>
      <c r="E972" s="201"/>
      <c r="F972" s="164"/>
      <c r="G972" s="194"/>
      <c r="H972" s="164"/>
      <c r="I972" s="204"/>
      <c r="J972" s="164"/>
      <c r="K972" s="164"/>
      <c r="L972" s="164"/>
      <c r="M972" s="76"/>
      <c r="N972" s="76"/>
      <c r="O972" s="81"/>
      <c r="P972" s="195">
        <f>VLOOKUP(O972,'Supporting Documentation'!$A$4:$J$569,10,FALSE)</f>
        <v>0</v>
      </c>
      <c r="Q972" s="51"/>
      <c r="R972" s="50"/>
      <c r="S972" s="156">
        <f>IF(Q972="",0,(Q972/'PPF Application'!$T$7))</f>
        <v>0</v>
      </c>
      <c r="T972" s="52">
        <f>IF(O972="", 0, (P972/'PPF Application'!$T$7)*Q972)</f>
        <v>0</v>
      </c>
      <c r="U972" s="134"/>
      <c r="W972" s="158">
        <f t="shared" si="144"/>
        <v>0</v>
      </c>
      <c r="X972" s="158">
        <f t="shared" si="136"/>
        <v>0</v>
      </c>
      <c r="Y972" s="158">
        <f t="shared" si="137"/>
        <v>0</v>
      </c>
      <c r="Z972" s="200">
        <f t="shared" si="138"/>
        <v>0</v>
      </c>
      <c r="AA972" s="200">
        <f t="shared" si="139"/>
        <v>0</v>
      </c>
      <c r="AB972" s="158">
        <f t="shared" si="140"/>
        <v>0</v>
      </c>
      <c r="AC972" s="11">
        <f t="shared" si="141"/>
        <v>0</v>
      </c>
      <c r="AE972" s="23">
        <f t="shared" si="142"/>
        <v>0</v>
      </c>
      <c r="AF972" s="23">
        <f t="shared" si="143"/>
        <v>0</v>
      </c>
    </row>
    <row r="973" spans="1:32" x14ac:dyDescent="0.2">
      <c r="A973" s="366"/>
      <c r="B973" s="366"/>
      <c r="C973" s="164"/>
      <c r="D973" s="164"/>
      <c r="E973" s="201"/>
      <c r="F973" s="164"/>
      <c r="G973" s="194"/>
      <c r="H973" s="164"/>
      <c r="I973" s="204"/>
      <c r="J973" s="164"/>
      <c r="K973" s="164"/>
      <c r="L973" s="164"/>
      <c r="M973" s="76"/>
      <c r="N973" s="76"/>
      <c r="O973" s="81"/>
      <c r="P973" s="195">
        <f>VLOOKUP(O973,'Supporting Documentation'!$A$4:$J$569,10,FALSE)</f>
        <v>0</v>
      </c>
      <c r="Q973" s="51"/>
      <c r="R973" s="50"/>
      <c r="S973" s="156">
        <f>IF(Q973="",0,(Q973/'PPF Application'!$T$7))</f>
        <v>0</v>
      </c>
      <c r="T973" s="52">
        <f>IF(O973="", 0, (P973/'PPF Application'!$T$7)*Q973)</f>
        <v>0</v>
      </c>
      <c r="U973" s="134"/>
      <c r="W973" s="158">
        <f t="shared" si="144"/>
        <v>0</v>
      </c>
      <c r="X973" s="158">
        <f t="shared" si="136"/>
        <v>0</v>
      </c>
      <c r="Y973" s="158">
        <f t="shared" si="137"/>
        <v>0</v>
      </c>
      <c r="Z973" s="200">
        <f t="shared" si="138"/>
        <v>0</v>
      </c>
      <c r="AA973" s="200">
        <f t="shared" si="139"/>
        <v>0</v>
      </c>
      <c r="AB973" s="158">
        <f t="shared" si="140"/>
        <v>0</v>
      </c>
      <c r="AC973" s="11">
        <f t="shared" si="141"/>
        <v>0</v>
      </c>
      <c r="AE973" s="23">
        <f t="shared" si="142"/>
        <v>0</v>
      </c>
      <c r="AF973" s="23">
        <f t="shared" si="143"/>
        <v>0</v>
      </c>
    </row>
    <row r="974" spans="1:32" x14ac:dyDescent="0.2">
      <c r="A974" s="366"/>
      <c r="B974" s="366"/>
      <c r="C974" s="164"/>
      <c r="D974" s="164"/>
      <c r="E974" s="201"/>
      <c r="F974" s="164"/>
      <c r="G974" s="194"/>
      <c r="H974" s="164"/>
      <c r="I974" s="204"/>
      <c r="J974" s="164"/>
      <c r="K974" s="164"/>
      <c r="L974" s="164"/>
      <c r="M974" s="76"/>
      <c r="N974" s="76"/>
      <c r="O974" s="81"/>
      <c r="P974" s="195">
        <f>VLOOKUP(O974,'Supporting Documentation'!$A$4:$J$569,10,FALSE)</f>
        <v>0</v>
      </c>
      <c r="Q974" s="51"/>
      <c r="R974" s="50"/>
      <c r="S974" s="156">
        <f>IF(Q974="",0,(Q974/'PPF Application'!$T$7))</f>
        <v>0</v>
      </c>
      <c r="T974" s="52">
        <f>IF(O974="", 0, (P974/'PPF Application'!$T$7)*Q974)</f>
        <v>0</v>
      </c>
      <c r="U974" s="134"/>
      <c r="W974" s="158">
        <f t="shared" si="144"/>
        <v>0</v>
      </c>
      <c r="X974" s="158">
        <f t="shared" si="136"/>
        <v>0</v>
      </c>
      <c r="Y974" s="158">
        <f t="shared" si="137"/>
        <v>0</v>
      </c>
      <c r="Z974" s="200">
        <f t="shared" si="138"/>
        <v>0</v>
      </c>
      <c r="AA974" s="200">
        <f t="shared" si="139"/>
        <v>0</v>
      </c>
      <c r="AB974" s="158">
        <f t="shared" si="140"/>
        <v>0</v>
      </c>
      <c r="AC974" s="11">
        <f t="shared" si="141"/>
        <v>0</v>
      </c>
      <c r="AE974" s="23">
        <f t="shared" si="142"/>
        <v>0</v>
      </c>
      <c r="AF974" s="23">
        <f t="shared" si="143"/>
        <v>0</v>
      </c>
    </row>
    <row r="975" spans="1:32" x14ac:dyDescent="0.2">
      <c r="A975" s="366"/>
      <c r="B975" s="366"/>
      <c r="C975" s="164"/>
      <c r="D975" s="164"/>
      <c r="E975" s="201"/>
      <c r="F975" s="164"/>
      <c r="G975" s="194"/>
      <c r="H975" s="164"/>
      <c r="I975" s="204"/>
      <c r="J975" s="164"/>
      <c r="K975" s="164"/>
      <c r="L975" s="164"/>
      <c r="M975" s="76"/>
      <c r="N975" s="76"/>
      <c r="O975" s="81"/>
      <c r="P975" s="195">
        <f>VLOOKUP(O975,'Supporting Documentation'!$A$4:$J$569,10,FALSE)</f>
        <v>0</v>
      </c>
      <c r="Q975" s="51"/>
      <c r="R975" s="50"/>
      <c r="S975" s="156">
        <f>IF(Q975="",0,(Q975/'PPF Application'!$T$7))</f>
        <v>0</v>
      </c>
      <c r="T975" s="52">
        <f>IF(O975="", 0, (P975/'PPF Application'!$T$7)*Q975)</f>
        <v>0</v>
      </c>
      <c r="U975" s="134"/>
      <c r="W975" s="158">
        <f t="shared" si="144"/>
        <v>0</v>
      </c>
      <c r="X975" s="158">
        <f t="shared" si="136"/>
        <v>0</v>
      </c>
      <c r="Y975" s="158">
        <f t="shared" si="137"/>
        <v>0</v>
      </c>
      <c r="Z975" s="200">
        <f t="shared" si="138"/>
        <v>0</v>
      </c>
      <c r="AA975" s="200">
        <f t="shared" si="139"/>
        <v>0</v>
      </c>
      <c r="AB975" s="158">
        <f t="shared" si="140"/>
        <v>0</v>
      </c>
      <c r="AC975" s="11">
        <f t="shared" si="141"/>
        <v>0</v>
      </c>
      <c r="AE975" s="23">
        <f t="shared" si="142"/>
        <v>0</v>
      </c>
      <c r="AF975" s="23">
        <f t="shared" si="143"/>
        <v>0</v>
      </c>
    </row>
    <row r="976" spans="1:32" x14ac:dyDescent="0.2">
      <c r="A976" s="366"/>
      <c r="B976" s="366"/>
      <c r="C976" s="164"/>
      <c r="D976" s="164"/>
      <c r="E976" s="201"/>
      <c r="F976" s="164"/>
      <c r="G976" s="194"/>
      <c r="H976" s="164"/>
      <c r="I976" s="204"/>
      <c r="J976" s="164"/>
      <c r="K976" s="164"/>
      <c r="L976" s="164"/>
      <c r="M976" s="76"/>
      <c r="N976" s="76"/>
      <c r="O976" s="81"/>
      <c r="P976" s="195">
        <f>VLOOKUP(O976,'Supporting Documentation'!$A$4:$J$569,10,FALSE)</f>
        <v>0</v>
      </c>
      <c r="Q976" s="51"/>
      <c r="R976" s="50"/>
      <c r="S976" s="156">
        <f>IF(Q976="",0,(Q976/'PPF Application'!$T$7))</f>
        <v>0</v>
      </c>
      <c r="T976" s="52">
        <f>IF(O976="", 0, (P976/'PPF Application'!$T$7)*Q976)</f>
        <v>0</v>
      </c>
      <c r="U976" s="134"/>
      <c r="W976" s="158">
        <f t="shared" si="144"/>
        <v>0</v>
      </c>
      <c r="X976" s="158">
        <f t="shared" si="136"/>
        <v>0</v>
      </c>
      <c r="Y976" s="158">
        <f t="shared" si="137"/>
        <v>0</v>
      </c>
      <c r="Z976" s="200">
        <f t="shared" si="138"/>
        <v>0</v>
      </c>
      <c r="AA976" s="200">
        <f t="shared" si="139"/>
        <v>0</v>
      </c>
      <c r="AB976" s="158">
        <f t="shared" si="140"/>
        <v>0</v>
      </c>
      <c r="AC976" s="11">
        <f t="shared" si="141"/>
        <v>0</v>
      </c>
      <c r="AE976" s="23">
        <f t="shared" si="142"/>
        <v>0</v>
      </c>
      <c r="AF976" s="23">
        <f t="shared" si="143"/>
        <v>0</v>
      </c>
    </row>
    <row r="977" spans="1:32" x14ac:dyDescent="0.2">
      <c r="A977" s="366"/>
      <c r="B977" s="366"/>
      <c r="C977" s="164"/>
      <c r="D977" s="164"/>
      <c r="E977" s="201"/>
      <c r="F977" s="164"/>
      <c r="G977" s="194"/>
      <c r="H977" s="164"/>
      <c r="I977" s="204"/>
      <c r="J977" s="164"/>
      <c r="K977" s="164"/>
      <c r="L977" s="164"/>
      <c r="M977" s="76"/>
      <c r="N977" s="76"/>
      <c r="O977" s="81"/>
      <c r="P977" s="195">
        <f>VLOOKUP(O977,'Supporting Documentation'!$A$4:$J$569,10,FALSE)</f>
        <v>0</v>
      </c>
      <c r="Q977" s="51"/>
      <c r="R977" s="50"/>
      <c r="S977" s="156">
        <f>IF(Q977="",0,(Q977/'PPF Application'!$T$7))</f>
        <v>0</v>
      </c>
      <c r="T977" s="52">
        <f>IF(O977="", 0, (P977/'PPF Application'!$T$7)*Q977)</f>
        <v>0</v>
      </c>
      <c r="U977" s="134"/>
      <c r="W977" s="158">
        <f t="shared" si="144"/>
        <v>0</v>
      </c>
      <c r="X977" s="158">
        <f t="shared" si="136"/>
        <v>0</v>
      </c>
      <c r="Y977" s="158">
        <f t="shared" si="137"/>
        <v>0</v>
      </c>
      <c r="Z977" s="200">
        <f t="shared" si="138"/>
        <v>0</v>
      </c>
      <c r="AA977" s="200">
        <f t="shared" si="139"/>
        <v>0</v>
      </c>
      <c r="AB977" s="158">
        <f t="shared" si="140"/>
        <v>0</v>
      </c>
      <c r="AC977" s="11">
        <f t="shared" si="141"/>
        <v>0</v>
      </c>
      <c r="AE977" s="23">
        <f t="shared" si="142"/>
        <v>0</v>
      </c>
      <c r="AF977" s="23">
        <f t="shared" si="143"/>
        <v>0</v>
      </c>
    </row>
    <row r="978" spans="1:32" x14ac:dyDescent="0.2">
      <c r="A978" s="366"/>
      <c r="B978" s="366"/>
      <c r="C978" s="164"/>
      <c r="D978" s="164"/>
      <c r="E978" s="201"/>
      <c r="F978" s="164"/>
      <c r="G978" s="194"/>
      <c r="H978" s="164"/>
      <c r="I978" s="204"/>
      <c r="J978" s="164"/>
      <c r="K978" s="164"/>
      <c r="L978" s="164"/>
      <c r="M978" s="76"/>
      <c r="N978" s="76"/>
      <c r="O978" s="81"/>
      <c r="P978" s="195">
        <f>VLOOKUP(O978,'Supporting Documentation'!$A$4:$J$569,10,FALSE)</f>
        <v>0</v>
      </c>
      <c r="Q978" s="51"/>
      <c r="R978" s="50"/>
      <c r="S978" s="156">
        <f>IF(Q978="",0,(Q978/'PPF Application'!$T$7))</f>
        <v>0</v>
      </c>
      <c r="T978" s="52">
        <f>IF(O978="", 0, (P978/'PPF Application'!$T$7)*Q978)</f>
        <v>0</v>
      </c>
      <c r="U978" s="134"/>
      <c r="W978" s="158">
        <f t="shared" si="144"/>
        <v>0</v>
      </c>
      <c r="X978" s="158">
        <f t="shared" si="136"/>
        <v>0</v>
      </c>
      <c r="Y978" s="158">
        <f t="shared" si="137"/>
        <v>0</v>
      </c>
      <c r="Z978" s="200">
        <f t="shared" si="138"/>
        <v>0</v>
      </c>
      <c r="AA978" s="200">
        <f t="shared" si="139"/>
        <v>0</v>
      </c>
      <c r="AB978" s="158">
        <f t="shared" si="140"/>
        <v>0</v>
      </c>
      <c r="AC978" s="11">
        <f t="shared" si="141"/>
        <v>0</v>
      </c>
      <c r="AE978" s="23">
        <f t="shared" si="142"/>
        <v>0</v>
      </c>
      <c r="AF978" s="23">
        <f t="shared" si="143"/>
        <v>0</v>
      </c>
    </row>
    <row r="979" spans="1:32" x14ac:dyDescent="0.2">
      <c r="A979" s="366"/>
      <c r="B979" s="366"/>
      <c r="C979" s="164"/>
      <c r="D979" s="164"/>
      <c r="E979" s="201"/>
      <c r="F979" s="164"/>
      <c r="G979" s="194"/>
      <c r="H979" s="164"/>
      <c r="I979" s="204"/>
      <c r="J979" s="164"/>
      <c r="K979" s="164"/>
      <c r="L979" s="164"/>
      <c r="M979" s="76"/>
      <c r="N979" s="76"/>
      <c r="O979" s="81"/>
      <c r="P979" s="195">
        <f>VLOOKUP(O979,'Supporting Documentation'!$A$4:$J$569,10,FALSE)</f>
        <v>0</v>
      </c>
      <c r="Q979" s="51"/>
      <c r="R979" s="50"/>
      <c r="S979" s="156">
        <f>IF(Q979="",0,(Q979/'PPF Application'!$T$7))</f>
        <v>0</v>
      </c>
      <c r="T979" s="52">
        <f>IF(O979="", 0, (P979/'PPF Application'!$T$7)*Q979)</f>
        <v>0</v>
      </c>
      <c r="U979" s="134"/>
      <c r="W979" s="158">
        <f t="shared" si="144"/>
        <v>0</v>
      </c>
      <c r="X979" s="158">
        <f t="shared" si="136"/>
        <v>0</v>
      </c>
      <c r="Y979" s="158">
        <f t="shared" si="137"/>
        <v>0</v>
      </c>
      <c r="Z979" s="200">
        <f t="shared" si="138"/>
        <v>0</v>
      </c>
      <c r="AA979" s="200">
        <f t="shared" si="139"/>
        <v>0</v>
      </c>
      <c r="AB979" s="158">
        <f t="shared" si="140"/>
        <v>0</v>
      </c>
      <c r="AC979" s="11">
        <f t="shared" si="141"/>
        <v>0</v>
      </c>
      <c r="AE979" s="23">
        <f t="shared" si="142"/>
        <v>0</v>
      </c>
      <c r="AF979" s="23">
        <f t="shared" si="143"/>
        <v>0</v>
      </c>
    </row>
    <row r="980" spans="1:32" x14ac:dyDescent="0.2">
      <c r="A980" s="366"/>
      <c r="B980" s="366"/>
      <c r="C980" s="164"/>
      <c r="D980" s="164"/>
      <c r="E980" s="201"/>
      <c r="F980" s="164"/>
      <c r="G980" s="194"/>
      <c r="H980" s="164"/>
      <c r="I980" s="204"/>
      <c r="J980" s="164"/>
      <c r="K980" s="164"/>
      <c r="L980" s="164"/>
      <c r="M980" s="76"/>
      <c r="N980" s="76"/>
      <c r="O980" s="81"/>
      <c r="P980" s="195">
        <f>VLOOKUP(O980,'Supporting Documentation'!$A$4:$J$569,10,FALSE)</f>
        <v>0</v>
      </c>
      <c r="Q980" s="51"/>
      <c r="R980" s="50"/>
      <c r="S980" s="156">
        <f>IF(Q980="",0,(Q980/'PPF Application'!$T$7))</f>
        <v>0</v>
      </c>
      <c r="T980" s="52">
        <f>IF(O980="", 0, (P980/'PPF Application'!$T$7)*Q980)</f>
        <v>0</v>
      </c>
      <c r="U980" s="134"/>
      <c r="W980" s="158">
        <f t="shared" si="144"/>
        <v>0</v>
      </c>
      <c r="X980" s="158">
        <f t="shared" si="136"/>
        <v>0</v>
      </c>
      <c r="Y980" s="158">
        <f t="shared" si="137"/>
        <v>0</v>
      </c>
      <c r="Z980" s="200">
        <f t="shared" si="138"/>
        <v>0</v>
      </c>
      <c r="AA980" s="200">
        <f t="shared" si="139"/>
        <v>0</v>
      </c>
      <c r="AB980" s="158">
        <f t="shared" si="140"/>
        <v>0</v>
      </c>
      <c r="AC980" s="11">
        <f t="shared" si="141"/>
        <v>0</v>
      </c>
      <c r="AE980" s="23">
        <f t="shared" si="142"/>
        <v>0</v>
      </c>
      <c r="AF980" s="23">
        <f t="shared" si="143"/>
        <v>0</v>
      </c>
    </row>
    <row r="981" spans="1:32" x14ac:dyDescent="0.2">
      <c r="A981" s="366"/>
      <c r="B981" s="366"/>
      <c r="C981" s="164"/>
      <c r="D981" s="164"/>
      <c r="E981" s="201"/>
      <c r="F981" s="164"/>
      <c r="G981" s="194"/>
      <c r="H981" s="164"/>
      <c r="I981" s="204"/>
      <c r="J981" s="164"/>
      <c r="K981" s="164"/>
      <c r="L981" s="164"/>
      <c r="M981" s="76"/>
      <c r="N981" s="76"/>
      <c r="O981" s="81"/>
      <c r="P981" s="195">
        <f>VLOOKUP(O981,'Supporting Documentation'!$A$4:$J$569,10,FALSE)</f>
        <v>0</v>
      </c>
      <c r="Q981" s="51"/>
      <c r="R981" s="50"/>
      <c r="S981" s="156">
        <f>IF(Q981="",0,(Q981/'PPF Application'!$T$7))</f>
        <v>0</v>
      </c>
      <c r="T981" s="52">
        <f>IF(O981="", 0, (P981/'PPF Application'!$T$7)*Q981)</f>
        <v>0</v>
      </c>
      <c r="U981" s="134"/>
      <c r="W981" s="158">
        <f t="shared" si="144"/>
        <v>0</v>
      </c>
      <c r="X981" s="158">
        <f t="shared" si="136"/>
        <v>0</v>
      </c>
      <c r="Y981" s="158">
        <f t="shared" si="137"/>
        <v>0</v>
      </c>
      <c r="Z981" s="200">
        <f t="shared" si="138"/>
        <v>0</v>
      </c>
      <c r="AA981" s="200">
        <f t="shared" si="139"/>
        <v>0</v>
      </c>
      <c r="AB981" s="158">
        <f t="shared" si="140"/>
        <v>0</v>
      </c>
      <c r="AC981" s="11">
        <f t="shared" si="141"/>
        <v>0</v>
      </c>
      <c r="AE981" s="23">
        <f t="shared" si="142"/>
        <v>0</v>
      </c>
      <c r="AF981" s="23">
        <f t="shared" si="143"/>
        <v>0</v>
      </c>
    </row>
    <row r="982" spans="1:32" x14ac:dyDescent="0.2">
      <c r="A982" s="366"/>
      <c r="B982" s="366"/>
      <c r="C982" s="164"/>
      <c r="D982" s="164"/>
      <c r="E982" s="201"/>
      <c r="F982" s="164"/>
      <c r="G982" s="194"/>
      <c r="H982" s="164"/>
      <c r="I982" s="204"/>
      <c r="J982" s="164"/>
      <c r="K982" s="164"/>
      <c r="L982" s="164"/>
      <c r="M982" s="76"/>
      <c r="N982" s="76"/>
      <c r="O982" s="81"/>
      <c r="P982" s="195">
        <f>VLOOKUP(O982,'Supporting Documentation'!$A$4:$J$569,10,FALSE)</f>
        <v>0</v>
      </c>
      <c r="Q982" s="51"/>
      <c r="R982" s="50"/>
      <c r="S982" s="156">
        <f>IF(Q982="",0,(Q982/'PPF Application'!$T$7))</f>
        <v>0</v>
      </c>
      <c r="T982" s="52">
        <f>IF(O982="", 0, (P982/'PPF Application'!$T$7)*Q982)</f>
        <v>0</v>
      </c>
      <c r="U982" s="134"/>
      <c r="W982" s="158">
        <f t="shared" si="144"/>
        <v>0</v>
      </c>
      <c r="X982" s="158">
        <f t="shared" si="136"/>
        <v>0</v>
      </c>
      <c r="Y982" s="158">
        <f t="shared" si="137"/>
        <v>0</v>
      </c>
      <c r="Z982" s="200">
        <f t="shared" si="138"/>
        <v>0</v>
      </c>
      <c r="AA982" s="200">
        <f t="shared" si="139"/>
        <v>0</v>
      </c>
      <c r="AB982" s="158">
        <f t="shared" si="140"/>
        <v>0</v>
      </c>
      <c r="AC982" s="11">
        <f t="shared" si="141"/>
        <v>0</v>
      </c>
      <c r="AE982" s="23">
        <f t="shared" si="142"/>
        <v>0</v>
      </c>
      <c r="AF982" s="23">
        <f t="shared" si="143"/>
        <v>0</v>
      </c>
    </row>
    <row r="983" spans="1:32" x14ac:dyDescent="0.2">
      <c r="A983" s="366"/>
      <c r="B983" s="366"/>
      <c r="C983" s="164"/>
      <c r="D983" s="164"/>
      <c r="E983" s="201"/>
      <c r="F983" s="164"/>
      <c r="G983" s="194"/>
      <c r="H983" s="164"/>
      <c r="I983" s="204"/>
      <c r="J983" s="164"/>
      <c r="K983" s="164"/>
      <c r="L983" s="164"/>
      <c r="M983" s="76"/>
      <c r="N983" s="76"/>
      <c r="O983" s="81"/>
      <c r="P983" s="195">
        <f>VLOOKUP(O983,'Supporting Documentation'!$A$4:$J$569,10,FALSE)</f>
        <v>0</v>
      </c>
      <c r="Q983" s="51"/>
      <c r="R983" s="50"/>
      <c r="S983" s="156">
        <f>IF(Q983="",0,(Q983/'PPF Application'!$T$7))</f>
        <v>0</v>
      </c>
      <c r="T983" s="52">
        <f>IF(O983="", 0, (P983/'PPF Application'!$T$7)*Q983)</f>
        <v>0</v>
      </c>
      <c r="U983" s="134"/>
      <c r="W983" s="158">
        <f t="shared" si="144"/>
        <v>0</v>
      </c>
      <c r="X983" s="158">
        <f t="shared" si="136"/>
        <v>0</v>
      </c>
      <c r="Y983" s="158">
        <f t="shared" si="137"/>
        <v>0</v>
      </c>
      <c r="Z983" s="200">
        <f t="shared" si="138"/>
        <v>0</v>
      </c>
      <c r="AA983" s="200">
        <f t="shared" si="139"/>
        <v>0</v>
      </c>
      <c r="AB983" s="158">
        <f t="shared" si="140"/>
        <v>0</v>
      </c>
      <c r="AC983" s="11">
        <f t="shared" si="141"/>
        <v>0</v>
      </c>
      <c r="AE983" s="23">
        <f t="shared" si="142"/>
        <v>0</v>
      </c>
      <c r="AF983" s="23">
        <f t="shared" si="143"/>
        <v>0</v>
      </c>
    </row>
    <row r="984" spans="1:32" x14ac:dyDescent="0.2">
      <c r="A984" s="366"/>
      <c r="B984" s="366"/>
      <c r="C984" s="164"/>
      <c r="D984" s="164"/>
      <c r="E984" s="201"/>
      <c r="F984" s="164"/>
      <c r="G984" s="194"/>
      <c r="H984" s="164"/>
      <c r="I984" s="204"/>
      <c r="J984" s="164"/>
      <c r="K984" s="164"/>
      <c r="L984" s="164"/>
      <c r="M984" s="76"/>
      <c r="N984" s="76"/>
      <c r="O984" s="81"/>
      <c r="P984" s="195">
        <f>VLOOKUP(O984,'Supporting Documentation'!$A$4:$J$569,10,FALSE)</f>
        <v>0</v>
      </c>
      <c r="Q984" s="51"/>
      <c r="R984" s="50"/>
      <c r="S984" s="156">
        <f>IF(Q984="",0,(Q984/'PPF Application'!$T$7))</f>
        <v>0</v>
      </c>
      <c r="T984" s="52">
        <f>IF(O984="", 0, (P984/'PPF Application'!$T$7)*Q984)</f>
        <v>0</v>
      </c>
      <c r="U984" s="134"/>
      <c r="W984" s="158">
        <f t="shared" si="144"/>
        <v>0</v>
      </c>
      <c r="X984" s="158">
        <f t="shared" si="136"/>
        <v>0</v>
      </c>
      <c r="Y984" s="158">
        <f t="shared" si="137"/>
        <v>0</v>
      </c>
      <c r="Z984" s="200">
        <f t="shared" si="138"/>
        <v>0</v>
      </c>
      <c r="AA984" s="200">
        <f t="shared" si="139"/>
        <v>0</v>
      </c>
      <c r="AB984" s="158">
        <f t="shared" si="140"/>
        <v>0</v>
      </c>
      <c r="AC984" s="11">
        <f t="shared" si="141"/>
        <v>0</v>
      </c>
      <c r="AE984" s="23">
        <f t="shared" si="142"/>
        <v>0</v>
      </c>
      <c r="AF984" s="23">
        <f t="shared" si="143"/>
        <v>0</v>
      </c>
    </row>
    <row r="985" spans="1:32" x14ac:dyDescent="0.2">
      <c r="A985" s="366"/>
      <c r="B985" s="366"/>
      <c r="C985" s="164"/>
      <c r="D985" s="164"/>
      <c r="E985" s="201"/>
      <c r="F985" s="164"/>
      <c r="G985" s="194"/>
      <c r="H985" s="164"/>
      <c r="I985" s="204"/>
      <c r="J985" s="164"/>
      <c r="K985" s="164"/>
      <c r="L985" s="164"/>
      <c r="M985" s="76"/>
      <c r="N985" s="76"/>
      <c r="O985" s="81"/>
      <c r="P985" s="195">
        <f>VLOOKUP(O985,'Supporting Documentation'!$A$4:$J$569,10,FALSE)</f>
        <v>0</v>
      </c>
      <c r="Q985" s="51"/>
      <c r="R985" s="50"/>
      <c r="S985" s="156">
        <f>IF(Q985="",0,(Q985/'PPF Application'!$T$7))</f>
        <v>0</v>
      </c>
      <c r="T985" s="52">
        <f>IF(O985="", 0, (P985/'PPF Application'!$T$7)*Q985)</f>
        <v>0</v>
      </c>
      <c r="U985" s="134"/>
      <c r="W985" s="158">
        <f t="shared" si="144"/>
        <v>0</v>
      </c>
      <c r="X985" s="158">
        <f t="shared" si="136"/>
        <v>0</v>
      </c>
      <c r="Y985" s="158">
        <f t="shared" si="137"/>
        <v>0</v>
      </c>
      <c r="Z985" s="200">
        <f t="shared" si="138"/>
        <v>0</v>
      </c>
      <c r="AA985" s="200">
        <f t="shared" si="139"/>
        <v>0</v>
      </c>
      <c r="AB985" s="158">
        <f t="shared" si="140"/>
        <v>0</v>
      </c>
      <c r="AC985" s="11">
        <f t="shared" si="141"/>
        <v>0</v>
      </c>
      <c r="AE985" s="23">
        <f t="shared" si="142"/>
        <v>0</v>
      </c>
      <c r="AF985" s="23">
        <f t="shared" si="143"/>
        <v>0</v>
      </c>
    </row>
    <row r="986" spans="1:32" x14ac:dyDescent="0.2">
      <c r="A986" s="366"/>
      <c r="B986" s="366"/>
      <c r="C986" s="164"/>
      <c r="D986" s="164"/>
      <c r="E986" s="201"/>
      <c r="F986" s="164"/>
      <c r="G986" s="194"/>
      <c r="H986" s="164"/>
      <c r="I986" s="204"/>
      <c r="J986" s="164"/>
      <c r="K986" s="164"/>
      <c r="L986" s="164"/>
      <c r="M986" s="76"/>
      <c r="N986" s="76"/>
      <c r="O986" s="81"/>
      <c r="P986" s="195">
        <f>VLOOKUP(O986,'Supporting Documentation'!$A$4:$J$569,10,FALSE)</f>
        <v>0</v>
      </c>
      <c r="Q986" s="51"/>
      <c r="R986" s="50"/>
      <c r="S986" s="156">
        <f>IF(Q986="",0,(Q986/'PPF Application'!$T$7))</f>
        <v>0</v>
      </c>
      <c r="T986" s="52">
        <f>IF(O986="", 0, (P986/'PPF Application'!$T$7)*Q986)</f>
        <v>0</v>
      </c>
      <c r="U986" s="134"/>
      <c r="W986" s="158">
        <f t="shared" si="144"/>
        <v>0</v>
      </c>
      <c r="X986" s="158">
        <f t="shared" si="136"/>
        <v>0</v>
      </c>
      <c r="Y986" s="158">
        <f t="shared" si="137"/>
        <v>0</v>
      </c>
      <c r="Z986" s="200">
        <f t="shared" si="138"/>
        <v>0</v>
      </c>
      <c r="AA986" s="200">
        <f t="shared" si="139"/>
        <v>0</v>
      </c>
      <c r="AB986" s="158">
        <f t="shared" si="140"/>
        <v>0</v>
      </c>
      <c r="AC986" s="11">
        <f t="shared" si="141"/>
        <v>0</v>
      </c>
      <c r="AE986" s="23">
        <f t="shared" si="142"/>
        <v>0</v>
      </c>
      <c r="AF986" s="23">
        <f t="shared" si="143"/>
        <v>0</v>
      </c>
    </row>
    <row r="987" spans="1:32" x14ac:dyDescent="0.2">
      <c r="A987" s="366"/>
      <c r="B987" s="366"/>
      <c r="C987" s="164"/>
      <c r="D987" s="164"/>
      <c r="E987" s="201"/>
      <c r="F987" s="164"/>
      <c r="G987" s="194"/>
      <c r="H987" s="164"/>
      <c r="I987" s="204"/>
      <c r="J987" s="164"/>
      <c r="K987" s="164"/>
      <c r="L987" s="164"/>
      <c r="M987" s="76"/>
      <c r="N987" s="76"/>
      <c r="O987" s="81"/>
      <c r="P987" s="195">
        <f>VLOOKUP(O987,'Supporting Documentation'!$A$4:$J$569,10,FALSE)</f>
        <v>0</v>
      </c>
      <c r="Q987" s="51"/>
      <c r="R987" s="50"/>
      <c r="S987" s="156">
        <f>IF(Q987="",0,(Q987/'PPF Application'!$T$7))</f>
        <v>0</v>
      </c>
      <c r="T987" s="52">
        <f>IF(O987="", 0, (P987/'PPF Application'!$T$7)*Q987)</f>
        <v>0</v>
      </c>
      <c r="U987" s="134"/>
      <c r="W987" s="158">
        <f t="shared" si="144"/>
        <v>0</v>
      </c>
      <c r="X987" s="158">
        <f t="shared" si="136"/>
        <v>0</v>
      </c>
      <c r="Y987" s="158">
        <f t="shared" si="137"/>
        <v>0</v>
      </c>
      <c r="Z987" s="200">
        <f t="shared" si="138"/>
        <v>0</v>
      </c>
      <c r="AA987" s="200">
        <f t="shared" si="139"/>
        <v>0</v>
      </c>
      <c r="AB987" s="158">
        <f t="shared" si="140"/>
        <v>0</v>
      </c>
      <c r="AC987" s="11">
        <f t="shared" si="141"/>
        <v>0</v>
      </c>
      <c r="AE987" s="23">
        <f t="shared" si="142"/>
        <v>0</v>
      </c>
      <c r="AF987" s="23">
        <f t="shared" si="143"/>
        <v>0</v>
      </c>
    </row>
    <row r="988" spans="1:32" x14ac:dyDescent="0.2">
      <c r="A988" s="366"/>
      <c r="B988" s="366"/>
      <c r="C988" s="164"/>
      <c r="D988" s="164"/>
      <c r="E988" s="201"/>
      <c r="F988" s="164"/>
      <c r="G988" s="194"/>
      <c r="H988" s="164"/>
      <c r="I988" s="204"/>
      <c r="J988" s="164"/>
      <c r="K988" s="164"/>
      <c r="L988" s="164"/>
      <c r="M988" s="76"/>
      <c r="N988" s="76"/>
      <c r="O988" s="81"/>
      <c r="P988" s="195">
        <f>VLOOKUP(O988,'Supporting Documentation'!$A$4:$J$569,10,FALSE)</f>
        <v>0</v>
      </c>
      <c r="Q988" s="51"/>
      <c r="R988" s="50"/>
      <c r="S988" s="156">
        <f>IF(Q988="",0,(Q988/'PPF Application'!$T$7))</f>
        <v>0</v>
      </c>
      <c r="T988" s="52">
        <f>IF(O988="", 0, (P988/'PPF Application'!$T$7)*Q988)</f>
        <v>0</v>
      </c>
      <c r="U988" s="134"/>
      <c r="W988" s="158">
        <f t="shared" si="144"/>
        <v>0</v>
      </c>
      <c r="X988" s="158">
        <f t="shared" si="136"/>
        <v>0</v>
      </c>
      <c r="Y988" s="158">
        <f t="shared" si="137"/>
        <v>0</v>
      </c>
      <c r="Z988" s="200">
        <f t="shared" si="138"/>
        <v>0</v>
      </c>
      <c r="AA988" s="200">
        <f t="shared" si="139"/>
        <v>0</v>
      </c>
      <c r="AB988" s="158">
        <f t="shared" si="140"/>
        <v>0</v>
      </c>
      <c r="AC988" s="11">
        <f t="shared" si="141"/>
        <v>0</v>
      </c>
      <c r="AE988" s="23">
        <f t="shared" si="142"/>
        <v>0</v>
      </c>
      <c r="AF988" s="23">
        <f t="shared" si="143"/>
        <v>0</v>
      </c>
    </row>
    <row r="989" spans="1:32" x14ac:dyDescent="0.2">
      <c r="A989" s="366"/>
      <c r="B989" s="366"/>
      <c r="C989" s="164"/>
      <c r="D989" s="164"/>
      <c r="E989" s="201"/>
      <c r="F989" s="164"/>
      <c r="G989" s="194"/>
      <c r="H989" s="164"/>
      <c r="I989" s="204"/>
      <c r="J989" s="164"/>
      <c r="K989" s="164"/>
      <c r="L989" s="164"/>
      <c r="M989" s="76"/>
      <c r="N989" s="76"/>
      <c r="O989" s="81"/>
      <c r="P989" s="195">
        <f>VLOOKUP(O989,'Supporting Documentation'!$A$4:$J$569,10,FALSE)</f>
        <v>0</v>
      </c>
      <c r="Q989" s="51"/>
      <c r="R989" s="50"/>
      <c r="S989" s="156">
        <f>IF(Q989="",0,(Q989/'PPF Application'!$T$7))</f>
        <v>0</v>
      </c>
      <c r="T989" s="52">
        <f>IF(O989="", 0, (P989/'PPF Application'!$T$7)*Q989)</f>
        <v>0</v>
      </c>
      <c r="U989" s="134"/>
      <c r="W989" s="158">
        <f t="shared" si="144"/>
        <v>0</v>
      </c>
      <c r="X989" s="158">
        <f t="shared" si="136"/>
        <v>0</v>
      </c>
      <c r="Y989" s="158">
        <f t="shared" si="137"/>
        <v>0</v>
      </c>
      <c r="Z989" s="200">
        <f t="shared" si="138"/>
        <v>0</v>
      </c>
      <c r="AA989" s="200">
        <f t="shared" si="139"/>
        <v>0</v>
      </c>
      <c r="AB989" s="158">
        <f t="shared" si="140"/>
        <v>0</v>
      </c>
      <c r="AC989" s="11">
        <f t="shared" si="141"/>
        <v>0</v>
      </c>
      <c r="AE989" s="23">
        <f t="shared" si="142"/>
        <v>0</v>
      </c>
      <c r="AF989" s="23">
        <f t="shared" si="143"/>
        <v>0</v>
      </c>
    </row>
    <row r="990" spans="1:32" x14ac:dyDescent="0.2">
      <c r="A990" s="366"/>
      <c r="B990" s="366"/>
      <c r="C990" s="164"/>
      <c r="D990" s="164"/>
      <c r="E990" s="201"/>
      <c r="F990" s="164"/>
      <c r="G990" s="194"/>
      <c r="H990" s="164"/>
      <c r="I990" s="204"/>
      <c r="J990" s="164"/>
      <c r="K990" s="164"/>
      <c r="L990" s="164"/>
      <c r="M990" s="76"/>
      <c r="N990" s="76"/>
      <c r="O990" s="81"/>
      <c r="P990" s="195">
        <f>VLOOKUP(O990,'Supporting Documentation'!$A$4:$J$569,10,FALSE)</f>
        <v>0</v>
      </c>
      <c r="Q990" s="51"/>
      <c r="R990" s="50"/>
      <c r="S990" s="156">
        <f>IF(Q990="",0,(Q990/'PPF Application'!$T$7))</f>
        <v>0</v>
      </c>
      <c r="T990" s="52">
        <f>IF(O990="", 0, (P990/'PPF Application'!$T$7)*Q990)</f>
        <v>0</v>
      </c>
      <c r="U990" s="134"/>
      <c r="W990" s="158">
        <f t="shared" si="144"/>
        <v>0</v>
      </c>
      <c r="X990" s="158">
        <f t="shared" si="136"/>
        <v>0</v>
      </c>
      <c r="Y990" s="158">
        <f t="shared" si="137"/>
        <v>0</v>
      </c>
      <c r="Z990" s="200">
        <f t="shared" si="138"/>
        <v>0</v>
      </c>
      <c r="AA990" s="200">
        <f t="shared" si="139"/>
        <v>0</v>
      </c>
      <c r="AB990" s="158">
        <f t="shared" si="140"/>
        <v>0</v>
      </c>
      <c r="AC990" s="11">
        <f t="shared" si="141"/>
        <v>0</v>
      </c>
      <c r="AE990" s="23">
        <f t="shared" si="142"/>
        <v>0</v>
      </c>
      <c r="AF990" s="23">
        <f t="shared" si="143"/>
        <v>0</v>
      </c>
    </row>
    <row r="991" spans="1:32" x14ac:dyDescent="0.2">
      <c r="A991" s="366"/>
      <c r="B991" s="366"/>
      <c r="C991" s="164"/>
      <c r="D991" s="164"/>
      <c r="E991" s="201"/>
      <c r="F991" s="164"/>
      <c r="G991" s="194"/>
      <c r="H991" s="164"/>
      <c r="I991" s="204"/>
      <c r="J991" s="164"/>
      <c r="K991" s="164"/>
      <c r="L991" s="164"/>
      <c r="M991" s="76"/>
      <c r="N991" s="76"/>
      <c r="O991" s="81"/>
      <c r="P991" s="195">
        <f>VLOOKUP(O991,'Supporting Documentation'!$A$4:$J$569,10,FALSE)</f>
        <v>0</v>
      </c>
      <c r="Q991" s="51"/>
      <c r="R991" s="50"/>
      <c r="S991" s="156">
        <f>IF(Q991="",0,(Q991/'PPF Application'!$T$7))</f>
        <v>0</v>
      </c>
      <c r="T991" s="52">
        <f>IF(O991="", 0, (P991/'PPF Application'!$T$7)*Q991)</f>
        <v>0</v>
      </c>
      <c r="U991" s="134"/>
      <c r="W991" s="158">
        <f t="shared" si="144"/>
        <v>0</v>
      </c>
      <c r="X991" s="158">
        <f t="shared" si="136"/>
        <v>0</v>
      </c>
      <c r="Y991" s="158">
        <f t="shared" si="137"/>
        <v>0</v>
      </c>
      <c r="Z991" s="200">
        <f t="shared" si="138"/>
        <v>0</v>
      </c>
      <c r="AA991" s="200">
        <f t="shared" si="139"/>
        <v>0</v>
      </c>
      <c r="AB991" s="158">
        <f t="shared" si="140"/>
        <v>0</v>
      </c>
      <c r="AC991" s="11">
        <f t="shared" si="141"/>
        <v>0</v>
      </c>
      <c r="AE991" s="23">
        <f t="shared" si="142"/>
        <v>0</v>
      </c>
      <c r="AF991" s="23">
        <f t="shared" si="143"/>
        <v>0</v>
      </c>
    </row>
    <row r="992" spans="1:32" x14ac:dyDescent="0.2">
      <c r="A992" s="366"/>
      <c r="B992" s="366"/>
      <c r="C992" s="164"/>
      <c r="D992" s="164"/>
      <c r="E992" s="201"/>
      <c r="F992" s="164"/>
      <c r="G992" s="194"/>
      <c r="H992" s="164"/>
      <c r="I992" s="204"/>
      <c r="J992" s="164"/>
      <c r="K992" s="164"/>
      <c r="L992" s="164"/>
      <c r="M992" s="76"/>
      <c r="N992" s="76"/>
      <c r="O992" s="81"/>
      <c r="P992" s="195">
        <f>VLOOKUP(O992,'Supporting Documentation'!$A$4:$J$569,10,FALSE)</f>
        <v>0</v>
      </c>
      <c r="Q992" s="51"/>
      <c r="R992" s="50"/>
      <c r="S992" s="156">
        <f>IF(Q992="",0,(Q992/'PPF Application'!$T$7))</f>
        <v>0</v>
      </c>
      <c r="T992" s="52">
        <f>IF(O992="", 0, (P992/'PPF Application'!$T$7)*Q992)</f>
        <v>0</v>
      </c>
      <c r="U992" s="134"/>
      <c r="W992" s="158">
        <f t="shared" si="144"/>
        <v>0</v>
      </c>
      <c r="X992" s="158">
        <f t="shared" si="136"/>
        <v>0</v>
      </c>
      <c r="Y992" s="158">
        <f t="shared" si="137"/>
        <v>0</v>
      </c>
      <c r="Z992" s="200">
        <f t="shared" si="138"/>
        <v>0</v>
      </c>
      <c r="AA992" s="200">
        <f t="shared" si="139"/>
        <v>0</v>
      </c>
      <c r="AB992" s="158">
        <f t="shared" si="140"/>
        <v>0</v>
      </c>
      <c r="AC992" s="11">
        <f t="shared" si="141"/>
        <v>0</v>
      </c>
      <c r="AE992" s="23">
        <f t="shared" si="142"/>
        <v>0</v>
      </c>
      <c r="AF992" s="23">
        <f t="shared" si="143"/>
        <v>0</v>
      </c>
    </row>
    <row r="993" spans="1:32" x14ac:dyDescent="0.2">
      <c r="A993" s="366"/>
      <c r="B993" s="366"/>
      <c r="C993" s="164"/>
      <c r="D993" s="164"/>
      <c r="E993" s="201"/>
      <c r="F993" s="164"/>
      <c r="G993" s="194"/>
      <c r="H993" s="164"/>
      <c r="I993" s="204"/>
      <c r="J993" s="164"/>
      <c r="K993" s="164"/>
      <c r="L993" s="164"/>
      <c r="M993" s="76"/>
      <c r="N993" s="76"/>
      <c r="O993" s="81"/>
      <c r="P993" s="195">
        <f>VLOOKUP(O993,'Supporting Documentation'!$A$4:$J$569,10,FALSE)</f>
        <v>0</v>
      </c>
      <c r="Q993" s="51"/>
      <c r="R993" s="50"/>
      <c r="S993" s="156">
        <f>IF(Q993="",0,(Q993/'PPF Application'!$T$7))</f>
        <v>0</v>
      </c>
      <c r="T993" s="52">
        <f>IF(O993="", 0, (P993/'PPF Application'!$T$7)*Q993)</f>
        <v>0</v>
      </c>
      <c r="U993" s="134"/>
      <c r="W993" s="158">
        <f t="shared" si="144"/>
        <v>0</v>
      </c>
      <c r="X993" s="158">
        <f t="shared" si="136"/>
        <v>0</v>
      </c>
      <c r="Y993" s="158">
        <f t="shared" si="137"/>
        <v>0</v>
      </c>
      <c r="Z993" s="200">
        <f t="shared" si="138"/>
        <v>0</v>
      </c>
      <c r="AA993" s="200">
        <f t="shared" si="139"/>
        <v>0</v>
      </c>
      <c r="AB993" s="158">
        <f t="shared" si="140"/>
        <v>0</v>
      </c>
      <c r="AC993" s="11">
        <f t="shared" si="141"/>
        <v>0</v>
      </c>
      <c r="AE993" s="23">
        <f t="shared" si="142"/>
        <v>0</v>
      </c>
      <c r="AF993" s="23">
        <f t="shared" si="143"/>
        <v>0</v>
      </c>
    </row>
    <row r="994" spans="1:32" x14ac:dyDescent="0.2">
      <c r="A994" s="366"/>
      <c r="B994" s="366"/>
      <c r="C994" s="164"/>
      <c r="D994" s="164"/>
      <c r="E994" s="201"/>
      <c r="F994" s="164"/>
      <c r="G994" s="194"/>
      <c r="H994" s="164"/>
      <c r="I994" s="204"/>
      <c r="J994" s="164"/>
      <c r="K994" s="164"/>
      <c r="L994" s="164"/>
      <c r="M994" s="76"/>
      <c r="N994" s="76"/>
      <c r="O994" s="81"/>
      <c r="P994" s="195">
        <f>VLOOKUP(O994,'Supporting Documentation'!$A$4:$J$569,10,FALSE)</f>
        <v>0</v>
      </c>
      <c r="Q994" s="51"/>
      <c r="R994" s="50"/>
      <c r="S994" s="156">
        <f>IF(Q994="",0,(Q994/'PPF Application'!$T$7))</f>
        <v>0</v>
      </c>
      <c r="T994" s="52">
        <f>IF(O994="", 0, (P994/'PPF Application'!$T$7)*Q994)</f>
        <v>0</v>
      </c>
      <c r="U994" s="134"/>
      <c r="W994" s="158">
        <f t="shared" si="144"/>
        <v>0</v>
      </c>
      <c r="X994" s="158">
        <f t="shared" si="136"/>
        <v>0</v>
      </c>
      <c r="Y994" s="158">
        <f t="shared" si="137"/>
        <v>0</v>
      </c>
      <c r="Z994" s="200">
        <f t="shared" si="138"/>
        <v>0</v>
      </c>
      <c r="AA994" s="200">
        <f t="shared" si="139"/>
        <v>0</v>
      </c>
      <c r="AB994" s="158">
        <f t="shared" si="140"/>
        <v>0</v>
      </c>
      <c r="AC994" s="11">
        <f t="shared" si="141"/>
        <v>0</v>
      </c>
      <c r="AE994" s="23">
        <f t="shared" si="142"/>
        <v>0</v>
      </c>
      <c r="AF994" s="23">
        <f t="shared" si="143"/>
        <v>0</v>
      </c>
    </row>
    <row r="995" spans="1:32" x14ac:dyDescent="0.2">
      <c r="A995" s="366"/>
      <c r="B995" s="366"/>
      <c r="C995" s="164"/>
      <c r="D995" s="164"/>
      <c r="E995" s="201"/>
      <c r="F995" s="164"/>
      <c r="G995" s="194"/>
      <c r="H995" s="164"/>
      <c r="I995" s="204"/>
      <c r="J995" s="164"/>
      <c r="K995" s="164"/>
      <c r="L995" s="164"/>
      <c r="M995" s="76"/>
      <c r="N995" s="76"/>
      <c r="O995" s="81"/>
      <c r="P995" s="195">
        <f>VLOOKUP(O995,'Supporting Documentation'!$A$4:$J$569,10,FALSE)</f>
        <v>0</v>
      </c>
      <c r="Q995" s="51"/>
      <c r="R995" s="50"/>
      <c r="S995" s="156">
        <f>IF(Q995="",0,(Q995/'PPF Application'!$T$7))</f>
        <v>0</v>
      </c>
      <c r="T995" s="52">
        <f>IF(O995="", 0, (P995/'PPF Application'!$T$7)*Q995)</f>
        <v>0</v>
      </c>
      <c r="U995" s="134"/>
      <c r="W995" s="158">
        <f t="shared" si="144"/>
        <v>0</v>
      </c>
      <c r="X995" s="158">
        <f t="shared" si="136"/>
        <v>0</v>
      </c>
      <c r="Y995" s="158">
        <f t="shared" si="137"/>
        <v>0</v>
      </c>
      <c r="Z995" s="200">
        <f t="shared" si="138"/>
        <v>0</v>
      </c>
      <c r="AA995" s="200">
        <f t="shared" si="139"/>
        <v>0</v>
      </c>
      <c r="AB995" s="158">
        <f t="shared" si="140"/>
        <v>0</v>
      </c>
      <c r="AC995" s="11">
        <f t="shared" si="141"/>
        <v>0</v>
      </c>
      <c r="AE995" s="23">
        <f t="shared" si="142"/>
        <v>0</v>
      </c>
      <c r="AF995" s="23">
        <f t="shared" si="143"/>
        <v>0</v>
      </c>
    </row>
    <row r="996" spans="1:32" x14ac:dyDescent="0.2">
      <c r="A996" s="366"/>
      <c r="B996" s="366"/>
      <c r="C996" s="164"/>
      <c r="D996" s="164"/>
      <c r="E996" s="201"/>
      <c r="F996" s="164"/>
      <c r="G996" s="194"/>
      <c r="H996" s="164"/>
      <c r="I996" s="204"/>
      <c r="J996" s="164"/>
      <c r="K996" s="164"/>
      <c r="L996" s="164"/>
      <c r="M996" s="76"/>
      <c r="N996" s="76"/>
      <c r="O996" s="81"/>
      <c r="P996" s="195">
        <f>VLOOKUP(O996,'Supporting Documentation'!$A$4:$J$569,10,FALSE)</f>
        <v>0</v>
      </c>
      <c r="Q996" s="51"/>
      <c r="R996" s="50"/>
      <c r="S996" s="156">
        <f>IF(Q996="",0,(Q996/'PPF Application'!$T$7))</f>
        <v>0</v>
      </c>
      <c r="T996" s="52">
        <f>IF(O996="", 0, (P996/'PPF Application'!$T$7)*Q996)</f>
        <v>0</v>
      </c>
      <c r="U996" s="134"/>
      <c r="W996" s="158">
        <f t="shared" si="144"/>
        <v>0</v>
      </c>
      <c r="X996" s="158">
        <f t="shared" si="136"/>
        <v>0</v>
      </c>
      <c r="Y996" s="158">
        <f t="shared" si="137"/>
        <v>0</v>
      </c>
      <c r="Z996" s="200">
        <f t="shared" si="138"/>
        <v>0</v>
      </c>
      <c r="AA996" s="200">
        <f t="shared" si="139"/>
        <v>0</v>
      </c>
      <c r="AB996" s="158">
        <f t="shared" si="140"/>
        <v>0</v>
      </c>
      <c r="AC996" s="11">
        <f t="shared" si="141"/>
        <v>0</v>
      </c>
      <c r="AE996" s="23">
        <f t="shared" si="142"/>
        <v>0</v>
      </c>
      <c r="AF996" s="23">
        <f t="shared" si="143"/>
        <v>0</v>
      </c>
    </row>
    <row r="997" spans="1:32" x14ac:dyDescent="0.2">
      <c r="A997" s="366"/>
      <c r="B997" s="366"/>
      <c r="C997" s="164"/>
      <c r="D997" s="164"/>
      <c r="E997" s="201"/>
      <c r="F997" s="164"/>
      <c r="G997" s="194"/>
      <c r="H997" s="164"/>
      <c r="I997" s="204"/>
      <c r="J997" s="164"/>
      <c r="K997" s="164"/>
      <c r="L997" s="164"/>
      <c r="M997" s="76"/>
      <c r="N997" s="76"/>
      <c r="O997" s="81"/>
      <c r="P997" s="195">
        <f>VLOOKUP(O997,'Supporting Documentation'!$A$4:$J$569,10,FALSE)</f>
        <v>0</v>
      </c>
      <c r="Q997" s="51"/>
      <c r="R997" s="50"/>
      <c r="S997" s="156">
        <f>IF(Q997="",0,(Q997/'PPF Application'!$T$7))</f>
        <v>0</v>
      </c>
      <c r="T997" s="52">
        <f>IF(O997="", 0, (P997/'PPF Application'!$T$7)*Q997)</f>
        <v>0</v>
      </c>
      <c r="U997" s="134"/>
      <c r="W997" s="158">
        <f t="shared" si="144"/>
        <v>0</v>
      </c>
      <c r="X997" s="158">
        <f t="shared" si="136"/>
        <v>0</v>
      </c>
      <c r="Y997" s="158">
        <f t="shared" si="137"/>
        <v>0</v>
      </c>
      <c r="Z997" s="200">
        <f t="shared" si="138"/>
        <v>0</v>
      </c>
      <c r="AA997" s="200">
        <f t="shared" si="139"/>
        <v>0</v>
      </c>
      <c r="AB997" s="158">
        <f t="shared" si="140"/>
        <v>0</v>
      </c>
      <c r="AC997" s="11">
        <f t="shared" si="141"/>
        <v>0</v>
      </c>
      <c r="AE997" s="23">
        <f t="shared" si="142"/>
        <v>0</v>
      </c>
      <c r="AF997" s="23">
        <f t="shared" si="143"/>
        <v>0</v>
      </c>
    </row>
    <row r="998" spans="1:32" x14ac:dyDescent="0.2">
      <c r="A998" s="366"/>
      <c r="B998" s="366"/>
      <c r="C998" s="164"/>
      <c r="D998" s="164"/>
      <c r="E998" s="201"/>
      <c r="F998" s="164"/>
      <c r="G998" s="194"/>
      <c r="H998" s="164"/>
      <c r="I998" s="204"/>
      <c r="J998" s="164"/>
      <c r="K998" s="164"/>
      <c r="L998" s="164"/>
      <c r="M998" s="76"/>
      <c r="N998" s="76"/>
      <c r="O998" s="81"/>
      <c r="P998" s="195">
        <f>VLOOKUP(O998,'Supporting Documentation'!$A$4:$J$569,10,FALSE)</f>
        <v>0</v>
      </c>
      <c r="Q998" s="51"/>
      <c r="R998" s="50"/>
      <c r="S998" s="156">
        <f>IF(Q998="",0,(Q998/'PPF Application'!$T$7))</f>
        <v>0</v>
      </c>
      <c r="T998" s="52">
        <f>IF(O998="", 0, (P998/'PPF Application'!$T$7)*Q998)</f>
        <v>0</v>
      </c>
      <c r="U998" s="134"/>
      <c r="W998" s="158">
        <f>IF(AND(A998="x",H998="x"),1,0)</f>
        <v>0</v>
      </c>
      <c r="X998" s="158">
        <f>IF(AND(C998="x",H998="x"),1,0)</f>
        <v>0</v>
      </c>
      <c r="Y998" s="158">
        <f>IF(AND(D998="x",H998="x"),1,0)</f>
        <v>0</v>
      </c>
      <c r="Z998" s="200">
        <f>IF(AND(E998="x",H998="x"),1,0)</f>
        <v>0</v>
      </c>
      <c r="AA998" s="200">
        <f t="shared" si="139"/>
        <v>0</v>
      </c>
      <c r="AB998" s="158">
        <f t="shared" si="140"/>
        <v>0</v>
      </c>
      <c r="AC998" s="11">
        <f>IF((AND(AND(AND(M998&lt;=$AD$5,N998&gt;=$AD$5,M998&lt;&gt;"",H998&lt;&gt;"")))),1,0)</f>
        <v>0</v>
      </c>
      <c r="AE998" s="23">
        <f t="shared" si="142"/>
        <v>0</v>
      </c>
      <c r="AF998" s="23">
        <f t="shared" si="143"/>
        <v>0</v>
      </c>
    </row>
    <row r="999" spans="1:32" x14ac:dyDescent="0.2">
      <c r="A999" s="366"/>
      <c r="B999" s="366"/>
      <c r="C999" s="164"/>
      <c r="D999" s="164"/>
      <c r="E999" s="201"/>
      <c r="F999" s="164"/>
      <c r="G999" s="194"/>
      <c r="H999" s="164"/>
      <c r="I999" s="204"/>
      <c r="J999" s="164"/>
      <c r="K999" s="164"/>
      <c r="L999" s="164"/>
      <c r="M999" s="76"/>
      <c r="N999" s="76"/>
      <c r="O999" s="81"/>
      <c r="P999" s="195">
        <f>VLOOKUP(O999,'Supporting Documentation'!$A$4:$J$569,10,FALSE)</f>
        <v>0</v>
      </c>
      <c r="Q999" s="51"/>
      <c r="R999" s="50"/>
      <c r="S999" s="156">
        <f>IF(Q999="",0,(Q999/'PPF Application'!$T$7))</f>
        <v>0</v>
      </c>
      <c r="T999" s="52">
        <f>IF(O999="", 0, (P999/'PPF Application'!$T$7)*Q999)</f>
        <v>0</v>
      </c>
      <c r="U999" s="134"/>
      <c r="W999" s="158">
        <f>IF(AND(A999="x",H999="x"),1,0)</f>
        <v>0</v>
      </c>
      <c r="X999" s="158">
        <f>IF(AND(C999="x",H999="x"),1,0)</f>
        <v>0</v>
      </c>
      <c r="Y999" s="158">
        <f>IF(AND(D999="x",H999="x"),1,0)</f>
        <v>0</v>
      </c>
      <c r="Z999" s="200">
        <f>IF(AND(E999="x",H999="x"),1,0)</f>
        <v>0</v>
      </c>
      <c r="AA999" s="200">
        <f t="shared" si="139"/>
        <v>0</v>
      </c>
      <c r="AB999" s="158">
        <f t="shared" si="140"/>
        <v>0</v>
      </c>
      <c r="AC999" s="11">
        <f>IF((AND(AND(AND(M999&lt;=$AD$5,N999&gt;=$AD$5,M999&lt;&gt;"",H999&lt;&gt;"")))),1,0)</f>
        <v>0</v>
      </c>
      <c r="AE999" s="23">
        <f t="shared" si="142"/>
        <v>0</v>
      </c>
      <c r="AF999" s="23">
        <f t="shared" si="143"/>
        <v>0</v>
      </c>
    </row>
    <row r="1000" spans="1:32" x14ac:dyDescent="0.2">
      <c r="A1000" s="366"/>
      <c r="B1000" s="366"/>
      <c r="C1000" s="164"/>
      <c r="D1000" s="164"/>
      <c r="E1000" s="201"/>
      <c r="F1000" s="164"/>
      <c r="G1000" s="194"/>
      <c r="H1000" s="164"/>
      <c r="I1000" s="204"/>
      <c r="J1000" s="164"/>
      <c r="K1000" s="164"/>
      <c r="L1000" s="164"/>
      <c r="M1000" s="76"/>
      <c r="N1000" s="76"/>
      <c r="O1000" s="81"/>
      <c r="P1000" s="195">
        <f>VLOOKUP(O1000,'Supporting Documentation'!$A$4:$J$569,10,FALSE)</f>
        <v>0</v>
      </c>
      <c r="Q1000" s="51"/>
      <c r="R1000" s="50"/>
      <c r="S1000" s="156">
        <f>IF(Q1000="",0,(Q1000/'PPF Application'!$T$7))</f>
        <v>0</v>
      </c>
      <c r="T1000" s="52">
        <f>IF(O1000="", 0, (P1000/'PPF Application'!$T$7)*Q1000)</f>
        <v>0</v>
      </c>
      <c r="U1000" s="134"/>
      <c r="W1000" s="158">
        <f t="shared" si="144"/>
        <v>0</v>
      </c>
      <c r="X1000" s="158">
        <f t="shared" si="136"/>
        <v>0</v>
      </c>
      <c r="Y1000" s="158">
        <f t="shared" si="137"/>
        <v>0</v>
      </c>
      <c r="Z1000" s="200">
        <f t="shared" si="138"/>
        <v>0</v>
      </c>
      <c r="AA1000" s="200">
        <f t="shared" si="139"/>
        <v>0</v>
      </c>
      <c r="AB1000" s="158">
        <f t="shared" si="140"/>
        <v>0</v>
      </c>
      <c r="AC1000" s="11">
        <f t="shared" si="141"/>
        <v>0</v>
      </c>
      <c r="AE1000" s="23">
        <f t="shared" si="142"/>
        <v>0</v>
      </c>
      <c r="AF1000" s="23">
        <f t="shared" si="143"/>
        <v>0</v>
      </c>
    </row>
    <row r="1001" spans="1:32" x14ac:dyDescent="0.2">
      <c r="A1001" s="366"/>
      <c r="B1001" s="366"/>
      <c r="C1001" s="164"/>
      <c r="D1001" s="164"/>
      <c r="E1001" s="201"/>
      <c r="F1001" s="164"/>
      <c r="G1001" s="194"/>
      <c r="H1001" s="164"/>
      <c r="I1001" s="204"/>
      <c r="J1001" s="164"/>
      <c r="K1001" s="164"/>
      <c r="L1001" s="164"/>
      <c r="M1001" s="76"/>
      <c r="N1001" s="76"/>
      <c r="O1001" s="81"/>
      <c r="P1001" s="195">
        <f>VLOOKUP(O1001,'Supporting Documentation'!$A$4:$J$569,10,FALSE)</f>
        <v>0</v>
      </c>
      <c r="Q1001" s="51"/>
      <c r="R1001" s="50"/>
      <c r="S1001" s="156">
        <f>IF(Q1001="",0,(Q1001/'PPF Application'!$T$7))</f>
        <v>0</v>
      </c>
      <c r="T1001" s="52">
        <f>IF(O1001="", 0, (P1001/'PPF Application'!$T$7)*Q1001)</f>
        <v>0</v>
      </c>
      <c r="U1001" s="134"/>
      <c r="W1001" s="158">
        <f t="shared" si="144"/>
        <v>0</v>
      </c>
      <c r="X1001" s="158">
        <f t="shared" si="136"/>
        <v>0</v>
      </c>
      <c r="Y1001" s="158">
        <f t="shared" si="137"/>
        <v>0</v>
      </c>
      <c r="Z1001" s="200">
        <f t="shared" si="138"/>
        <v>0</v>
      </c>
      <c r="AA1001" s="200">
        <f t="shared" si="139"/>
        <v>0</v>
      </c>
      <c r="AB1001" s="158">
        <f t="shared" si="140"/>
        <v>0</v>
      </c>
      <c r="AC1001" s="11">
        <f t="shared" si="141"/>
        <v>0</v>
      </c>
      <c r="AE1001" s="23">
        <f t="shared" si="142"/>
        <v>0</v>
      </c>
      <c r="AF1001" s="23">
        <f t="shared" si="143"/>
        <v>0</v>
      </c>
    </row>
    <row r="1002" spans="1:32" x14ac:dyDescent="0.2">
      <c r="A1002" s="366"/>
      <c r="B1002" s="366"/>
      <c r="C1002" s="164"/>
      <c r="D1002" s="164"/>
      <c r="E1002" s="201"/>
      <c r="F1002" s="164"/>
      <c r="G1002" s="194"/>
      <c r="H1002" s="164"/>
      <c r="I1002" s="204"/>
      <c r="J1002" s="164"/>
      <c r="K1002" s="164"/>
      <c r="L1002" s="164"/>
      <c r="M1002" s="76"/>
      <c r="N1002" s="76"/>
      <c r="O1002" s="81"/>
      <c r="P1002" s="195">
        <f>VLOOKUP(O1002,'Supporting Documentation'!$A$4:$J$569,10,FALSE)</f>
        <v>0</v>
      </c>
      <c r="Q1002" s="51"/>
      <c r="R1002" s="50"/>
      <c r="S1002" s="156">
        <f>IF(Q1002="",0,(Q1002/'PPF Application'!$T$7))</f>
        <v>0</v>
      </c>
      <c r="T1002" s="52">
        <f>IF(O1002="", 0, (P1002/'PPF Application'!$T$7)*Q1002)</f>
        <v>0</v>
      </c>
      <c r="U1002" s="134"/>
      <c r="W1002" s="158">
        <f t="shared" si="144"/>
        <v>0</v>
      </c>
      <c r="X1002" s="158">
        <f t="shared" si="136"/>
        <v>0</v>
      </c>
      <c r="Y1002" s="158">
        <f t="shared" si="137"/>
        <v>0</v>
      </c>
      <c r="Z1002" s="200">
        <f t="shared" si="138"/>
        <v>0</v>
      </c>
      <c r="AA1002" s="200">
        <f t="shared" si="139"/>
        <v>0</v>
      </c>
      <c r="AB1002" s="158">
        <f t="shared" si="140"/>
        <v>0</v>
      </c>
      <c r="AC1002" s="11">
        <f t="shared" si="141"/>
        <v>0</v>
      </c>
      <c r="AE1002" s="23">
        <f t="shared" si="142"/>
        <v>0</v>
      </c>
      <c r="AF1002" s="23">
        <f t="shared" si="143"/>
        <v>0</v>
      </c>
    </row>
    <row r="1003" spans="1:32" x14ac:dyDescent="0.2">
      <c r="A1003" s="366"/>
      <c r="B1003" s="366"/>
      <c r="C1003" s="164"/>
      <c r="D1003" s="164"/>
      <c r="E1003" s="201"/>
      <c r="F1003" s="164"/>
      <c r="G1003" s="194"/>
      <c r="H1003" s="164"/>
      <c r="I1003" s="204"/>
      <c r="J1003" s="164"/>
      <c r="K1003" s="164"/>
      <c r="L1003" s="164"/>
      <c r="M1003" s="76"/>
      <c r="N1003" s="76"/>
      <c r="O1003" s="81"/>
      <c r="P1003" s="195">
        <f>VLOOKUP(O1003,'Supporting Documentation'!$A$4:$J$569,10,FALSE)</f>
        <v>0</v>
      </c>
      <c r="Q1003" s="51"/>
      <c r="R1003" s="50"/>
      <c r="S1003" s="156">
        <f>IF(Q1003="",0,(Q1003/'PPF Application'!$T$7))</f>
        <v>0</v>
      </c>
      <c r="T1003" s="52">
        <f>IF(O1003="", 0, (P1003/'PPF Application'!$T$7)*Q1003)</f>
        <v>0</v>
      </c>
      <c r="U1003" s="134"/>
      <c r="W1003" s="158">
        <f t="shared" si="144"/>
        <v>0</v>
      </c>
      <c r="X1003" s="158">
        <f t="shared" si="136"/>
        <v>0</v>
      </c>
      <c r="Y1003" s="158">
        <f t="shared" si="137"/>
        <v>0</v>
      </c>
      <c r="Z1003" s="200">
        <f t="shared" si="138"/>
        <v>0</v>
      </c>
      <c r="AA1003" s="200">
        <f t="shared" si="139"/>
        <v>0</v>
      </c>
      <c r="AB1003" s="158">
        <f t="shared" si="140"/>
        <v>0</v>
      </c>
      <c r="AC1003" s="11">
        <f t="shared" si="141"/>
        <v>0</v>
      </c>
      <c r="AE1003" s="23">
        <f t="shared" si="142"/>
        <v>0</v>
      </c>
      <c r="AF1003" s="23">
        <f t="shared" si="143"/>
        <v>0</v>
      </c>
    </row>
    <row r="1004" spans="1:32" x14ac:dyDescent="0.2">
      <c r="A1004" s="366"/>
      <c r="B1004" s="366"/>
      <c r="C1004" s="164"/>
      <c r="D1004" s="164"/>
      <c r="E1004" s="201"/>
      <c r="F1004" s="164"/>
      <c r="G1004" s="194"/>
      <c r="H1004" s="164"/>
      <c r="I1004" s="204"/>
      <c r="J1004" s="164"/>
      <c r="K1004" s="164"/>
      <c r="L1004" s="164"/>
      <c r="M1004" s="76"/>
      <c r="N1004" s="76"/>
      <c r="O1004" s="81"/>
      <c r="P1004" s="195">
        <f>VLOOKUP(O1004,'Supporting Documentation'!$A$4:$J$569,10,FALSE)</f>
        <v>0</v>
      </c>
      <c r="Q1004" s="51"/>
      <c r="R1004" s="50"/>
      <c r="S1004" s="156">
        <f>IF(Q1004="",0,(Q1004/'PPF Application'!$T$7))</f>
        <v>0</v>
      </c>
      <c r="T1004" s="52">
        <f>IF(O1004="", 0, (P1004/'PPF Application'!$T$7)*Q1004)</f>
        <v>0</v>
      </c>
      <c r="U1004" s="134"/>
      <c r="W1004" s="158">
        <f t="shared" si="144"/>
        <v>0</v>
      </c>
      <c r="X1004" s="158">
        <f t="shared" si="136"/>
        <v>0</v>
      </c>
      <c r="Y1004" s="158">
        <f t="shared" si="137"/>
        <v>0</v>
      </c>
      <c r="Z1004" s="200">
        <f t="shared" si="138"/>
        <v>0</v>
      </c>
      <c r="AA1004" s="200">
        <f t="shared" si="139"/>
        <v>0</v>
      </c>
      <c r="AB1004" s="158">
        <f t="shared" si="140"/>
        <v>0</v>
      </c>
      <c r="AC1004" s="11">
        <f t="shared" si="141"/>
        <v>0</v>
      </c>
      <c r="AE1004" s="23">
        <f t="shared" si="142"/>
        <v>0</v>
      </c>
      <c r="AF1004" s="23">
        <f t="shared" si="143"/>
        <v>0</v>
      </c>
    </row>
    <row r="1005" spans="1:32" ht="13.5" thickBot="1" x14ac:dyDescent="0.25">
      <c r="A1005" s="366"/>
      <c r="B1005" s="366"/>
      <c r="C1005" s="164"/>
      <c r="D1005" s="164"/>
      <c r="E1005" s="201"/>
      <c r="F1005" s="164"/>
      <c r="G1005" s="194"/>
      <c r="H1005" s="164"/>
      <c r="I1005" s="204"/>
      <c r="J1005" s="164"/>
      <c r="K1005" s="164"/>
      <c r="L1005" s="164"/>
      <c r="M1005" s="76"/>
      <c r="N1005" s="76"/>
      <c r="O1005" s="81"/>
      <c r="P1005" s="195">
        <f>VLOOKUP(O1005,'Supporting Documentation'!$A$4:$J$569,10,FALSE)</f>
        <v>0</v>
      </c>
      <c r="Q1005" s="51"/>
      <c r="R1005" s="50"/>
      <c r="S1005" s="157">
        <f>IF(Q1005="",0,(Q1005/'PPF Application'!$T$7))</f>
        <v>0</v>
      </c>
      <c r="T1005" s="148">
        <f>IF(O1005="", 0, (P1005/'PPF Application'!$T$7)*Q1005)</f>
        <v>0</v>
      </c>
      <c r="U1005" s="134"/>
      <c r="W1005" s="159">
        <f t="shared" si="144"/>
        <v>0</v>
      </c>
      <c r="X1005" s="159">
        <f t="shared" si="136"/>
        <v>0</v>
      </c>
      <c r="Y1005" s="159">
        <f t="shared" si="137"/>
        <v>0</v>
      </c>
      <c r="Z1005" s="200">
        <f t="shared" si="138"/>
        <v>0</v>
      </c>
      <c r="AA1005" s="200">
        <f t="shared" si="139"/>
        <v>0</v>
      </c>
      <c r="AB1005" s="158">
        <f t="shared" si="140"/>
        <v>0</v>
      </c>
      <c r="AC1005" s="40">
        <f t="shared" si="141"/>
        <v>0</v>
      </c>
      <c r="AD1005" s="41"/>
      <c r="AE1005" s="42">
        <f t="shared" si="142"/>
        <v>0</v>
      </c>
      <c r="AF1005" s="42">
        <f t="shared" si="143"/>
        <v>0</v>
      </c>
    </row>
    <row r="1006" spans="1:32" x14ac:dyDescent="0.2">
      <c r="A1006" s="39"/>
      <c r="B1006" s="39"/>
      <c r="C1006" s="39"/>
      <c r="D1006" s="39"/>
      <c r="E1006" s="39"/>
      <c r="F1006" s="39"/>
      <c r="G1006" s="39"/>
      <c r="H1006" s="39"/>
      <c r="I1006" s="39"/>
      <c r="J1006" s="39"/>
      <c r="K1006" s="39"/>
      <c r="L1006" s="39"/>
      <c r="M1006" s="39"/>
      <c r="N1006" s="39"/>
      <c r="O1006" s="39"/>
      <c r="P1006" s="39"/>
      <c r="Q1006" s="39"/>
      <c r="R1006" s="39"/>
      <c r="S1006" s="39"/>
      <c r="T1006" s="39"/>
      <c r="U1006" s="135"/>
      <c r="W1006">
        <f>SUM(W5:W1005)</f>
        <v>0</v>
      </c>
      <c r="X1006">
        <f t="shared" ref="X1006:AB1006" si="145">SUM(X5:X1005)</f>
        <v>0</v>
      </c>
      <c r="Y1006">
        <f t="shared" si="145"/>
        <v>0</v>
      </c>
      <c r="Z1006">
        <f t="shared" si="145"/>
        <v>0</v>
      </c>
      <c r="AA1006">
        <f t="shared" si="145"/>
        <v>0</v>
      </c>
      <c r="AB1006">
        <f t="shared" si="145"/>
        <v>0</v>
      </c>
      <c r="AC1006" s="11">
        <f>SUM(AC5:AC1005)</f>
        <v>0</v>
      </c>
      <c r="AD1006" s="11"/>
      <c r="AE1006" s="11">
        <f>SUM(AE5:AE1005)</f>
        <v>0</v>
      </c>
      <c r="AF1006" s="11">
        <f>SUM(AF5:AF1005)</f>
        <v>0</v>
      </c>
    </row>
  </sheetData>
  <sheetProtection algorithmName="SHA-512" hashValue="FZ7B6ThLdGn4BsSZ1XTz35N7CTeztsRFE0AQRPSX1o9nTBzf0OnmgoAS5j29Cz6w+VwguN7MaKruULTLIvbc+A==" saltValue="3Q0l09uLR4w89xerERGyGg==" spinCount="100000" sheet="1" selectLockedCells="1"/>
  <mergeCells count="1010">
    <mergeCell ref="AE3:AE4"/>
    <mergeCell ref="AB2:AB3"/>
    <mergeCell ref="A1000:B1000"/>
    <mergeCell ref="A1001:B1001"/>
    <mergeCell ref="A1002:B1002"/>
    <mergeCell ref="A1003:B1003"/>
    <mergeCell ref="A1004:B1004"/>
    <mergeCell ref="A1005:B1005"/>
    <mergeCell ref="A994:B994"/>
    <mergeCell ref="A995:B995"/>
    <mergeCell ref="A996:B996"/>
    <mergeCell ref="A997:B997"/>
    <mergeCell ref="A998:B998"/>
    <mergeCell ref="A999:B999"/>
    <mergeCell ref="A988:B988"/>
    <mergeCell ref="A989:B989"/>
    <mergeCell ref="A990:B990"/>
    <mergeCell ref="A991:B991"/>
    <mergeCell ref="A992:B992"/>
    <mergeCell ref="A993:B993"/>
    <mergeCell ref="A982:B982"/>
    <mergeCell ref="A983:B983"/>
    <mergeCell ref="A984:B984"/>
    <mergeCell ref="A985:B985"/>
    <mergeCell ref="A986:B986"/>
    <mergeCell ref="A987:B987"/>
    <mergeCell ref="A976:B976"/>
    <mergeCell ref="A977:B977"/>
    <mergeCell ref="A978:B978"/>
    <mergeCell ref="A979:B979"/>
    <mergeCell ref="A980:B980"/>
    <mergeCell ref="A981:B981"/>
    <mergeCell ref="A970:B970"/>
    <mergeCell ref="A971:B971"/>
    <mergeCell ref="A972:B972"/>
    <mergeCell ref="A973:B973"/>
    <mergeCell ref="A974:B974"/>
    <mergeCell ref="A975:B975"/>
    <mergeCell ref="A964:B964"/>
    <mergeCell ref="A965:B965"/>
    <mergeCell ref="A966:B966"/>
    <mergeCell ref="A967:B967"/>
    <mergeCell ref="A968:B968"/>
    <mergeCell ref="A969:B969"/>
    <mergeCell ref="A958:B958"/>
    <mergeCell ref="A959:B959"/>
    <mergeCell ref="A960:B960"/>
    <mergeCell ref="A961:B961"/>
    <mergeCell ref="A962:B962"/>
    <mergeCell ref="A963:B963"/>
    <mergeCell ref="A952:B952"/>
    <mergeCell ref="A953:B953"/>
    <mergeCell ref="A954:B954"/>
    <mergeCell ref="A955:B955"/>
    <mergeCell ref="A956:B956"/>
    <mergeCell ref="A957:B957"/>
    <mergeCell ref="A946:B946"/>
    <mergeCell ref="A947:B947"/>
    <mergeCell ref="A948:B948"/>
    <mergeCell ref="A949:B949"/>
    <mergeCell ref="A950:B950"/>
    <mergeCell ref="A951:B951"/>
    <mergeCell ref="A940:B940"/>
    <mergeCell ref="A941:B941"/>
    <mergeCell ref="A942:B942"/>
    <mergeCell ref="A943:B943"/>
    <mergeCell ref="A944:B944"/>
    <mergeCell ref="A945:B945"/>
    <mergeCell ref="A934:B934"/>
    <mergeCell ref="A935:B935"/>
    <mergeCell ref="A936:B936"/>
    <mergeCell ref="A937:B937"/>
    <mergeCell ref="A938:B938"/>
    <mergeCell ref="A939:B939"/>
    <mergeCell ref="A928:B928"/>
    <mergeCell ref="A929:B929"/>
    <mergeCell ref="A930:B930"/>
    <mergeCell ref="A931:B931"/>
    <mergeCell ref="A932:B932"/>
    <mergeCell ref="A933:B933"/>
    <mergeCell ref="A922:B922"/>
    <mergeCell ref="A923:B923"/>
    <mergeCell ref="A924:B924"/>
    <mergeCell ref="A925:B925"/>
    <mergeCell ref="A926:B926"/>
    <mergeCell ref="A927:B927"/>
    <mergeCell ref="A916:B916"/>
    <mergeCell ref="A917:B917"/>
    <mergeCell ref="A918:B918"/>
    <mergeCell ref="A919:B919"/>
    <mergeCell ref="A920:B920"/>
    <mergeCell ref="A921:B921"/>
    <mergeCell ref="A910:B910"/>
    <mergeCell ref="A911:B911"/>
    <mergeCell ref="A912:B912"/>
    <mergeCell ref="A913:B913"/>
    <mergeCell ref="A914:B914"/>
    <mergeCell ref="A915:B915"/>
    <mergeCell ref="A904:B904"/>
    <mergeCell ref="A905:B905"/>
    <mergeCell ref="A906:B906"/>
    <mergeCell ref="A907:B907"/>
    <mergeCell ref="A908:B908"/>
    <mergeCell ref="A909:B909"/>
    <mergeCell ref="A898:B898"/>
    <mergeCell ref="A899:B899"/>
    <mergeCell ref="A900:B900"/>
    <mergeCell ref="A901:B901"/>
    <mergeCell ref="A902:B902"/>
    <mergeCell ref="A903:B903"/>
    <mergeCell ref="A892:B892"/>
    <mergeCell ref="A893:B893"/>
    <mergeCell ref="A894:B894"/>
    <mergeCell ref="A895:B895"/>
    <mergeCell ref="A896:B896"/>
    <mergeCell ref="A897:B897"/>
    <mergeCell ref="A886:B886"/>
    <mergeCell ref="A887:B887"/>
    <mergeCell ref="A888:B888"/>
    <mergeCell ref="A889:B889"/>
    <mergeCell ref="A890:B890"/>
    <mergeCell ref="A891:B891"/>
    <mergeCell ref="A880:B880"/>
    <mergeCell ref="A881:B881"/>
    <mergeCell ref="A882:B882"/>
    <mergeCell ref="A883:B883"/>
    <mergeCell ref="A884:B884"/>
    <mergeCell ref="A885:B885"/>
    <mergeCell ref="A874:B874"/>
    <mergeCell ref="A875:B875"/>
    <mergeCell ref="A876:B876"/>
    <mergeCell ref="A877:B877"/>
    <mergeCell ref="A878:B878"/>
    <mergeCell ref="A879:B879"/>
    <mergeCell ref="A868:B868"/>
    <mergeCell ref="A869:B869"/>
    <mergeCell ref="A870:B870"/>
    <mergeCell ref="A871:B871"/>
    <mergeCell ref="A872:B872"/>
    <mergeCell ref="A873:B873"/>
    <mergeCell ref="A862:B862"/>
    <mergeCell ref="A863:B863"/>
    <mergeCell ref="A864:B864"/>
    <mergeCell ref="A865:B865"/>
    <mergeCell ref="A866:B866"/>
    <mergeCell ref="A867:B867"/>
    <mergeCell ref="A856:B856"/>
    <mergeCell ref="A857:B857"/>
    <mergeCell ref="A858:B858"/>
    <mergeCell ref="A859:B859"/>
    <mergeCell ref="A860:B860"/>
    <mergeCell ref="A861:B861"/>
    <mergeCell ref="A850:B850"/>
    <mergeCell ref="A851:B851"/>
    <mergeCell ref="A852:B852"/>
    <mergeCell ref="A853:B853"/>
    <mergeCell ref="A854:B854"/>
    <mergeCell ref="A855:B855"/>
    <mergeCell ref="A844:B844"/>
    <mergeCell ref="A845:B845"/>
    <mergeCell ref="A846:B846"/>
    <mergeCell ref="A847:B847"/>
    <mergeCell ref="A848:B848"/>
    <mergeCell ref="A849:B849"/>
    <mergeCell ref="A838:B838"/>
    <mergeCell ref="A839:B839"/>
    <mergeCell ref="A840:B840"/>
    <mergeCell ref="A841:B841"/>
    <mergeCell ref="A842:B842"/>
    <mergeCell ref="A843:B843"/>
    <mergeCell ref="A832:B832"/>
    <mergeCell ref="A833:B833"/>
    <mergeCell ref="A834:B834"/>
    <mergeCell ref="A835:B835"/>
    <mergeCell ref="A836:B836"/>
    <mergeCell ref="A837:B837"/>
    <mergeCell ref="A826:B826"/>
    <mergeCell ref="A827:B827"/>
    <mergeCell ref="A828:B828"/>
    <mergeCell ref="A829:B829"/>
    <mergeCell ref="A830:B830"/>
    <mergeCell ref="A831:B831"/>
    <mergeCell ref="A820:B820"/>
    <mergeCell ref="A821:B821"/>
    <mergeCell ref="A822:B822"/>
    <mergeCell ref="A823:B823"/>
    <mergeCell ref="A824:B824"/>
    <mergeCell ref="A825:B825"/>
    <mergeCell ref="A814:B814"/>
    <mergeCell ref="A815:B815"/>
    <mergeCell ref="A816:B816"/>
    <mergeCell ref="A817:B817"/>
    <mergeCell ref="A818:B818"/>
    <mergeCell ref="A819:B819"/>
    <mergeCell ref="A808:B808"/>
    <mergeCell ref="A809:B809"/>
    <mergeCell ref="A810:B810"/>
    <mergeCell ref="A811:B811"/>
    <mergeCell ref="A812:B812"/>
    <mergeCell ref="A813:B813"/>
    <mergeCell ref="A802:B802"/>
    <mergeCell ref="A803:B803"/>
    <mergeCell ref="A804:B804"/>
    <mergeCell ref="A805:B805"/>
    <mergeCell ref="A806:B806"/>
    <mergeCell ref="A807:B807"/>
    <mergeCell ref="A796:B796"/>
    <mergeCell ref="A797:B797"/>
    <mergeCell ref="A798:B798"/>
    <mergeCell ref="A799:B799"/>
    <mergeCell ref="A800:B800"/>
    <mergeCell ref="A801:B801"/>
    <mergeCell ref="A790:B790"/>
    <mergeCell ref="A791:B791"/>
    <mergeCell ref="A792:B792"/>
    <mergeCell ref="A793:B793"/>
    <mergeCell ref="A794:B794"/>
    <mergeCell ref="A795:B795"/>
    <mergeCell ref="A784:B784"/>
    <mergeCell ref="A785:B785"/>
    <mergeCell ref="A786:B786"/>
    <mergeCell ref="A787:B787"/>
    <mergeCell ref="A788:B788"/>
    <mergeCell ref="A789:B789"/>
    <mergeCell ref="A778:B778"/>
    <mergeCell ref="A779:B779"/>
    <mergeCell ref="A780:B780"/>
    <mergeCell ref="A781:B781"/>
    <mergeCell ref="A782:B782"/>
    <mergeCell ref="A783:B783"/>
    <mergeCell ref="A772:B772"/>
    <mergeCell ref="A773:B773"/>
    <mergeCell ref="A774:B774"/>
    <mergeCell ref="A775:B775"/>
    <mergeCell ref="A776:B776"/>
    <mergeCell ref="A777:B777"/>
    <mergeCell ref="A766:B766"/>
    <mergeCell ref="A767:B767"/>
    <mergeCell ref="A768:B768"/>
    <mergeCell ref="A769:B769"/>
    <mergeCell ref="A770:B770"/>
    <mergeCell ref="A771:B771"/>
    <mergeCell ref="A760:B760"/>
    <mergeCell ref="A761:B761"/>
    <mergeCell ref="A762:B762"/>
    <mergeCell ref="A763:B763"/>
    <mergeCell ref="A764:B764"/>
    <mergeCell ref="A765:B765"/>
    <mergeCell ref="A754:B754"/>
    <mergeCell ref="A755:B755"/>
    <mergeCell ref="A756:B756"/>
    <mergeCell ref="A757:B757"/>
    <mergeCell ref="A758:B758"/>
    <mergeCell ref="A759:B759"/>
    <mergeCell ref="A748:B748"/>
    <mergeCell ref="A749:B749"/>
    <mergeCell ref="A750:B750"/>
    <mergeCell ref="A751:B751"/>
    <mergeCell ref="A752:B752"/>
    <mergeCell ref="A753:B753"/>
    <mergeCell ref="A742:B742"/>
    <mergeCell ref="A743:B743"/>
    <mergeCell ref="A744:B744"/>
    <mergeCell ref="A745:B745"/>
    <mergeCell ref="A746:B746"/>
    <mergeCell ref="A747:B747"/>
    <mergeCell ref="A736:B736"/>
    <mergeCell ref="A737:B737"/>
    <mergeCell ref="A738:B738"/>
    <mergeCell ref="A739:B739"/>
    <mergeCell ref="A740:B740"/>
    <mergeCell ref="A741:B741"/>
    <mergeCell ref="A730:B730"/>
    <mergeCell ref="A731:B731"/>
    <mergeCell ref="A732:B732"/>
    <mergeCell ref="A733:B733"/>
    <mergeCell ref="A734:B734"/>
    <mergeCell ref="A735:B735"/>
    <mergeCell ref="A724:B724"/>
    <mergeCell ref="A725:B725"/>
    <mergeCell ref="A726:B726"/>
    <mergeCell ref="A727:B727"/>
    <mergeCell ref="A728:B728"/>
    <mergeCell ref="A729:B729"/>
    <mergeCell ref="A718:B718"/>
    <mergeCell ref="A719:B719"/>
    <mergeCell ref="A720:B720"/>
    <mergeCell ref="A721:B721"/>
    <mergeCell ref="A722:B722"/>
    <mergeCell ref="A723:B723"/>
    <mergeCell ref="A712:B712"/>
    <mergeCell ref="A713:B713"/>
    <mergeCell ref="A714:B714"/>
    <mergeCell ref="A715:B715"/>
    <mergeCell ref="A716:B716"/>
    <mergeCell ref="A717:B717"/>
    <mergeCell ref="A706:B706"/>
    <mergeCell ref="A707:B707"/>
    <mergeCell ref="A708:B708"/>
    <mergeCell ref="A709:B709"/>
    <mergeCell ref="A710:B710"/>
    <mergeCell ref="A711:B711"/>
    <mergeCell ref="A700:B700"/>
    <mergeCell ref="A701:B701"/>
    <mergeCell ref="A702:B702"/>
    <mergeCell ref="A703:B703"/>
    <mergeCell ref="A704:B704"/>
    <mergeCell ref="A705:B705"/>
    <mergeCell ref="A694:B694"/>
    <mergeCell ref="A695:B695"/>
    <mergeCell ref="A696:B696"/>
    <mergeCell ref="A697:B697"/>
    <mergeCell ref="A698:B698"/>
    <mergeCell ref="A699:B699"/>
    <mergeCell ref="A688:B688"/>
    <mergeCell ref="A689:B689"/>
    <mergeCell ref="A690:B690"/>
    <mergeCell ref="A691:B691"/>
    <mergeCell ref="A692:B692"/>
    <mergeCell ref="A693:B693"/>
    <mergeCell ref="A682:B682"/>
    <mergeCell ref="A683:B683"/>
    <mergeCell ref="A684:B684"/>
    <mergeCell ref="A685:B685"/>
    <mergeCell ref="A686:B686"/>
    <mergeCell ref="A687:B687"/>
    <mergeCell ref="A676:B676"/>
    <mergeCell ref="A677:B677"/>
    <mergeCell ref="A678:B678"/>
    <mergeCell ref="A679:B679"/>
    <mergeCell ref="A680:B680"/>
    <mergeCell ref="A681:B681"/>
    <mergeCell ref="A670:B670"/>
    <mergeCell ref="A671:B671"/>
    <mergeCell ref="A672:B672"/>
    <mergeCell ref="A673:B673"/>
    <mergeCell ref="A674:B674"/>
    <mergeCell ref="A675:B675"/>
    <mergeCell ref="A664:B664"/>
    <mergeCell ref="A665:B665"/>
    <mergeCell ref="A666:B666"/>
    <mergeCell ref="A667:B667"/>
    <mergeCell ref="A668:B668"/>
    <mergeCell ref="A669:B669"/>
    <mergeCell ref="A658:B658"/>
    <mergeCell ref="A659:B659"/>
    <mergeCell ref="A660:B660"/>
    <mergeCell ref="A661:B661"/>
    <mergeCell ref="A662:B662"/>
    <mergeCell ref="A663:B663"/>
    <mergeCell ref="A652:B652"/>
    <mergeCell ref="A653:B653"/>
    <mergeCell ref="A654:B654"/>
    <mergeCell ref="A655:B655"/>
    <mergeCell ref="A656:B656"/>
    <mergeCell ref="A657:B657"/>
    <mergeCell ref="A646:B646"/>
    <mergeCell ref="A647:B647"/>
    <mergeCell ref="A648:B648"/>
    <mergeCell ref="A649:B649"/>
    <mergeCell ref="A650:B650"/>
    <mergeCell ref="A651:B651"/>
    <mergeCell ref="A640:B640"/>
    <mergeCell ref="A641:B641"/>
    <mergeCell ref="A642:B642"/>
    <mergeCell ref="A643:B643"/>
    <mergeCell ref="A644:B644"/>
    <mergeCell ref="A645:B645"/>
    <mergeCell ref="A634:B634"/>
    <mergeCell ref="A635:B635"/>
    <mergeCell ref="A636:B636"/>
    <mergeCell ref="A637:B637"/>
    <mergeCell ref="A638:B638"/>
    <mergeCell ref="A639:B639"/>
    <mergeCell ref="A628:B628"/>
    <mergeCell ref="A629:B629"/>
    <mergeCell ref="A630:B630"/>
    <mergeCell ref="A631:B631"/>
    <mergeCell ref="A632:B632"/>
    <mergeCell ref="A633:B633"/>
    <mergeCell ref="A622:B622"/>
    <mergeCell ref="A623:B623"/>
    <mergeCell ref="A624:B624"/>
    <mergeCell ref="A625:B625"/>
    <mergeCell ref="A626:B626"/>
    <mergeCell ref="A627:B627"/>
    <mergeCell ref="A616:B616"/>
    <mergeCell ref="A617:B617"/>
    <mergeCell ref="A618:B618"/>
    <mergeCell ref="A619:B619"/>
    <mergeCell ref="A620:B620"/>
    <mergeCell ref="A621:B621"/>
    <mergeCell ref="A610:B610"/>
    <mergeCell ref="A611:B611"/>
    <mergeCell ref="A612:B612"/>
    <mergeCell ref="A613:B613"/>
    <mergeCell ref="A614:B614"/>
    <mergeCell ref="A615:B615"/>
    <mergeCell ref="A604:B604"/>
    <mergeCell ref="A605:B605"/>
    <mergeCell ref="A606:B606"/>
    <mergeCell ref="A607:B607"/>
    <mergeCell ref="A608:B608"/>
    <mergeCell ref="A609:B609"/>
    <mergeCell ref="A598:B598"/>
    <mergeCell ref="A599:B599"/>
    <mergeCell ref="A600:B600"/>
    <mergeCell ref="A601:B601"/>
    <mergeCell ref="A602:B602"/>
    <mergeCell ref="A603:B603"/>
    <mergeCell ref="A592:B592"/>
    <mergeCell ref="A593:B593"/>
    <mergeCell ref="A594:B594"/>
    <mergeCell ref="A595:B595"/>
    <mergeCell ref="A596:B596"/>
    <mergeCell ref="A597:B597"/>
    <mergeCell ref="A586:B586"/>
    <mergeCell ref="A587:B587"/>
    <mergeCell ref="A588:B588"/>
    <mergeCell ref="A589:B589"/>
    <mergeCell ref="A590:B590"/>
    <mergeCell ref="A591:B591"/>
    <mergeCell ref="A580:B580"/>
    <mergeCell ref="A581:B581"/>
    <mergeCell ref="A582:B582"/>
    <mergeCell ref="A583:B583"/>
    <mergeCell ref="A584:B584"/>
    <mergeCell ref="A585:B585"/>
    <mergeCell ref="A574:B574"/>
    <mergeCell ref="A575:B575"/>
    <mergeCell ref="A576:B576"/>
    <mergeCell ref="A577:B577"/>
    <mergeCell ref="A578:B578"/>
    <mergeCell ref="A579:B579"/>
    <mergeCell ref="A568:B568"/>
    <mergeCell ref="A569:B569"/>
    <mergeCell ref="A570:B570"/>
    <mergeCell ref="A571:B571"/>
    <mergeCell ref="A572:B572"/>
    <mergeCell ref="A573:B573"/>
    <mergeCell ref="A562:B562"/>
    <mergeCell ref="A563:B563"/>
    <mergeCell ref="A564:B564"/>
    <mergeCell ref="A565:B565"/>
    <mergeCell ref="A566:B566"/>
    <mergeCell ref="A567:B567"/>
    <mergeCell ref="A556:B556"/>
    <mergeCell ref="A557:B557"/>
    <mergeCell ref="A558:B558"/>
    <mergeCell ref="A559:B559"/>
    <mergeCell ref="A560:B560"/>
    <mergeCell ref="A561:B561"/>
    <mergeCell ref="A550:B550"/>
    <mergeCell ref="A551:B551"/>
    <mergeCell ref="A552:B552"/>
    <mergeCell ref="A553:B553"/>
    <mergeCell ref="A554:B554"/>
    <mergeCell ref="A555:B555"/>
    <mergeCell ref="A544:B544"/>
    <mergeCell ref="A545:B545"/>
    <mergeCell ref="A546:B546"/>
    <mergeCell ref="A547:B547"/>
    <mergeCell ref="A548:B548"/>
    <mergeCell ref="A549:B549"/>
    <mergeCell ref="A538:B538"/>
    <mergeCell ref="A539:B539"/>
    <mergeCell ref="A540:B540"/>
    <mergeCell ref="A541:B541"/>
    <mergeCell ref="A542:B542"/>
    <mergeCell ref="A543:B543"/>
    <mergeCell ref="A532:B532"/>
    <mergeCell ref="A533:B533"/>
    <mergeCell ref="A534:B534"/>
    <mergeCell ref="A535:B535"/>
    <mergeCell ref="A536:B536"/>
    <mergeCell ref="A537:B537"/>
    <mergeCell ref="A526:B526"/>
    <mergeCell ref="A527:B527"/>
    <mergeCell ref="A528:B528"/>
    <mergeCell ref="A529:B529"/>
    <mergeCell ref="A530:B530"/>
    <mergeCell ref="A531:B531"/>
    <mergeCell ref="A520:B520"/>
    <mergeCell ref="A521:B521"/>
    <mergeCell ref="A522:B522"/>
    <mergeCell ref="A523:B523"/>
    <mergeCell ref="A524:B524"/>
    <mergeCell ref="A525:B525"/>
    <mergeCell ref="A514:B514"/>
    <mergeCell ref="A515:B515"/>
    <mergeCell ref="A516:B516"/>
    <mergeCell ref="A517:B517"/>
    <mergeCell ref="A518:B518"/>
    <mergeCell ref="A519:B519"/>
    <mergeCell ref="A508:B508"/>
    <mergeCell ref="A509:B509"/>
    <mergeCell ref="A510:B510"/>
    <mergeCell ref="A511:B511"/>
    <mergeCell ref="A512:B512"/>
    <mergeCell ref="A513:B513"/>
    <mergeCell ref="A502:B502"/>
    <mergeCell ref="A503:B503"/>
    <mergeCell ref="A504:B504"/>
    <mergeCell ref="A505:B505"/>
    <mergeCell ref="A506:B506"/>
    <mergeCell ref="A507:B507"/>
    <mergeCell ref="A496:B496"/>
    <mergeCell ref="A497:B497"/>
    <mergeCell ref="A498:B498"/>
    <mergeCell ref="A499:B499"/>
    <mergeCell ref="A500:B500"/>
    <mergeCell ref="A501:B501"/>
    <mergeCell ref="A490:B490"/>
    <mergeCell ref="A491:B491"/>
    <mergeCell ref="A492:B492"/>
    <mergeCell ref="A493:B493"/>
    <mergeCell ref="A494:B494"/>
    <mergeCell ref="A495:B495"/>
    <mergeCell ref="A484:B484"/>
    <mergeCell ref="A485:B485"/>
    <mergeCell ref="A486:B486"/>
    <mergeCell ref="A487:B487"/>
    <mergeCell ref="A488:B488"/>
    <mergeCell ref="A489:B489"/>
    <mergeCell ref="A478:B478"/>
    <mergeCell ref="A479:B479"/>
    <mergeCell ref="A480:B480"/>
    <mergeCell ref="A481:B481"/>
    <mergeCell ref="A482:B482"/>
    <mergeCell ref="A483:B483"/>
    <mergeCell ref="A472:B472"/>
    <mergeCell ref="A473:B473"/>
    <mergeCell ref="A474:B474"/>
    <mergeCell ref="A475:B475"/>
    <mergeCell ref="A476:B476"/>
    <mergeCell ref="A477:B477"/>
    <mergeCell ref="A466:B466"/>
    <mergeCell ref="A467:B467"/>
    <mergeCell ref="A468:B468"/>
    <mergeCell ref="A469:B469"/>
    <mergeCell ref="A470:B470"/>
    <mergeCell ref="A471:B471"/>
    <mergeCell ref="A460:B460"/>
    <mergeCell ref="A461:B461"/>
    <mergeCell ref="A462:B462"/>
    <mergeCell ref="A463:B463"/>
    <mergeCell ref="A464:B464"/>
    <mergeCell ref="A465:B465"/>
    <mergeCell ref="A454:B454"/>
    <mergeCell ref="A455:B455"/>
    <mergeCell ref="A456:B456"/>
    <mergeCell ref="A457:B457"/>
    <mergeCell ref="A458:B458"/>
    <mergeCell ref="A459:B459"/>
    <mergeCell ref="A448:B448"/>
    <mergeCell ref="A449:B449"/>
    <mergeCell ref="A450:B450"/>
    <mergeCell ref="A451:B451"/>
    <mergeCell ref="A452:B452"/>
    <mergeCell ref="A453:B453"/>
    <mergeCell ref="A442:B442"/>
    <mergeCell ref="A443:B443"/>
    <mergeCell ref="A444:B444"/>
    <mergeCell ref="A445:B445"/>
    <mergeCell ref="A446:B446"/>
    <mergeCell ref="A447:B447"/>
    <mergeCell ref="A436:B436"/>
    <mergeCell ref="A437:B437"/>
    <mergeCell ref="A438:B438"/>
    <mergeCell ref="A439:B439"/>
    <mergeCell ref="A440:B440"/>
    <mergeCell ref="A441:B441"/>
    <mergeCell ref="A430:B430"/>
    <mergeCell ref="A431:B431"/>
    <mergeCell ref="A432:B432"/>
    <mergeCell ref="A433:B433"/>
    <mergeCell ref="A434:B434"/>
    <mergeCell ref="A435:B435"/>
    <mergeCell ref="A424:B424"/>
    <mergeCell ref="A425:B425"/>
    <mergeCell ref="A426:B426"/>
    <mergeCell ref="A427:B427"/>
    <mergeCell ref="A428:B428"/>
    <mergeCell ref="A429:B429"/>
    <mergeCell ref="A418:B418"/>
    <mergeCell ref="A419:B419"/>
    <mergeCell ref="A420:B420"/>
    <mergeCell ref="A421:B421"/>
    <mergeCell ref="A422:B422"/>
    <mergeCell ref="A423:B423"/>
    <mergeCell ref="A412:B412"/>
    <mergeCell ref="A413:B413"/>
    <mergeCell ref="A414:B414"/>
    <mergeCell ref="A415:B415"/>
    <mergeCell ref="A416:B416"/>
    <mergeCell ref="A417:B417"/>
    <mergeCell ref="A406:B406"/>
    <mergeCell ref="A407:B407"/>
    <mergeCell ref="A408:B408"/>
    <mergeCell ref="A409:B409"/>
    <mergeCell ref="A410:B410"/>
    <mergeCell ref="A411:B411"/>
    <mergeCell ref="A400:B400"/>
    <mergeCell ref="A401:B401"/>
    <mergeCell ref="A402:B402"/>
    <mergeCell ref="A403:B403"/>
    <mergeCell ref="A404:B404"/>
    <mergeCell ref="A405:B405"/>
    <mergeCell ref="A394:B394"/>
    <mergeCell ref="A395:B395"/>
    <mergeCell ref="A396:B396"/>
    <mergeCell ref="A397:B397"/>
    <mergeCell ref="A398:B398"/>
    <mergeCell ref="A399:B399"/>
    <mergeCell ref="A388:B388"/>
    <mergeCell ref="A389:B389"/>
    <mergeCell ref="A390:B390"/>
    <mergeCell ref="A391:B391"/>
    <mergeCell ref="A392:B392"/>
    <mergeCell ref="A393:B393"/>
    <mergeCell ref="A382:B382"/>
    <mergeCell ref="A383:B383"/>
    <mergeCell ref="A384:B384"/>
    <mergeCell ref="A385:B385"/>
    <mergeCell ref="A386:B386"/>
    <mergeCell ref="A387:B387"/>
    <mergeCell ref="A376:B376"/>
    <mergeCell ref="A377:B377"/>
    <mergeCell ref="A378:B378"/>
    <mergeCell ref="A379:B379"/>
    <mergeCell ref="A380:B380"/>
    <mergeCell ref="A381:B381"/>
    <mergeCell ref="A370:B370"/>
    <mergeCell ref="A371:B371"/>
    <mergeCell ref="A372:B372"/>
    <mergeCell ref="A373:B373"/>
    <mergeCell ref="A374:B374"/>
    <mergeCell ref="A375:B375"/>
    <mergeCell ref="A364:B364"/>
    <mergeCell ref="A365:B365"/>
    <mergeCell ref="A366:B366"/>
    <mergeCell ref="A367:B367"/>
    <mergeCell ref="A368:B368"/>
    <mergeCell ref="A369:B369"/>
    <mergeCell ref="A358:B358"/>
    <mergeCell ref="A359:B359"/>
    <mergeCell ref="A360:B360"/>
    <mergeCell ref="A361:B361"/>
    <mergeCell ref="A362:B362"/>
    <mergeCell ref="A363:B363"/>
    <mergeCell ref="A352:B352"/>
    <mergeCell ref="A353:B353"/>
    <mergeCell ref="A354:B354"/>
    <mergeCell ref="A355:B355"/>
    <mergeCell ref="A356:B356"/>
    <mergeCell ref="A357:B357"/>
    <mergeCell ref="A346:B346"/>
    <mergeCell ref="A347:B347"/>
    <mergeCell ref="A348:B348"/>
    <mergeCell ref="A349:B349"/>
    <mergeCell ref="A350:B350"/>
    <mergeCell ref="A351:B351"/>
    <mergeCell ref="A340:B340"/>
    <mergeCell ref="A341:B341"/>
    <mergeCell ref="A342:B342"/>
    <mergeCell ref="A343:B343"/>
    <mergeCell ref="A344:B344"/>
    <mergeCell ref="A345:B345"/>
    <mergeCell ref="A334:B334"/>
    <mergeCell ref="A335:B335"/>
    <mergeCell ref="A336:B336"/>
    <mergeCell ref="A337:B337"/>
    <mergeCell ref="A338:B338"/>
    <mergeCell ref="A339:B339"/>
    <mergeCell ref="A328:B328"/>
    <mergeCell ref="A329:B329"/>
    <mergeCell ref="A330:B330"/>
    <mergeCell ref="A331:B331"/>
    <mergeCell ref="A332:B332"/>
    <mergeCell ref="A333:B333"/>
    <mergeCell ref="A322:B322"/>
    <mergeCell ref="A323:B323"/>
    <mergeCell ref="A324:B324"/>
    <mergeCell ref="A325:B325"/>
    <mergeCell ref="A326:B326"/>
    <mergeCell ref="A327:B327"/>
    <mergeCell ref="A316:B316"/>
    <mergeCell ref="A317:B317"/>
    <mergeCell ref="A318:B318"/>
    <mergeCell ref="A319:B319"/>
    <mergeCell ref="A320:B320"/>
    <mergeCell ref="A321:B321"/>
    <mergeCell ref="A310:B310"/>
    <mergeCell ref="A311:B311"/>
    <mergeCell ref="A312:B312"/>
    <mergeCell ref="A313:B313"/>
    <mergeCell ref="A314:B314"/>
    <mergeCell ref="A315:B315"/>
    <mergeCell ref="A304:B304"/>
    <mergeCell ref="A305:B305"/>
    <mergeCell ref="A306:B306"/>
    <mergeCell ref="A307:B307"/>
    <mergeCell ref="A308:B308"/>
    <mergeCell ref="A309:B309"/>
    <mergeCell ref="A298:B298"/>
    <mergeCell ref="A299:B299"/>
    <mergeCell ref="A300:B300"/>
    <mergeCell ref="A301:B301"/>
    <mergeCell ref="A302:B302"/>
    <mergeCell ref="A303:B303"/>
    <mergeCell ref="A292:B292"/>
    <mergeCell ref="A293:B293"/>
    <mergeCell ref="A294:B294"/>
    <mergeCell ref="A295:B295"/>
    <mergeCell ref="A296:B296"/>
    <mergeCell ref="A297:B297"/>
    <mergeCell ref="A286:B286"/>
    <mergeCell ref="A287:B287"/>
    <mergeCell ref="A288:B288"/>
    <mergeCell ref="A289:B289"/>
    <mergeCell ref="A290:B290"/>
    <mergeCell ref="A291:B291"/>
    <mergeCell ref="A280:B280"/>
    <mergeCell ref="A281:B281"/>
    <mergeCell ref="A282:B282"/>
    <mergeCell ref="A283:B283"/>
    <mergeCell ref="A284:B284"/>
    <mergeCell ref="A285:B285"/>
    <mergeCell ref="A274:B274"/>
    <mergeCell ref="A275:B275"/>
    <mergeCell ref="A276:B276"/>
    <mergeCell ref="A277:B277"/>
    <mergeCell ref="A278:B278"/>
    <mergeCell ref="A279:B279"/>
    <mergeCell ref="A268:B268"/>
    <mergeCell ref="A269:B269"/>
    <mergeCell ref="A270:B270"/>
    <mergeCell ref="A271:B271"/>
    <mergeCell ref="A272:B272"/>
    <mergeCell ref="A273:B273"/>
    <mergeCell ref="A262:B262"/>
    <mergeCell ref="A263:B263"/>
    <mergeCell ref="A264:B264"/>
    <mergeCell ref="A265:B265"/>
    <mergeCell ref="A266:B266"/>
    <mergeCell ref="A267:B267"/>
    <mergeCell ref="A256:B256"/>
    <mergeCell ref="A257:B257"/>
    <mergeCell ref="A258:B258"/>
    <mergeCell ref="A259:B259"/>
    <mergeCell ref="A260:B260"/>
    <mergeCell ref="A261:B261"/>
    <mergeCell ref="A250:B250"/>
    <mergeCell ref="A251:B251"/>
    <mergeCell ref="A252:B252"/>
    <mergeCell ref="A253:B253"/>
    <mergeCell ref="A254:B254"/>
    <mergeCell ref="A255:B255"/>
    <mergeCell ref="A244:B244"/>
    <mergeCell ref="A245:B245"/>
    <mergeCell ref="A246:B246"/>
    <mergeCell ref="A247:B247"/>
    <mergeCell ref="A248:B248"/>
    <mergeCell ref="A249:B249"/>
    <mergeCell ref="A238:B238"/>
    <mergeCell ref="A239:B239"/>
    <mergeCell ref="A240:B240"/>
    <mergeCell ref="A241:B241"/>
    <mergeCell ref="A242:B242"/>
    <mergeCell ref="A243:B243"/>
    <mergeCell ref="A232:B232"/>
    <mergeCell ref="A233:B233"/>
    <mergeCell ref="A234:B234"/>
    <mergeCell ref="A235:B235"/>
    <mergeCell ref="A236:B236"/>
    <mergeCell ref="A237:B237"/>
    <mergeCell ref="A226:B226"/>
    <mergeCell ref="A227:B227"/>
    <mergeCell ref="A228:B228"/>
    <mergeCell ref="A229:B229"/>
    <mergeCell ref="A230:B230"/>
    <mergeCell ref="A231:B231"/>
    <mergeCell ref="A220:B220"/>
    <mergeCell ref="A221:B221"/>
    <mergeCell ref="A222:B222"/>
    <mergeCell ref="A223:B223"/>
    <mergeCell ref="A224:B224"/>
    <mergeCell ref="A225:B225"/>
    <mergeCell ref="A214:B214"/>
    <mergeCell ref="A215:B215"/>
    <mergeCell ref="A216:B216"/>
    <mergeCell ref="A217:B217"/>
    <mergeCell ref="A218:B218"/>
    <mergeCell ref="A219:B219"/>
    <mergeCell ref="A208:B208"/>
    <mergeCell ref="A209:B209"/>
    <mergeCell ref="A210:B210"/>
    <mergeCell ref="A211:B211"/>
    <mergeCell ref="A212:B212"/>
    <mergeCell ref="A213:B213"/>
    <mergeCell ref="A202:B202"/>
    <mergeCell ref="A203:B203"/>
    <mergeCell ref="A204:B204"/>
    <mergeCell ref="A205:B205"/>
    <mergeCell ref="A206:B206"/>
    <mergeCell ref="A207:B207"/>
    <mergeCell ref="A196:B196"/>
    <mergeCell ref="A197:B197"/>
    <mergeCell ref="A198:B198"/>
    <mergeCell ref="A199:B199"/>
    <mergeCell ref="A200:B200"/>
    <mergeCell ref="A201:B201"/>
    <mergeCell ref="A190:B190"/>
    <mergeCell ref="A191:B191"/>
    <mergeCell ref="A192:B192"/>
    <mergeCell ref="A193:B193"/>
    <mergeCell ref="A194:B194"/>
    <mergeCell ref="A195:B195"/>
    <mergeCell ref="A184:B184"/>
    <mergeCell ref="A185:B185"/>
    <mergeCell ref="A186:B186"/>
    <mergeCell ref="A187:B187"/>
    <mergeCell ref="A188:B188"/>
    <mergeCell ref="A189:B189"/>
    <mergeCell ref="A178:B178"/>
    <mergeCell ref="A179:B179"/>
    <mergeCell ref="A180:B180"/>
    <mergeCell ref="A181:B181"/>
    <mergeCell ref="A182:B182"/>
    <mergeCell ref="A183:B183"/>
    <mergeCell ref="A172:B172"/>
    <mergeCell ref="A173:B173"/>
    <mergeCell ref="A174:B174"/>
    <mergeCell ref="A175:B175"/>
    <mergeCell ref="A176:B176"/>
    <mergeCell ref="A177:B177"/>
    <mergeCell ref="A166:B166"/>
    <mergeCell ref="A167:B167"/>
    <mergeCell ref="A168:B168"/>
    <mergeCell ref="A169:B169"/>
    <mergeCell ref="A170:B170"/>
    <mergeCell ref="A171:B171"/>
    <mergeCell ref="A160:B160"/>
    <mergeCell ref="A161:B161"/>
    <mergeCell ref="A162:B162"/>
    <mergeCell ref="A163:B163"/>
    <mergeCell ref="A164:B164"/>
    <mergeCell ref="A165:B165"/>
    <mergeCell ref="A154:B154"/>
    <mergeCell ref="A155:B155"/>
    <mergeCell ref="A156:B156"/>
    <mergeCell ref="A157:B157"/>
    <mergeCell ref="A158:B158"/>
    <mergeCell ref="A159:B159"/>
    <mergeCell ref="A148:B148"/>
    <mergeCell ref="A149:B149"/>
    <mergeCell ref="A150:B150"/>
    <mergeCell ref="A151:B151"/>
    <mergeCell ref="A152:B152"/>
    <mergeCell ref="A153:B153"/>
    <mergeCell ref="A142:B142"/>
    <mergeCell ref="A143:B143"/>
    <mergeCell ref="A144:B144"/>
    <mergeCell ref="A145:B145"/>
    <mergeCell ref="A146:B146"/>
    <mergeCell ref="A147:B147"/>
    <mergeCell ref="A136:B136"/>
    <mergeCell ref="A137:B137"/>
    <mergeCell ref="A138:B138"/>
    <mergeCell ref="A139:B139"/>
    <mergeCell ref="A140:B140"/>
    <mergeCell ref="A141:B141"/>
    <mergeCell ref="A130:B130"/>
    <mergeCell ref="A131:B131"/>
    <mergeCell ref="A132:B132"/>
    <mergeCell ref="A133:B133"/>
    <mergeCell ref="A134:B134"/>
    <mergeCell ref="A135:B135"/>
    <mergeCell ref="A124:B124"/>
    <mergeCell ref="A125:B125"/>
    <mergeCell ref="A126:B126"/>
    <mergeCell ref="A127:B127"/>
    <mergeCell ref="A128:B128"/>
    <mergeCell ref="A129:B129"/>
    <mergeCell ref="A118:B118"/>
    <mergeCell ref="A119:B119"/>
    <mergeCell ref="A120:B120"/>
    <mergeCell ref="A121:B121"/>
    <mergeCell ref="A122:B122"/>
    <mergeCell ref="A123:B123"/>
    <mergeCell ref="A112:B112"/>
    <mergeCell ref="A113:B113"/>
    <mergeCell ref="A114:B114"/>
    <mergeCell ref="A115:B115"/>
    <mergeCell ref="A116:B116"/>
    <mergeCell ref="A117:B117"/>
    <mergeCell ref="A106:B106"/>
    <mergeCell ref="A107:B107"/>
    <mergeCell ref="A108:B108"/>
    <mergeCell ref="A109:B109"/>
    <mergeCell ref="A110:B110"/>
    <mergeCell ref="A111:B111"/>
    <mergeCell ref="A100:B100"/>
    <mergeCell ref="A101:B101"/>
    <mergeCell ref="A102:B102"/>
    <mergeCell ref="A103:B103"/>
    <mergeCell ref="A104:B104"/>
    <mergeCell ref="A105:B105"/>
    <mergeCell ref="A94:B94"/>
    <mergeCell ref="A95:B95"/>
    <mergeCell ref="A96:B96"/>
    <mergeCell ref="A97:B97"/>
    <mergeCell ref="A98:B98"/>
    <mergeCell ref="A99:B99"/>
    <mergeCell ref="A88:B88"/>
    <mergeCell ref="A89:B89"/>
    <mergeCell ref="A90:B90"/>
    <mergeCell ref="A91:B91"/>
    <mergeCell ref="A92:B92"/>
    <mergeCell ref="A93:B93"/>
    <mergeCell ref="A82:B82"/>
    <mergeCell ref="A83:B83"/>
    <mergeCell ref="A84:B84"/>
    <mergeCell ref="A85:B85"/>
    <mergeCell ref="A86:B86"/>
    <mergeCell ref="A87:B87"/>
    <mergeCell ref="A76:B76"/>
    <mergeCell ref="A77:B77"/>
    <mergeCell ref="A78:B78"/>
    <mergeCell ref="A79:B79"/>
    <mergeCell ref="A80:B80"/>
    <mergeCell ref="A81:B81"/>
    <mergeCell ref="A70:B70"/>
    <mergeCell ref="A71:B71"/>
    <mergeCell ref="A72:B72"/>
    <mergeCell ref="A73:B73"/>
    <mergeCell ref="A74:B74"/>
    <mergeCell ref="A75:B75"/>
    <mergeCell ref="A64:B64"/>
    <mergeCell ref="A65:B65"/>
    <mergeCell ref="A66:B66"/>
    <mergeCell ref="A67:B67"/>
    <mergeCell ref="A68:B68"/>
    <mergeCell ref="A69:B69"/>
    <mergeCell ref="A58:B58"/>
    <mergeCell ref="A59:B59"/>
    <mergeCell ref="A60:B60"/>
    <mergeCell ref="A61:B61"/>
    <mergeCell ref="A62:B62"/>
    <mergeCell ref="A63:B63"/>
    <mergeCell ref="A52:B52"/>
    <mergeCell ref="A53:B53"/>
    <mergeCell ref="A54:B54"/>
    <mergeCell ref="A55:B55"/>
    <mergeCell ref="A56:B56"/>
    <mergeCell ref="A57:B57"/>
    <mergeCell ref="A46:B46"/>
    <mergeCell ref="A47:B47"/>
    <mergeCell ref="A48:B48"/>
    <mergeCell ref="A49:B49"/>
    <mergeCell ref="A50:B50"/>
    <mergeCell ref="A51:B51"/>
    <mergeCell ref="A40:B40"/>
    <mergeCell ref="A41:B41"/>
    <mergeCell ref="A42:B42"/>
    <mergeCell ref="A43:B43"/>
    <mergeCell ref="A44:B44"/>
    <mergeCell ref="A45:B45"/>
    <mergeCell ref="A34:B34"/>
    <mergeCell ref="A35:B35"/>
    <mergeCell ref="A36:B36"/>
    <mergeCell ref="A37:B37"/>
    <mergeCell ref="A38:B38"/>
    <mergeCell ref="A39:B39"/>
    <mergeCell ref="A28:B28"/>
    <mergeCell ref="A29:B29"/>
    <mergeCell ref="A30:B30"/>
    <mergeCell ref="A31:B31"/>
    <mergeCell ref="A32:B32"/>
    <mergeCell ref="A33:B33"/>
    <mergeCell ref="A22:B22"/>
    <mergeCell ref="A23:B23"/>
    <mergeCell ref="A24:B24"/>
    <mergeCell ref="A25:B25"/>
    <mergeCell ref="A26:B26"/>
    <mergeCell ref="A27:B27"/>
    <mergeCell ref="A16:B16"/>
    <mergeCell ref="A17:B17"/>
    <mergeCell ref="A18:B18"/>
    <mergeCell ref="A19:B19"/>
    <mergeCell ref="A20:B20"/>
    <mergeCell ref="A21:B21"/>
    <mergeCell ref="A1:T1"/>
    <mergeCell ref="A10:B10"/>
    <mergeCell ref="A11:B11"/>
    <mergeCell ref="A12:B12"/>
    <mergeCell ref="A13:B13"/>
    <mergeCell ref="A14:B14"/>
    <mergeCell ref="A15:B15"/>
    <mergeCell ref="A3:B3"/>
    <mergeCell ref="A5:B5"/>
    <mergeCell ref="A6:B6"/>
    <mergeCell ref="A7:B7"/>
    <mergeCell ref="A8:B8"/>
    <mergeCell ref="A9:B9"/>
    <mergeCell ref="A2:F2"/>
    <mergeCell ref="J2:L2"/>
    <mergeCell ref="M2:N2"/>
    <mergeCell ref="O2:T2"/>
    <mergeCell ref="H2:I2"/>
  </mergeCells>
  <pageMargins left="0.75" right="0.75" top="0.65" bottom="0.65" header="0.5" footer="0"/>
  <pageSetup scale="83" fitToHeight="0" orientation="portrait" verticalDpi="597" r:id="rId1"/>
  <headerFooter scaleWithDoc="0">
    <oddFooter>&amp;L&amp;6MO 500-2042 (Rev 09/24)&amp;R&amp;6FY25 PPF Application
Student Information Section
Page &amp;P</oddFooter>
  </headerFooter>
  <colBreaks count="2" manualBreakCount="2">
    <brk id="20" max="1004" man="1"/>
    <brk id="21" max="1004"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K591"/>
  <sheetViews>
    <sheetView showGridLines="0" zoomScaleNormal="100" zoomScaleSheetLayoutView="100" workbookViewId="0">
      <pane ySplit="11" topLeftCell="A530" activePane="bottomLeft" state="frozen"/>
      <selection pane="bottomLeft" activeCell="E533" sqref="E533"/>
    </sheetView>
  </sheetViews>
  <sheetFormatPr defaultColWidth="0" defaultRowHeight="12.75" zeroHeight="1" x14ac:dyDescent="0.2"/>
  <cols>
    <col min="1" max="1" width="8.42578125" customWidth="1"/>
    <col min="2" max="2" width="17.28515625" customWidth="1"/>
    <col min="3" max="4" width="10.85546875" customWidth="1"/>
    <col min="5" max="5" width="16.140625" customWidth="1"/>
    <col min="6" max="6" width="16.7109375" customWidth="1"/>
    <col min="7" max="7" width="12.5703125" customWidth="1"/>
    <col min="8" max="8" width="9.140625" customWidth="1"/>
    <col min="9" max="9" width="13.85546875" customWidth="1"/>
    <col min="10" max="10" width="10.5703125" customWidth="1"/>
    <col min="11" max="11" width="0.140625" style="135" customWidth="1"/>
    <col min="12" max="16384" width="9.140625" style="135" hidden="1"/>
  </cols>
  <sheetData>
    <row r="1" spans="1:11" ht="12.75" customHeight="1" x14ac:dyDescent="0.2">
      <c r="A1" s="380" t="s">
        <v>743</v>
      </c>
      <c r="B1" s="380"/>
      <c r="C1" s="380"/>
      <c r="D1" s="380"/>
      <c r="E1" s="380"/>
      <c r="F1" s="380"/>
      <c r="G1" s="380"/>
      <c r="H1" s="380"/>
      <c r="I1" s="380"/>
      <c r="J1" s="380"/>
      <c r="K1" s="136"/>
    </row>
    <row r="2" spans="1:11" ht="12.75" customHeight="1" x14ac:dyDescent="0.2">
      <c r="A2" s="380"/>
      <c r="B2" s="380"/>
      <c r="C2" s="380"/>
      <c r="D2" s="380"/>
      <c r="E2" s="380"/>
      <c r="F2" s="380"/>
      <c r="G2" s="380"/>
      <c r="H2" s="380"/>
      <c r="I2" s="380"/>
      <c r="J2" s="380"/>
      <c r="K2" s="136"/>
    </row>
    <row r="3" spans="1:11" ht="36" x14ac:dyDescent="0.2">
      <c r="A3" s="58" t="s">
        <v>77</v>
      </c>
      <c r="B3" s="59" t="s">
        <v>78</v>
      </c>
      <c r="C3" s="59" t="s">
        <v>618</v>
      </c>
      <c r="D3" s="59" t="s">
        <v>603</v>
      </c>
      <c r="E3" s="60" t="s">
        <v>79</v>
      </c>
      <c r="F3" s="59" t="s">
        <v>664</v>
      </c>
      <c r="G3" s="61" t="s">
        <v>80</v>
      </c>
      <c r="H3" s="59" t="s">
        <v>81</v>
      </c>
      <c r="I3" s="59" t="s">
        <v>82</v>
      </c>
      <c r="J3" s="59" t="s">
        <v>605</v>
      </c>
    </row>
    <row r="4" spans="1:11" hidden="1" x14ac:dyDescent="0.2">
      <c r="A4" s="32">
        <v>1001</v>
      </c>
      <c r="B4" s="34" t="s">
        <v>611</v>
      </c>
      <c r="C4" s="49">
        <v>0</v>
      </c>
      <c r="D4" s="35">
        <v>0</v>
      </c>
      <c r="E4" s="35">
        <v>0</v>
      </c>
      <c r="F4" s="35">
        <v>0</v>
      </c>
      <c r="G4" s="36">
        <v>0</v>
      </c>
      <c r="H4" s="37">
        <v>0</v>
      </c>
      <c r="I4" s="38">
        <v>0</v>
      </c>
      <c r="J4" s="48"/>
    </row>
    <row r="5" spans="1:11" hidden="1" x14ac:dyDescent="0.2">
      <c r="A5" s="43">
        <v>0</v>
      </c>
      <c r="B5" s="44"/>
      <c r="C5" s="49">
        <v>0</v>
      </c>
      <c r="D5" s="45" t="e">
        <f t="shared" ref="D5:D10" si="0">E5/H5</f>
        <v>#DIV/0!</v>
      </c>
      <c r="E5" s="45">
        <v>0</v>
      </c>
      <c r="F5" s="45">
        <v>0</v>
      </c>
      <c r="G5" s="46">
        <v>0</v>
      </c>
      <c r="H5" s="47">
        <v>0</v>
      </c>
      <c r="I5" s="48">
        <v>0</v>
      </c>
      <c r="J5" s="48"/>
    </row>
    <row r="6" spans="1:11" hidden="1" x14ac:dyDescent="0.2">
      <c r="A6" s="32" t="s">
        <v>606</v>
      </c>
      <c r="B6" s="34"/>
      <c r="C6" s="49">
        <v>1</v>
      </c>
      <c r="D6" s="35" t="e">
        <f t="shared" si="0"/>
        <v>#DIV/0!</v>
      </c>
      <c r="E6" s="35"/>
      <c r="F6" s="35"/>
      <c r="G6" s="36"/>
      <c r="H6" s="37"/>
      <c r="I6" s="38">
        <v>0</v>
      </c>
      <c r="J6" s="48"/>
    </row>
    <row r="7" spans="1:11" hidden="1" x14ac:dyDescent="0.2">
      <c r="A7" s="32" t="s">
        <v>607</v>
      </c>
      <c r="B7" s="34"/>
      <c r="C7" s="49">
        <v>1</v>
      </c>
      <c r="D7" s="35" t="e">
        <f t="shared" si="0"/>
        <v>#DIV/0!</v>
      </c>
      <c r="E7" s="35"/>
      <c r="F7" s="35"/>
      <c r="G7" s="36"/>
      <c r="H7" s="37"/>
      <c r="I7" s="38">
        <v>0</v>
      </c>
      <c r="J7" s="48"/>
    </row>
    <row r="8" spans="1:11" hidden="1" x14ac:dyDescent="0.2">
      <c r="A8" s="32" t="s">
        <v>608</v>
      </c>
      <c r="B8" s="34"/>
      <c r="C8" s="49">
        <v>1</v>
      </c>
      <c r="D8" s="35" t="e">
        <f t="shared" si="0"/>
        <v>#DIV/0!</v>
      </c>
      <c r="E8" s="35"/>
      <c r="F8" s="35"/>
      <c r="G8" s="36"/>
      <c r="H8" s="37"/>
      <c r="I8" s="38">
        <v>0</v>
      </c>
      <c r="J8" s="48"/>
    </row>
    <row r="9" spans="1:11" hidden="1" x14ac:dyDescent="0.2">
      <c r="A9" s="32" t="s">
        <v>609</v>
      </c>
      <c r="B9" s="34"/>
      <c r="C9" s="49">
        <v>1</v>
      </c>
      <c r="D9" s="35" t="e">
        <f t="shared" si="0"/>
        <v>#DIV/0!</v>
      </c>
      <c r="E9" s="35"/>
      <c r="F9" s="35"/>
      <c r="G9" s="36"/>
      <c r="H9" s="37"/>
      <c r="I9" s="38">
        <v>0</v>
      </c>
      <c r="J9" s="48"/>
    </row>
    <row r="10" spans="1:11" hidden="1" x14ac:dyDescent="0.2">
      <c r="A10" s="32" t="s">
        <v>610</v>
      </c>
      <c r="B10" s="34"/>
      <c r="C10" s="49">
        <v>1</v>
      </c>
      <c r="D10" s="35" t="e">
        <f t="shared" si="0"/>
        <v>#DIV/0!</v>
      </c>
      <c r="E10" s="35"/>
      <c r="F10" s="35"/>
      <c r="G10" s="36"/>
      <c r="H10" s="37"/>
      <c r="I10" s="38">
        <v>0</v>
      </c>
      <c r="J10" s="48"/>
    </row>
    <row r="11" spans="1:11" ht="1.5" customHeight="1" x14ac:dyDescent="0.2">
      <c r="A11" s="43"/>
      <c r="B11" s="44" t="s">
        <v>619</v>
      </c>
      <c r="C11" s="49"/>
      <c r="D11" s="45"/>
      <c r="E11" s="45"/>
      <c r="F11" s="45"/>
      <c r="G11" s="46"/>
      <c r="H11" s="47"/>
      <c r="I11" s="48">
        <v>0</v>
      </c>
      <c r="J11" s="48"/>
    </row>
    <row r="12" spans="1:11" x14ac:dyDescent="0.2">
      <c r="A12" s="143">
        <v>1090</v>
      </c>
      <c r="B12" s="144" t="s">
        <v>83</v>
      </c>
      <c r="C12" s="155">
        <v>150</v>
      </c>
      <c r="D12" s="154">
        <v>8935.5465856457922</v>
      </c>
      <c r="E12" s="154">
        <v>96366</v>
      </c>
      <c r="F12" s="155">
        <v>98.5</v>
      </c>
      <c r="G12" s="154">
        <v>62067</v>
      </c>
      <c r="H12" s="153">
        <v>26</v>
      </c>
      <c r="I12" s="154">
        <v>14461.5</v>
      </c>
      <c r="J12" s="154">
        <v>5480.98</v>
      </c>
    </row>
    <row r="13" spans="1:11" x14ac:dyDescent="0.2">
      <c r="A13" s="143">
        <v>1091</v>
      </c>
      <c r="B13" s="144" t="s">
        <v>84</v>
      </c>
      <c r="C13" s="155">
        <v>169</v>
      </c>
      <c r="D13" s="154">
        <v>5607.9404511417169</v>
      </c>
      <c r="E13" s="154">
        <v>828547</v>
      </c>
      <c r="F13" s="155">
        <v>900</v>
      </c>
      <c r="G13" s="154">
        <v>642981</v>
      </c>
      <c r="H13" s="153">
        <v>377</v>
      </c>
      <c r="I13" s="154">
        <v>13744.75</v>
      </c>
      <c r="J13" s="154">
        <v>7251.26</v>
      </c>
    </row>
    <row r="14" spans="1:11" x14ac:dyDescent="0.2">
      <c r="A14" s="143">
        <v>1092</v>
      </c>
      <c r="B14" s="144" t="s">
        <v>85</v>
      </c>
      <c r="C14" s="155">
        <v>145</v>
      </c>
      <c r="D14" s="154">
        <v>10642.672573751077</v>
      </c>
      <c r="E14" s="154">
        <v>74359</v>
      </c>
      <c r="F14" s="155">
        <v>66</v>
      </c>
      <c r="G14" s="154">
        <v>54776</v>
      </c>
      <c r="H14" s="153">
        <v>23</v>
      </c>
      <c r="I14" s="154">
        <v>22135.37</v>
      </c>
      <c r="J14" s="154">
        <v>12085.37</v>
      </c>
    </row>
    <row r="15" spans="1:11" x14ac:dyDescent="0.2">
      <c r="A15" s="143">
        <v>2089</v>
      </c>
      <c r="B15" s="144" t="s">
        <v>86</v>
      </c>
      <c r="C15" s="155">
        <v>157</v>
      </c>
      <c r="D15" s="154">
        <v>10889.346854347166</v>
      </c>
      <c r="E15" s="154">
        <v>159365</v>
      </c>
      <c r="F15" s="155">
        <v>156.5</v>
      </c>
      <c r="G15" s="154">
        <v>67349</v>
      </c>
      <c r="H15" s="153">
        <v>25</v>
      </c>
      <c r="I15" s="154">
        <v>16179.42</v>
      </c>
      <c r="J15" s="154">
        <v>5747.17</v>
      </c>
    </row>
    <row r="16" spans="1:11" x14ac:dyDescent="0.2">
      <c r="A16" s="143">
        <v>2090</v>
      </c>
      <c r="B16" s="144" t="s">
        <v>87</v>
      </c>
      <c r="C16" s="155">
        <v>169</v>
      </c>
      <c r="D16" s="154">
        <v>7323.416970465516</v>
      </c>
      <c r="E16" s="154">
        <v>61206</v>
      </c>
      <c r="F16" s="155">
        <v>122</v>
      </c>
      <c r="G16" s="154">
        <v>53369</v>
      </c>
      <c r="H16" s="153">
        <v>16</v>
      </c>
      <c r="I16" s="154">
        <v>11579.8</v>
      </c>
      <c r="J16" s="154">
        <v>6735.21</v>
      </c>
    </row>
    <row r="17" spans="1:10" x14ac:dyDescent="0.2">
      <c r="A17" s="143">
        <v>2097</v>
      </c>
      <c r="B17" s="144" t="s">
        <v>88</v>
      </c>
      <c r="C17" s="155">
        <v>160</v>
      </c>
      <c r="D17" s="154">
        <v>6263.1921643409114</v>
      </c>
      <c r="E17" s="154">
        <v>960525</v>
      </c>
      <c r="F17" s="155">
        <v>912</v>
      </c>
      <c r="G17" s="154">
        <v>512768</v>
      </c>
      <c r="H17" s="153">
        <v>249</v>
      </c>
      <c r="I17" s="154">
        <v>10856.28</v>
      </c>
      <c r="J17" s="154">
        <v>4931.49</v>
      </c>
    </row>
    <row r="18" spans="1:10" x14ac:dyDescent="0.2">
      <c r="A18" s="143">
        <v>3031</v>
      </c>
      <c r="B18" s="144" t="s">
        <v>89</v>
      </c>
      <c r="C18" s="155">
        <v>158</v>
      </c>
      <c r="D18" s="154">
        <v>8911.0230048170724</v>
      </c>
      <c r="E18" s="154">
        <v>113929</v>
      </c>
      <c r="F18" s="155">
        <v>93</v>
      </c>
      <c r="G18" s="154">
        <v>105775</v>
      </c>
      <c r="H18" s="153">
        <v>44</v>
      </c>
      <c r="I18" s="154">
        <v>22232.05</v>
      </c>
      <c r="J18" s="154">
        <v>18373.84</v>
      </c>
    </row>
    <row r="19" spans="1:10" x14ac:dyDescent="0.2">
      <c r="A19" s="143">
        <v>3032</v>
      </c>
      <c r="B19" s="144" t="s">
        <v>90</v>
      </c>
      <c r="C19" s="155">
        <v>146</v>
      </c>
      <c r="D19" s="154">
        <v>5186.320139949059</v>
      </c>
      <c r="E19" s="154">
        <v>76993</v>
      </c>
      <c r="F19" s="155">
        <v>108.5</v>
      </c>
      <c r="G19" s="154">
        <v>106385</v>
      </c>
      <c r="H19" s="153">
        <v>32</v>
      </c>
      <c r="I19" s="154">
        <v>18469.259999999998</v>
      </c>
      <c r="J19" s="154">
        <v>11668.28</v>
      </c>
    </row>
    <row r="20" spans="1:10" x14ac:dyDescent="0.2">
      <c r="A20" s="143">
        <v>3033</v>
      </c>
      <c r="B20" s="144" t="s">
        <v>91</v>
      </c>
      <c r="C20" s="155">
        <v>165</v>
      </c>
      <c r="D20" s="154">
        <v>6631.1737559821468</v>
      </c>
      <c r="E20" s="154">
        <v>35422</v>
      </c>
      <c r="F20" s="155">
        <v>17</v>
      </c>
      <c r="G20" s="154">
        <v>42725</v>
      </c>
      <c r="H20" s="153">
        <v>19</v>
      </c>
      <c r="I20" s="154">
        <v>20856.12</v>
      </c>
      <c r="J20" s="154">
        <v>11675.54</v>
      </c>
    </row>
    <row r="21" spans="1:10" x14ac:dyDescent="0.2">
      <c r="A21" s="143">
        <v>4106</v>
      </c>
      <c r="B21" s="144" t="s">
        <v>92</v>
      </c>
      <c r="C21" s="155">
        <v>144</v>
      </c>
      <c r="D21" s="154">
        <v>6525.2467164923946</v>
      </c>
      <c r="E21" s="154">
        <v>148582</v>
      </c>
      <c r="F21" s="155">
        <v>223</v>
      </c>
      <c r="G21" s="154">
        <v>94598</v>
      </c>
      <c r="H21" s="153">
        <v>59</v>
      </c>
      <c r="I21" s="154">
        <v>17098.03</v>
      </c>
      <c r="J21" s="154">
        <v>9761.76</v>
      </c>
    </row>
    <row r="22" spans="1:10" x14ac:dyDescent="0.2">
      <c r="A22" s="143">
        <v>4109</v>
      </c>
      <c r="B22" s="144" t="s">
        <v>93</v>
      </c>
      <c r="C22" s="155">
        <v>145</v>
      </c>
      <c r="D22" s="154">
        <v>5738.6146315016522</v>
      </c>
      <c r="E22" s="154">
        <v>224517</v>
      </c>
      <c r="F22" s="155">
        <v>369.5</v>
      </c>
      <c r="G22" s="154">
        <v>150628</v>
      </c>
      <c r="H22" s="153">
        <v>85</v>
      </c>
      <c r="I22" s="154">
        <v>13872.76</v>
      </c>
      <c r="J22" s="154">
        <v>6570.94</v>
      </c>
    </row>
    <row r="23" spans="1:10" x14ac:dyDescent="0.2">
      <c r="A23" s="143">
        <v>4110</v>
      </c>
      <c r="B23" s="144" t="s">
        <v>94</v>
      </c>
      <c r="C23" s="155">
        <v>158</v>
      </c>
      <c r="D23" s="154">
        <v>5921.0695059411792</v>
      </c>
      <c r="E23" s="154">
        <v>590236</v>
      </c>
      <c r="F23" s="155">
        <v>805.5</v>
      </c>
      <c r="G23" s="154">
        <v>664431</v>
      </c>
      <c r="H23" s="153">
        <v>352</v>
      </c>
      <c r="I23" s="154">
        <v>15306.89</v>
      </c>
      <c r="J23" s="154">
        <v>6995.08</v>
      </c>
    </row>
    <row r="24" spans="1:10" x14ac:dyDescent="0.2">
      <c r="A24" s="143">
        <v>5120</v>
      </c>
      <c r="B24" s="144" t="s">
        <v>95</v>
      </c>
      <c r="C24" s="155">
        <v>169</v>
      </c>
      <c r="D24" s="154">
        <v>7670.1249131216418</v>
      </c>
      <c r="E24" s="154">
        <v>82294</v>
      </c>
      <c r="F24" s="155">
        <v>180</v>
      </c>
      <c r="G24" s="154">
        <v>101404</v>
      </c>
      <c r="H24" s="153">
        <v>61</v>
      </c>
      <c r="I24" s="154">
        <v>12391.32</v>
      </c>
      <c r="J24" s="154">
        <v>2678.27</v>
      </c>
    </row>
    <row r="25" spans="1:10" x14ac:dyDescent="0.2">
      <c r="A25" s="143">
        <v>5121</v>
      </c>
      <c r="B25" s="144" t="s">
        <v>96</v>
      </c>
      <c r="C25" s="155">
        <v>158</v>
      </c>
      <c r="D25" s="154">
        <v>8194.1015124063997</v>
      </c>
      <c r="E25" s="154">
        <v>322865</v>
      </c>
      <c r="F25" s="155">
        <v>556</v>
      </c>
      <c r="G25" s="154">
        <v>218542</v>
      </c>
      <c r="H25" s="153">
        <v>139</v>
      </c>
      <c r="I25" s="154">
        <v>12614.03</v>
      </c>
      <c r="J25" s="154">
        <v>2710.69</v>
      </c>
    </row>
    <row r="26" spans="1:10" x14ac:dyDescent="0.2">
      <c r="A26" s="143">
        <v>5122</v>
      </c>
      <c r="B26" s="144" t="s">
        <v>97</v>
      </c>
      <c r="C26" s="155">
        <v>161</v>
      </c>
      <c r="D26" s="154">
        <v>9141.5704273515003</v>
      </c>
      <c r="E26" s="154">
        <v>69619</v>
      </c>
      <c r="F26" s="155">
        <v>134</v>
      </c>
      <c r="G26" s="154">
        <v>82829</v>
      </c>
      <c r="H26" s="153">
        <v>56</v>
      </c>
      <c r="I26" s="154">
        <v>11044.53</v>
      </c>
      <c r="J26" s="154">
        <v>2763.62</v>
      </c>
    </row>
    <row r="27" spans="1:10" x14ac:dyDescent="0.2">
      <c r="A27" s="143">
        <v>5123</v>
      </c>
      <c r="B27" s="144" t="s">
        <v>98</v>
      </c>
      <c r="C27" s="155">
        <v>158</v>
      </c>
      <c r="D27" s="154">
        <v>6267.3036944776431</v>
      </c>
      <c r="E27" s="154">
        <v>600589</v>
      </c>
      <c r="F27" s="155">
        <v>972</v>
      </c>
      <c r="G27" s="154">
        <v>473429</v>
      </c>
      <c r="H27" s="153">
        <v>236</v>
      </c>
      <c r="I27" s="154">
        <v>12034.39</v>
      </c>
      <c r="J27" s="154">
        <v>4942.41</v>
      </c>
    </row>
    <row r="28" spans="1:10" x14ac:dyDescent="0.2">
      <c r="A28" s="143">
        <v>5124</v>
      </c>
      <c r="B28" s="144" t="s">
        <v>99</v>
      </c>
      <c r="C28" s="155">
        <v>157</v>
      </c>
      <c r="D28" s="154">
        <v>8639.9947535462034</v>
      </c>
      <c r="E28" s="154">
        <v>114768</v>
      </c>
      <c r="F28" s="155">
        <v>141</v>
      </c>
      <c r="G28" s="154">
        <v>143416</v>
      </c>
      <c r="H28" s="153">
        <v>89</v>
      </c>
      <c r="I28" s="154">
        <v>13211.18</v>
      </c>
      <c r="J28" s="154">
        <v>2678.16</v>
      </c>
    </row>
    <row r="29" spans="1:10" x14ac:dyDescent="0.2">
      <c r="A29" s="143">
        <v>5127</v>
      </c>
      <c r="B29" s="144" t="s">
        <v>100</v>
      </c>
      <c r="C29" s="155">
        <v>159</v>
      </c>
      <c r="D29" s="154">
        <v>5292.6711466707457</v>
      </c>
      <c r="E29" s="154">
        <v>108733</v>
      </c>
      <c r="F29" s="155">
        <v>127</v>
      </c>
      <c r="G29" s="154">
        <v>52429</v>
      </c>
      <c r="H29" s="153">
        <v>22</v>
      </c>
      <c r="I29" s="154">
        <v>28480.69</v>
      </c>
      <c r="J29" s="154">
        <v>21495.81</v>
      </c>
    </row>
    <row r="30" spans="1:10" x14ac:dyDescent="0.2">
      <c r="A30" s="143">
        <v>5128</v>
      </c>
      <c r="B30" s="144" t="s">
        <v>101</v>
      </c>
      <c r="C30" s="155">
        <v>169</v>
      </c>
      <c r="D30" s="154">
        <v>8091.6886891794275</v>
      </c>
      <c r="E30" s="154">
        <v>349260</v>
      </c>
      <c r="F30" s="155">
        <v>1043</v>
      </c>
      <c r="G30" s="154">
        <v>631012</v>
      </c>
      <c r="H30" s="153">
        <v>344</v>
      </c>
      <c r="I30" s="154">
        <v>14330.72</v>
      </c>
      <c r="J30" s="154">
        <v>4389.93</v>
      </c>
    </row>
    <row r="31" spans="1:10" x14ac:dyDescent="0.2">
      <c r="A31" s="143">
        <v>6101</v>
      </c>
      <c r="B31" s="144" t="s">
        <v>102</v>
      </c>
      <c r="C31" s="155">
        <v>161</v>
      </c>
      <c r="D31" s="154">
        <v>8875.9898014948376</v>
      </c>
      <c r="E31" s="154">
        <v>162427</v>
      </c>
      <c r="F31" s="155">
        <v>153</v>
      </c>
      <c r="G31" s="154">
        <v>85237</v>
      </c>
      <c r="H31" s="153">
        <v>34</v>
      </c>
      <c r="I31" s="154">
        <v>18796.11</v>
      </c>
      <c r="J31" s="154">
        <v>10679.77</v>
      </c>
    </row>
    <row r="32" spans="1:10" x14ac:dyDescent="0.2">
      <c r="A32" s="143">
        <v>6103</v>
      </c>
      <c r="B32" s="144" t="s">
        <v>103</v>
      </c>
      <c r="C32" s="155">
        <v>169</v>
      </c>
      <c r="D32" s="154">
        <v>8030.4090226133521</v>
      </c>
      <c r="E32" s="154">
        <v>61087</v>
      </c>
      <c r="F32" s="155">
        <v>94</v>
      </c>
      <c r="G32" s="154">
        <v>47525</v>
      </c>
      <c r="H32" s="153">
        <v>14</v>
      </c>
      <c r="I32" s="154">
        <v>16914.87</v>
      </c>
      <c r="J32" s="154">
        <v>8394.84</v>
      </c>
    </row>
    <row r="33" spans="1:10" x14ac:dyDescent="0.2">
      <c r="A33" s="143">
        <v>6104</v>
      </c>
      <c r="B33" s="144" t="s">
        <v>104</v>
      </c>
      <c r="C33" s="155">
        <v>156</v>
      </c>
      <c r="D33" s="154">
        <v>5968.572400681559</v>
      </c>
      <c r="E33" s="154">
        <v>209577</v>
      </c>
      <c r="F33" s="155">
        <v>454.5</v>
      </c>
      <c r="G33" s="154">
        <v>290330</v>
      </c>
      <c r="H33" s="153">
        <v>200</v>
      </c>
      <c r="I33" s="154">
        <v>13101.27</v>
      </c>
      <c r="J33" s="154">
        <v>5343.95</v>
      </c>
    </row>
    <row r="34" spans="1:10" x14ac:dyDescent="0.2">
      <c r="A34" s="143">
        <v>7121</v>
      </c>
      <c r="B34" s="144" t="s">
        <v>105</v>
      </c>
      <c r="C34" s="155">
        <v>140</v>
      </c>
      <c r="D34" s="154">
        <v>9453.6814759563349</v>
      </c>
      <c r="E34" s="154">
        <v>83131</v>
      </c>
      <c r="F34" s="155">
        <v>105.5</v>
      </c>
      <c r="G34" s="154">
        <v>52142</v>
      </c>
      <c r="H34" s="153">
        <v>24</v>
      </c>
      <c r="I34" s="154">
        <v>19024.25</v>
      </c>
      <c r="J34" s="154">
        <v>7403.09</v>
      </c>
    </row>
    <row r="35" spans="1:10" x14ac:dyDescent="0.2">
      <c r="A35" s="143">
        <v>7122</v>
      </c>
      <c r="B35" s="144" t="s">
        <v>106</v>
      </c>
      <c r="C35" s="155">
        <v>144</v>
      </c>
      <c r="D35" s="154">
        <v>10194.537969699641</v>
      </c>
      <c r="E35" s="154">
        <v>83266</v>
      </c>
      <c r="F35" s="155">
        <v>94</v>
      </c>
      <c r="G35" s="154">
        <v>32525</v>
      </c>
      <c r="H35" s="153">
        <v>23</v>
      </c>
      <c r="I35" s="154">
        <v>20739.240000000002</v>
      </c>
      <c r="J35" s="154">
        <v>9344.2800000000007</v>
      </c>
    </row>
    <row r="36" spans="1:10" x14ac:dyDescent="0.2">
      <c r="A36" s="143">
        <v>7123</v>
      </c>
      <c r="B36" s="144" t="s">
        <v>107</v>
      </c>
      <c r="C36" s="155">
        <v>146</v>
      </c>
      <c r="D36" s="154">
        <v>7005.9251421061308</v>
      </c>
      <c r="E36" s="154">
        <v>263614</v>
      </c>
      <c r="F36" s="155">
        <v>234</v>
      </c>
      <c r="G36" s="154">
        <v>161963</v>
      </c>
      <c r="H36" s="153">
        <v>65</v>
      </c>
      <c r="I36" s="154">
        <v>11842.4</v>
      </c>
      <c r="J36" s="154">
        <v>4969.95</v>
      </c>
    </row>
    <row r="37" spans="1:10" x14ac:dyDescent="0.2">
      <c r="A37" s="143">
        <v>7124</v>
      </c>
      <c r="B37" s="144" t="s">
        <v>108</v>
      </c>
      <c r="C37" s="155">
        <v>156</v>
      </c>
      <c r="D37" s="154">
        <v>7335.6900918475576</v>
      </c>
      <c r="E37" s="154">
        <v>92259</v>
      </c>
      <c r="F37" s="155">
        <v>146</v>
      </c>
      <c r="G37" s="154">
        <v>89212</v>
      </c>
      <c r="H37" s="153">
        <v>63</v>
      </c>
      <c r="I37" s="154">
        <v>13307.51</v>
      </c>
      <c r="J37" s="154">
        <v>5433.41</v>
      </c>
    </row>
    <row r="38" spans="1:10" x14ac:dyDescent="0.2">
      <c r="A38" s="143">
        <v>7125</v>
      </c>
      <c r="B38" s="144" t="s">
        <v>109</v>
      </c>
      <c r="C38" s="155">
        <v>148</v>
      </c>
      <c r="D38" s="154">
        <v>9440.6299489706144</v>
      </c>
      <c r="E38" s="154">
        <v>46085</v>
      </c>
      <c r="F38" s="155">
        <v>28.5</v>
      </c>
      <c r="G38" s="154">
        <v>31149</v>
      </c>
      <c r="H38" s="153">
        <v>8</v>
      </c>
      <c r="I38" s="154">
        <v>17797.66</v>
      </c>
      <c r="J38" s="154">
        <v>6202.37</v>
      </c>
    </row>
    <row r="39" spans="1:10" x14ac:dyDescent="0.2">
      <c r="A39" s="143">
        <v>7126</v>
      </c>
      <c r="B39" s="144" t="s">
        <v>110</v>
      </c>
      <c r="C39" s="155">
        <v>151</v>
      </c>
      <c r="D39" s="154">
        <v>5044.2798974719535</v>
      </c>
      <c r="E39" s="154">
        <v>34700</v>
      </c>
      <c r="F39" s="155">
        <v>26.5</v>
      </c>
      <c r="G39" s="154">
        <v>9038</v>
      </c>
      <c r="H39" s="153">
        <v>8</v>
      </c>
      <c r="I39" s="154">
        <v>14888.48</v>
      </c>
      <c r="J39" s="154">
        <v>7466.76</v>
      </c>
    </row>
    <row r="40" spans="1:10" x14ac:dyDescent="0.2">
      <c r="A40" s="143">
        <v>7129</v>
      </c>
      <c r="B40" s="144" t="s">
        <v>111</v>
      </c>
      <c r="C40" s="155">
        <v>141</v>
      </c>
      <c r="D40" s="154">
        <v>6522.688055264387</v>
      </c>
      <c r="E40" s="154">
        <v>177471</v>
      </c>
      <c r="F40" s="155">
        <v>251.5</v>
      </c>
      <c r="G40" s="154">
        <v>237584</v>
      </c>
      <c r="H40" s="153">
        <v>158</v>
      </c>
      <c r="I40" s="154">
        <v>13260.22</v>
      </c>
      <c r="J40" s="154">
        <v>6114.03</v>
      </c>
    </row>
    <row r="41" spans="1:10" x14ac:dyDescent="0.2">
      <c r="A41" s="143">
        <v>8106</v>
      </c>
      <c r="B41" s="144" t="s">
        <v>112</v>
      </c>
      <c r="C41" s="155">
        <v>159</v>
      </c>
      <c r="D41" s="154">
        <v>7158.8327341637523</v>
      </c>
      <c r="E41" s="154">
        <v>239897</v>
      </c>
      <c r="F41" s="155">
        <v>306</v>
      </c>
      <c r="G41" s="154">
        <v>144512</v>
      </c>
      <c r="H41" s="153">
        <v>85</v>
      </c>
      <c r="I41" s="154">
        <v>12397.98</v>
      </c>
      <c r="J41" s="154">
        <v>5979.02</v>
      </c>
    </row>
    <row r="42" spans="1:10" x14ac:dyDescent="0.2">
      <c r="A42" s="143">
        <v>8107</v>
      </c>
      <c r="B42" s="144" t="s">
        <v>113</v>
      </c>
      <c r="C42" s="155">
        <v>146</v>
      </c>
      <c r="D42" s="154">
        <v>6142.4696985611135</v>
      </c>
      <c r="E42" s="154">
        <v>597016</v>
      </c>
      <c r="F42" s="155">
        <v>682.5</v>
      </c>
      <c r="G42" s="154">
        <v>371559</v>
      </c>
      <c r="H42" s="153">
        <v>215</v>
      </c>
      <c r="I42" s="154">
        <v>13176.1</v>
      </c>
      <c r="J42" s="154">
        <v>6633.62</v>
      </c>
    </row>
    <row r="43" spans="1:10" x14ac:dyDescent="0.2">
      <c r="A43" s="143">
        <v>8111</v>
      </c>
      <c r="B43" s="144" t="s">
        <v>114</v>
      </c>
      <c r="C43" s="155">
        <v>160</v>
      </c>
      <c r="D43" s="154">
        <v>6665.3619260054156</v>
      </c>
      <c r="E43" s="154">
        <v>317715</v>
      </c>
      <c r="F43" s="155">
        <v>361</v>
      </c>
      <c r="G43" s="154">
        <v>200057</v>
      </c>
      <c r="H43" s="153">
        <v>86</v>
      </c>
      <c r="I43" s="154">
        <v>11493.29</v>
      </c>
      <c r="J43" s="154">
        <v>4872.8100000000004</v>
      </c>
    </row>
    <row r="44" spans="1:10" x14ac:dyDescent="0.2">
      <c r="A44" s="143">
        <v>9077</v>
      </c>
      <c r="B44" s="144" t="s">
        <v>115</v>
      </c>
      <c r="C44" s="155">
        <v>148</v>
      </c>
      <c r="D44" s="154">
        <v>6608.5660983875196</v>
      </c>
      <c r="E44" s="154">
        <v>205282</v>
      </c>
      <c r="F44" s="155">
        <v>321.5</v>
      </c>
      <c r="G44" s="154">
        <v>140842</v>
      </c>
      <c r="H44" s="153">
        <v>60</v>
      </c>
      <c r="I44" s="154">
        <v>11944.18</v>
      </c>
      <c r="J44" s="154">
        <v>4101.21</v>
      </c>
    </row>
    <row r="45" spans="1:10" x14ac:dyDescent="0.2">
      <c r="A45" s="143">
        <v>9078</v>
      </c>
      <c r="B45" s="144" t="s">
        <v>116</v>
      </c>
      <c r="C45" s="155">
        <v>171</v>
      </c>
      <c r="D45" s="154">
        <v>7051.9373398954904</v>
      </c>
      <c r="E45" s="154">
        <v>56587</v>
      </c>
      <c r="F45" s="155">
        <v>150</v>
      </c>
      <c r="G45" s="154">
        <v>36033</v>
      </c>
      <c r="H45" s="153">
        <v>15</v>
      </c>
      <c r="I45" s="154">
        <v>11461.85</v>
      </c>
      <c r="J45" s="154">
        <v>2706.63</v>
      </c>
    </row>
    <row r="46" spans="1:10" x14ac:dyDescent="0.2">
      <c r="A46" s="143">
        <v>9079</v>
      </c>
      <c r="B46" s="144" t="s">
        <v>117</v>
      </c>
      <c r="C46" s="155">
        <v>163</v>
      </c>
      <c r="D46" s="154">
        <v>8247.3353824055484</v>
      </c>
      <c r="E46" s="154">
        <v>88659</v>
      </c>
      <c r="F46" s="155">
        <v>124.5</v>
      </c>
      <c r="G46" s="154">
        <v>59958</v>
      </c>
      <c r="H46" s="153">
        <v>34</v>
      </c>
      <c r="I46" s="154">
        <v>15899.42</v>
      </c>
      <c r="J46" s="154">
        <v>3395.08</v>
      </c>
    </row>
    <row r="47" spans="1:10" x14ac:dyDescent="0.2">
      <c r="A47" s="143">
        <v>9080</v>
      </c>
      <c r="B47" s="144" t="s">
        <v>118</v>
      </c>
      <c r="C47" s="155">
        <v>159</v>
      </c>
      <c r="D47" s="154">
        <v>7249.9344124682175</v>
      </c>
      <c r="E47" s="154">
        <v>467004</v>
      </c>
      <c r="F47" s="155">
        <v>596</v>
      </c>
      <c r="G47" s="154">
        <v>221428</v>
      </c>
      <c r="H47" s="153">
        <v>127</v>
      </c>
      <c r="I47" s="154">
        <v>13548.73</v>
      </c>
      <c r="J47" s="154">
        <v>3001.09</v>
      </c>
    </row>
    <row r="48" spans="1:10" x14ac:dyDescent="0.2">
      <c r="A48" s="143">
        <v>10087</v>
      </c>
      <c r="B48" s="144" t="s">
        <v>119</v>
      </c>
      <c r="C48" s="155">
        <v>161</v>
      </c>
      <c r="D48" s="154">
        <v>7066.8139636997703</v>
      </c>
      <c r="E48" s="154">
        <v>455113</v>
      </c>
      <c r="F48" s="155">
        <v>748</v>
      </c>
      <c r="G48" s="154">
        <v>380409</v>
      </c>
      <c r="H48" s="153">
        <v>193</v>
      </c>
      <c r="I48" s="154">
        <v>12705.8</v>
      </c>
      <c r="J48" s="154">
        <v>6701.49</v>
      </c>
    </row>
    <row r="49" spans="1:10" x14ac:dyDescent="0.2">
      <c r="A49" s="143">
        <v>10089</v>
      </c>
      <c r="B49" s="144" t="s">
        <v>120</v>
      </c>
      <c r="C49" s="155">
        <v>146</v>
      </c>
      <c r="D49" s="154">
        <v>7365.7286662645165</v>
      </c>
      <c r="E49" s="154">
        <v>516288</v>
      </c>
      <c r="F49" s="155">
        <v>674</v>
      </c>
      <c r="G49" s="154">
        <v>312252</v>
      </c>
      <c r="H49" s="153">
        <v>189</v>
      </c>
      <c r="I49" s="154">
        <v>11367.46</v>
      </c>
      <c r="J49" s="154">
        <v>4542.24</v>
      </c>
    </row>
    <row r="50" spans="1:10" x14ac:dyDescent="0.2">
      <c r="A50" s="143">
        <v>10090</v>
      </c>
      <c r="B50" s="144" t="s">
        <v>121</v>
      </c>
      <c r="C50" s="155">
        <v>142</v>
      </c>
      <c r="D50" s="154">
        <v>6212.9750523459834</v>
      </c>
      <c r="E50" s="154">
        <v>128029</v>
      </c>
      <c r="F50" s="155">
        <v>197.5</v>
      </c>
      <c r="G50" s="154">
        <v>435801</v>
      </c>
      <c r="H50" s="153">
        <v>327</v>
      </c>
      <c r="I50" s="154">
        <v>6523.25</v>
      </c>
      <c r="J50" s="154">
        <v>1517.28</v>
      </c>
    </row>
    <row r="51" spans="1:10" x14ac:dyDescent="0.2">
      <c r="A51" s="143">
        <v>10091</v>
      </c>
      <c r="B51" s="144" t="s">
        <v>122</v>
      </c>
      <c r="C51" s="155">
        <v>165</v>
      </c>
      <c r="D51" s="154">
        <v>6232.6753883445135</v>
      </c>
      <c r="E51" s="154">
        <v>360008</v>
      </c>
      <c r="F51" s="155">
        <v>378</v>
      </c>
      <c r="G51" s="154">
        <v>285714</v>
      </c>
      <c r="H51" s="153">
        <v>142</v>
      </c>
      <c r="I51" s="154">
        <v>12093.08</v>
      </c>
      <c r="J51" s="154">
        <v>5647.98</v>
      </c>
    </row>
    <row r="52" spans="1:10" x14ac:dyDescent="0.2">
      <c r="A52" s="143">
        <v>10092</v>
      </c>
      <c r="B52" s="144" t="s">
        <v>123</v>
      </c>
      <c r="C52" s="155">
        <v>142</v>
      </c>
      <c r="D52" s="154">
        <v>6747.5926102843086</v>
      </c>
      <c r="E52" s="154">
        <v>217185</v>
      </c>
      <c r="F52" s="155">
        <v>315</v>
      </c>
      <c r="G52" s="154">
        <v>141104</v>
      </c>
      <c r="H52" s="153">
        <v>52</v>
      </c>
      <c r="I52" s="154">
        <v>13964.18</v>
      </c>
      <c r="J52" s="154">
        <v>5826.97</v>
      </c>
    </row>
    <row r="53" spans="1:10" x14ac:dyDescent="0.2">
      <c r="A53" s="143">
        <v>10093</v>
      </c>
      <c r="B53" s="144" t="s">
        <v>124</v>
      </c>
      <c r="C53" s="155">
        <v>168</v>
      </c>
      <c r="D53" s="154">
        <v>6280.1262571324905</v>
      </c>
      <c r="E53" s="154">
        <v>5996494</v>
      </c>
      <c r="F53" s="155">
        <v>8265</v>
      </c>
      <c r="G53" s="154">
        <v>4807495</v>
      </c>
      <c r="H53" s="153">
        <v>2390</v>
      </c>
      <c r="I53" s="154">
        <v>16793.22</v>
      </c>
      <c r="J53" s="154">
        <v>11560.74</v>
      </c>
    </row>
    <row r="54" spans="1:10" x14ac:dyDescent="0.2">
      <c r="A54" s="143">
        <v>11076</v>
      </c>
      <c r="B54" s="144" t="s">
        <v>125</v>
      </c>
      <c r="C54" s="155">
        <v>165</v>
      </c>
      <c r="D54" s="154">
        <v>6812.177386086516</v>
      </c>
      <c r="E54" s="154">
        <v>364453</v>
      </c>
      <c r="F54" s="155">
        <v>360.5</v>
      </c>
      <c r="G54" s="154">
        <v>163195</v>
      </c>
      <c r="H54" s="153">
        <v>127</v>
      </c>
      <c r="I54" s="154">
        <v>14613.42</v>
      </c>
      <c r="J54" s="154">
        <v>7537.95</v>
      </c>
    </row>
    <row r="55" spans="1:10" x14ac:dyDescent="0.2">
      <c r="A55" s="143">
        <v>11078</v>
      </c>
      <c r="B55" s="144" t="s">
        <v>126</v>
      </c>
      <c r="C55" s="155">
        <v>154</v>
      </c>
      <c r="D55" s="154">
        <v>6290.1742176403195</v>
      </c>
      <c r="E55" s="154">
        <v>326588</v>
      </c>
      <c r="F55" s="155">
        <v>531</v>
      </c>
      <c r="G55" s="154">
        <v>184387</v>
      </c>
      <c r="H55" s="153">
        <v>86</v>
      </c>
      <c r="I55" s="154">
        <v>12178.65</v>
      </c>
      <c r="J55" s="154">
        <v>6893.03</v>
      </c>
    </row>
    <row r="56" spans="1:10" x14ac:dyDescent="0.2">
      <c r="A56" s="143">
        <v>11079</v>
      </c>
      <c r="B56" s="144" t="s">
        <v>127</v>
      </c>
      <c r="C56" s="155">
        <v>154</v>
      </c>
      <c r="D56" s="154">
        <v>10661.760960106474</v>
      </c>
      <c r="E56" s="154">
        <v>156664</v>
      </c>
      <c r="F56" s="155">
        <v>221</v>
      </c>
      <c r="G56" s="154">
        <v>85963</v>
      </c>
      <c r="H56" s="153">
        <v>33</v>
      </c>
      <c r="I56" s="154">
        <v>17174.02</v>
      </c>
      <c r="J56" s="154">
        <v>6626.37</v>
      </c>
    </row>
    <row r="57" spans="1:10" x14ac:dyDescent="0.2">
      <c r="A57" s="143">
        <v>11082</v>
      </c>
      <c r="B57" s="144" t="s">
        <v>128</v>
      </c>
      <c r="C57" s="155">
        <v>154</v>
      </c>
      <c r="D57" s="154">
        <v>6205.4580457805141</v>
      </c>
      <c r="E57" s="154">
        <v>2702357</v>
      </c>
      <c r="F57" s="155">
        <v>3620</v>
      </c>
      <c r="G57" s="154">
        <v>2948258</v>
      </c>
      <c r="H57" s="153">
        <v>1356</v>
      </c>
      <c r="I57" s="154">
        <v>15275.41</v>
      </c>
      <c r="J57" s="154">
        <v>6840.76</v>
      </c>
    </row>
    <row r="58" spans="1:10" x14ac:dyDescent="0.2">
      <c r="A58" s="143">
        <v>12108</v>
      </c>
      <c r="B58" s="144" t="s">
        <v>129</v>
      </c>
      <c r="C58" s="155">
        <v>142</v>
      </c>
      <c r="D58" s="154">
        <v>6780.1767545681068</v>
      </c>
      <c r="E58" s="154">
        <v>144502</v>
      </c>
      <c r="F58" s="155">
        <v>547.5</v>
      </c>
      <c r="G58" s="154">
        <v>173709</v>
      </c>
      <c r="H58" s="153">
        <v>80</v>
      </c>
      <c r="I58" s="154">
        <v>12011.53</v>
      </c>
      <c r="J58" s="154">
        <v>2702.47</v>
      </c>
    </row>
    <row r="59" spans="1:10" x14ac:dyDescent="0.2">
      <c r="A59" s="143">
        <v>12109</v>
      </c>
      <c r="B59" s="144" t="s">
        <v>130</v>
      </c>
      <c r="C59" s="155">
        <v>146</v>
      </c>
      <c r="D59" s="154">
        <v>6823.3652338154252</v>
      </c>
      <c r="E59" s="154">
        <v>1521246</v>
      </c>
      <c r="F59" s="155">
        <v>2156</v>
      </c>
      <c r="G59" s="154">
        <v>1278238</v>
      </c>
      <c r="H59" s="153">
        <v>913</v>
      </c>
      <c r="I59" s="154">
        <v>12614.09</v>
      </c>
      <c r="J59" s="154">
        <v>4845.25</v>
      </c>
    </row>
    <row r="60" spans="1:10" x14ac:dyDescent="0.2">
      <c r="A60" s="143">
        <v>12110</v>
      </c>
      <c r="B60" s="144" t="s">
        <v>131</v>
      </c>
      <c r="C60" s="155">
        <v>143</v>
      </c>
      <c r="D60" s="154">
        <v>6649.3591676844326</v>
      </c>
      <c r="E60" s="154">
        <v>260907</v>
      </c>
      <c r="F60" s="155">
        <v>448.5</v>
      </c>
      <c r="G60" s="154">
        <v>235015</v>
      </c>
      <c r="H60" s="153">
        <v>124</v>
      </c>
      <c r="I60" s="154">
        <v>13359.23</v>
      </c>
      <c r="J60" s="154">
        <v>3464.25</v>
      </c>
    </row>
    <row r="61" spans="1:10" x14ac:dyDescent="0.2">
      <c r="A61" s="143">
        <v>13054</v>
      </c>
      <c r="B61" s="144" t="s">
        <v>132</v>
      </c>
      <c r="C61" s="155">
        <v>145</v>
      </c>
      <c r="D61" s="154">
        <v>17398.195223823135</v>
      </c>
      <c r="E61" s="154">
        <v>18209</v>
      </c>
      <c r="F61" s="155">
        <v>9</v>
      </c>
      <c r="G61" s="154">
        <v>25595</v>
      </c>
      <c r="H61" s="153">
        <v>16</v>
      </c>
      <c r="I61" s="154">
        <v>33320.78</v>
      </c>
      <c r="J61" s="154">
        <v>11771.63</v>
      </c>
    </row>
    <row r="62" spans="1:10" x14ac:dyDescent="0.2">
      <c r="A62" s="143">
        <v>13055</v>
      </c>
      <c r="B62" s="144" t="s">
        <v>133</v>
      </c>
      <c r="C62" s="155">
        <v>169</v>
      </c>
      <c r="D62" s="154">
        <v>7036.1706831306692</v>
      </c>
      <c r="E62" s="154">
        <v>210950</v>
      </c>
      <c r="F62" s="155">
        <v>338</v>
      </c>
      <c r="G62" s="154">
        <v>182277</v>
      </c>
      <c r="H62" s="153">
        <v>97</v>
      </c>
      <c r="I62" s="154">
        <v>13646.27</v>
      </c>
      <c r="J62" s="154">
        <v>7419.18</v>
      </c>
    </row>
    <row r="63" spans="1:10" x14ac:dyDescent="0.2">
      <c r="A63" s="143">
        <v>13057</v>
      </c>
      <c r="B63" s="144" t="s">
        <v>134</v>
      </c>
      <c r="C63" s="155">
        <v>151</v>
      </c>
      <c r="D63" s="154">
        <v>12295.598539812318</v>
      </c>
      <c r="E63" s="154">
        <v>23005</v>
      </c>
      <c r="F63" s="155">
        <v>20</v>
      </c>
      <c r="G63" s="154">
        <v>9223</v>
      </c>
      <c r="H63" s="153">
        <v>3</v>
      </c>
      <c r="I63" s="154">
        <v>28968.07</v>
      </c>
      <c r="J63" s="154">
        <v>10823.32</v>
      </c>
    </row>
    <row r="64" spans="1:10" x14ac:dyDescent="0.2">
      <c r="A64" s="143">
        <v>13058</v>
      </c>
      <c r="B64" s="144" t="s">
        <v>135</v>
      </c>
      <c r="C64" s="155">
        <v>139</v>
      </c>
      <c r="D64" s="154">
        <v>11081.024370095001</v>
      </c>
      <c r="E64" s="154">
        <v>31285</v>
      </c>
      <c r="F64" s="155">
        <v>39</v>
      </c>
      <c r="G64" s="154">
        <v>15426</v>
      </c>
      <c r="H64" s="153">
        <v>6</v>
      </c>
      <c r="I64" s="154">
        <v>21437.119999999999</v>
      </c>
      <c r="J64" s="154">
        <v>6773.7</v>
      </c>
    </row>
    <row r="65" spans="1:10" x14ac:dyDescent="0.2">
      <c r="A65" s="143">
        <v>13059</v>
      </c>
      <c r="B65" s="144" t="s">
        <v>136</v>
      </c>
      <c r="C65" s="155">
        <v>162</v>
      </c>
      <c r="D65" s="154">
        <v>8303.50713799191</v>
      </c>
      <c r="E65" s="154">
        <v>118398</v>
      </c>
      <c r="F65" s="155">
        <v>129</v>
      </c>
      <c r="G65" s="154">
        <v>100456</v>
      </c>
      <c r="H65" s="153">
        <v>57</v>
      </c>
      <c r="I65" s="154">
        <v>17642.62</v>
      </c>
      <c r="J65" s="154">
        <v>7548.05</v>
      </c>
    </row>
    <row r="66" spans="1:10" x14ac:dyDescent="0.2">
      <c r="A66" s="143">
        <v>13060</v>
      </c>
      <c r="B66" s="144" t="s">
        <v>137</v>
      </c>
      <c r="C66" s="155">
        <v>140</v>
      </c>
      <c r="D66" s="154">
        <v>11509.30553267472</v>
      </c>
      <c r="E66" s="154">
        <v>29018</v>
      </c>
      <c r="F66" s="155">
        <v>15</v>
      </c>
      <c r="G66" s="154">
        <v>10462</v>
      </c>
      <c r="H66" s="153">
        <v>6</v>
      </c>
      <c r="I66" s="154">
        <v>23107.16</v>
      </c>
      <c r="J66" s="154">
        <v>8258.4</v>
      </c>
    </row>
    <row r="67" spans="1:10" x14ac:dyDescent="0.2">
      <c r="A67" s="143">
        <v>13061</v>
      </c>
      <c r="B67" s="144" t="s">
        <v>138</v>
      </c>
      <c r="C67" s="155">
        <v>158</v>
      </c>
      <c r="D67" s="154">
        <v>7883.1132939840109</v>
      </c>
      <c r="E67" s="154">
        <v>140240</v>
      </c>
      <c r="F67" s="155">
        <v>139</v>
      </c>
      <c r="G67" s="154">
        <v>85787</v>
      </c>
      <c r="H67" s="153">
        <v>39</v>
      </c>
      <c r="I67" s="154">
        <v>16119.63</v>
      </c>
      <c r="J67" s="154">
        <v>6454.43</v>
      </c>
    </row>
    <row r="68" spans="1:10" x14ac:dyDescent="0.2">
      <c r="A68" s="143">
        <v>13062</v>
      </c>
      <c r="B68" s="144" t="s">
        <v>139</v>
      </c>
      <c r="C68" s="155">
        <v>149</v>
      </c>
      <c r="D68" s="154">
        <v>11627.368077937745</v>
      </c>
      <c r="E68" s="154">
        <v>18085</v>
      </c>
      <c r="F68" s="155">
        <v>11</v>
      </c>
      <c r="G68" s="154">
        <v>14953</v>
      </c>
      <c r="H68" s="153">
        <v>3</v>
      </c>
      <c r="I68" s="154">
        <v>23736.14</v>
      </c>
      <c r="J68" s="154">
        <v>11213.1</v>
      </c>
    </row>
    <row r="69" spans="1:10" x14ac:dyDescent="0.2">
      <c r="A69" s="143">
        <v>14126</v>
      </c>
      <c r="B69" s="144" t="s">
        <v>140</v>
      </c>
      <c r="C69" s="155">
        <v>148</v>
      </c>
      <c r="D69" s="154">
        <v>6005.736318224047</v>
      </c>
      <c r="E69" s="154">
        <v>396432</v>
      </c>
      <c r="F69" s="155">
        <v>512</v>
      </c>
      <c r="G69" s="154">
        <v>288257</v>
      </c>
      <c r="H69" s="153">
        <v>139</v>
      </c>
      <c r="I69" s="154">
        <v>13564.12</v>
      </c>
      <c r="J69" s="154">
        <v>7372.12</v>
      </c>
    </row>
    <row r="70" spans="1:10" x14ac:dyDescent="0.2">
      <c r="A70" s="143">
        <v>14127</v>
      </c>
      <c r="B70" s="144" t="s">
        <v>141</v>
      </c>
      <c r="C70" s="155">
        <v>150</v>
      </c>
      <c r="D70" s="154">
        <v>6507.5672449252825</v>
      </c>
      <c r="E70" s="154">
        <v>246373</v>
      </c>
      <c r="F70" s="155">
        <v>388.5</v>
      </c>
      <c r="G70" s="154">
        <v>154958</v>
      </c>
      <c r="H70" s="153">
        <v>109</v>
      </c>
      <c r="I70" s="154">
        <v>12413.17</v>
      </c>
      <c r="J70" s="154">
        <v>5289.63</v>
      </c>
    </row>
    <row r="71" spans="1:10" x14ac:dyDescent="0.2">
      <c r="A71" s="143">
        <v>14129</v>
      </c>
      <c r="B71" s="144" t="s">
        <v>142</v>
      </c>
      <c r="C71" s="155">
        <v>156</v>
      </c>
      <c r="D71" s="154">
        <v>6721.7725558194534</v>
      </c>
      <c r="E71" s="154">
        <v>750746</v>
      </c>
      <c r="F71" s="155">
        <v>1238.5</v>
      </c>
      <c r="G71" s="154">
        <v>599658</v>
      </c>
      <c r="H71" s="153">
        <v>411</v>
      </c>
      <c r="I71" s="154">
        <v>13439.36</v>
      </c>
      <c r="J71" s="154">
        <v>6258.7</v>
      </c>
    </row>
    <row r="72" spans="1:10" x14ac:dyDescent="0.2">
      <c r="A72" s="143">
        <v>14130</v>
      </c>
      <c r="B72" s="144" t="s">
        <v>143</v>
      </c>
      <c r="C72" s="155">
        <v>166</v>
      </c>
      <c r="D72" s="154">
        <v>2309.776191739285</v>
      </c>
      <c r="E72" s="154">
        <v>482073</v>
      </c>
      <c r="F72" s="155">
        <v>686.5</v>
      </c>
      <c r="G72" s="154">
        <v>178329</v>
      </c>
      <c r="H72" s="153">
        <v>104</v>
      </c>
      <c r="I72" s="154">
        <v>16169.09</v>
      </c>
      <c r="J72" s="154">
        <v>13562.25</v>
      </c>
    </row>
    <row r="73" spans="1:10" x14ac:dyDescent="0.2">
      <c r="A73" s="143">
        <v>15001</v>
      </c>
      <c r="B73" s="144" t="s">
        <v>144</v>
      </c>
      <c r="C73" s="155">
        <v>138</v>
      </c>
      <c r="D73" s="154">
        <v>6978.6258414339673</v>
      </c>
      <c r="E73" s="154">
        <v>194710</v>
      </c>
      <c r="F73" s="155">
        <v>270.5</v>
      </c>
      <c r="G73" s="154">
        <v>121847</v>
      </c>
      <c r="H73" s="153">
        <v>77</v>
      </c>
      <c r="I73" s="154">
        <v>13623.97</v>
      </c>
      <c r="J73" s="154">
        <v>3630.13</v>
      </c>
    </row>
    <row r="74" spans="1:10" x14ac:dyDescent="0.2">
      <c r="A74" s="143">
        <v>15002</v>
      </c>
      <c r="B74" s="144" t="s">
        <v>145</v>
      </c>
      <c r="C74" s="155">
        <v>154</v>
      </c>
      <c r="D74" s="154">
        <v>2779.5438467213107</v>
      </c>
      <c r="E74" s="154">
        <v>2117581</v>
      </c>
      <c r="F74" s="155">
        <v>2942</v>
      </c>
      <c r="G74" s="154">
        <v>950795</v>
      </c>
      <c r="H74" s="153">
        <v>457</v>
      </c>
      <c r="I74" s="154">
        <v>15061.12</v>
      </c>
      <c r="J74" s="154">
        <v>12529.72</v>
      </c>
    </row>
    <row r="75" spans="1:10" x14ac:dyDescent="0.2">
      <c r="A75" s="143">
        <v>15003</v>
      </c>
      <c r="B75" s="144" t="s">
        <v>146</v>
      </c>
      <c r="C75" s="155">
        <v>143</v>
      </c>
      <c r="D75" s="154">
        <v>3785.6648906506057</v>
      </c>
      <c r="E75" s="154">
        <v>143465</v>
      </c>
      <c r="F75" s="155">
        <v>125.5</v>
      </c>
      <c r="G75" s="154">
        <v>56912</v>
      </c>
      <c r="H75" s="153">
        <v>41</v>
      </c>
      <c r="I75" s="154">
        <v>21448.28</v>
      </c>
      <c r="J75" s="154">
        <v>18897.939999999999</v>
      </c>
    </row>
    <row r="76" spans="1:10" x14ac:dyDescent="0.2">
      <c r="A76" s="143">
        <v>15004</v>
      </c>
      <c r="B76" s="144" t="s">
        <v>147</v>
      </c>
      <c r="C76" s="155">
        <v>154</v>
      </c>
      <c r="D76" s="154">
        <v>6898.5217728005919</v>
      </c>
      <c r="E76" s="154">
        <v>171870</v>
      </c>
      <c r="F76" s="155">
        <v>164.5</v>
      </c>
      <c r="G76" s="154">
        <v>81844</v>
      </c>
      <c r="H76" s="153">
        <v>32</v>
      </c>
      <c r="I76" s="154">
        <v>15105.72</v>
      </c>
      <c r="J76" s="154">
        <v>5888.25</v>
      </c>
    </row>
    <row r="77" spans="1:10" x14ac:dyDescent="0.2">
      <c r="A77" s="143">
        <v>16090</v>
      </c>
      <c r="B77" s="144" t="s">
        <v>148</v>
      </c>
      <c r="C77" s="155">
        <v>161</v>
      </c>
      <c r="D77" s="154">
        <v>6360.5920135784136</v>
      </c>
      <c r="E77" s="154">
        <v>1862949</v>
      </c>
      <c r="F77" s="155">
        <v>2622.5</v>
      </c>
      <c r="G77" s="154">
        <v>1283413</v>
      </c>
      <c r="H77" s="153">
        <v>797</v>
      </c>
      <c r="I77" s="154">
        <v>10737.22</v>
      </c>
      <c r="J77" s="154">
        <v>6026.84</v>
      </c>
    </row>
    <row r="78" spans="1:10" x14ac:dyDescent="0.2">
      <c r="A78" s="143">
        <v>16092</v>
      </c>
      <c r="B78" s="144" t="s">
        <v>149</v>
      </c>
      <c r="C78" s="155">
        <v>161</v>
      </c>
      <c r="D78" s="154">
        <v>8541.712299117733</v>
      </c>
      <c r="E78" s="154">
        <v>82680</v>
      </c>
      <c r="F78" s="155">
        <v>131.5</v>
      </c>
      <c r="G78" s="154">
        <v>70810</v>
      </c>
      <c r="H78" s="153">
        <v>28</v>
      </c>
      <c r="I78" s="154">
        <v>16258.48</v>
      </c>
      <c r="J78" s="154">
        <v>6882.52</v>
      </c>
    </row>
    <row r="79" spans="1:10" x14ac:dyDescent="0.2">
      <c r="A79" s="143">
        <v>16094</v>
      </c>
      <c r="B79" s="144" t="s">
        <v>150</v>
      </c>
      <c r="C79" s="155">
        <v>153</v>
      </c>
      <c r="D79" s="154">
        <v>7122.5716388316687</v>
      </c>
      <c r="E79" s="154">
        <v>134813</v>
      </c>
      <c r="F79" s="155">
        <v>157.5</v>
      </c>
      <c r="G79" s="154">
        <v>91326</v>
      </c>
      <c r="H79" s="153">
        <v>44</v>
      </c>
      <c r="I79" s="154">
        <v>13528.35</v>
      </c>
      <c r="J79" s="154">
        <v>5675.09</v>
      </c>
    </row>
    <row r="80" spans="1:10" x14ac:dyDescent="0.2">
      <c r="A80" s="143">
        <v>16096</v>
      </c>
      <c r="B80" s="144" t="s">
        <v>151</v>
      </c>
      <c r="C80" s="155">
        <v>169</v>
      </c>
      <c r="D80" s="154">
        <v>5014.7627989691937</v>
      </c>
      <c r="E80" s="154">
        <v>950275</v>
      </c>
      <c r="F80" s="155">
        <v>1632</v>
      </c>
      <c r="G80" s="154">
        <v>1356249</v>
      </c>
      <c r="H80" s="153">
        <v>665</v>
      </c>
      <c r="I80" s="154">
        <v>14956.58</v>
      </c>
      <c r="J80" s="154">
        <v>9541.6200000000008</v>
      </c>
    </row>
    <row r="81" spans="1:10" x14ac:dyDescent="0.2">
      <c r="A81" s="143">
        <v>16097</v>
      </c>
      <c r="B81" s="144" t="s">
        <v>152</v>
      </c>
      <c r="C81" s="155">
        <v>166</v>
      </c>
      <c r="D81" s="154">
        <v>5332.6202262171064</v>
      </c>
      <c r="E81" s="154">
        <v>195361</v>
      </c>
      <c r="F81" s="155">
        <v>246.5</v>
      </c>
      <c r="G81" s="154">
        <v>81797</v>
      </c>
      <c r="H81" s="153">
        <v>34</v>
      </c>
      <c r="I81" s="154">
        <v>14961.34</v>
      </c>
      <c r="J81" s="154">
        <v>8977.33</v>
      </c>
    </row>
    <row r="82" spans="1:10" x14ac:dyDescent="0.2">
      <c r="A82" s="143">
        <v>17121</v>
      </c>
      <c r="B82" s="144" t="s">
        <v>153</v>
      </c>
      <c r="C82" s="155">
        <v>149</v>
      </c>
      <c r="D82" s="154">
        <v>9578.8505175889914</v>
      </c>
      <c r="E82" s="154">
        <v>19138</v>
      </c>
      <c r="F82" s="155">
        <v>49</v>
      </c>
      <c r="G82" s="154">
        <v>26488</v>
      </c>
      <c r="H82" s="153">
        <v>20</v>
      </c>
      <c r="I82" s="154">
        <v>23432.16</v>
      </c>
      <c r="J82" s="154">
        <v>10226.530000000001</v>
      </c>
    </row>
    <row r="83" spans="1:10" x14ac:dyDescent="0.2">
      <c r="A83" s="143">
        <v>17122</v>
      </c>
      <c r="B83" s="144" t="s">
        <v>154</v>
      </c>
      <c r="C83" s="155">
        <v>144</v>
      </c>
      <c r="D83" s="154">
        <v>8615.1398387646841</v>
      </c>
      <c r="E83" s="154">
        <v>61812</v>
      </c>
      <c r="F83" s="155">
        <v>83</v>
      </c>
      <c r="G83" s="154">
        <v>41797</v>
      </c>
      <c r="H83" s="153">
        <v>27</v>
      </c>
      <c r="I83" s="154">
        <v>17471.759999999998</v>
      </c>
      <c r="J83" s="154">
        <v>7804.66</v>
      </c>
    </row>
    <row r="84" spans="1:10" x14ac:dyDescent="0.2">
      <c r="A84" s="143">
        <v>17124</v>
      </c>
      <c r="B84" s="144" t="s">
        <v>155</v>
      </c>
      <c r="C84" s="155">
        <v>137</v>
      </c>
      <c r="D84" s="154">
        <v>18505.109298904157</v>
      </c>
      <c r="E84" s="154">
        <v>39390</v>
      </c>
      <c r="F84" s="155">
        <v>18</v>
      </c>
      <c r="G84" s="154">
        <v>20193</v>
      </c>
      <c r="H84" s="153">
        <v>10</v>
      </c>
      <c r="I84" s="154">
        <v>37964.639999999999</v>
      </c>
      <c r="J84" s="154">
        <v>13598.77</v>
      </c>
    </row>
    <row r="85" spans="1:10" x14ac:dyDescent="0.2">
      <c r="A85" s="143">
        <v>17125</v>
      </c>
      <c r="B85" s="144" t="s">
        <v>156</v>
      </c>
      <c r="C85" s="155">
        <v>162</v>
      </c>
      <c r="D85" s="154">
        <v>4917.2852588133001</v>
      </c>
      <c r="E85" s="154">
        <v>200344</v>
      </c>
      <c r="F85" s="155">
        <v>236</v>
      </c>
      <c r="G85" s="154">
        <v>215818</v>
      </c>
      <c r="H85" s="153">
        <v>117</v>
      </c>
      <c r="I85" s="154">
        <v>15855.56</v>
      </c>
      <c r="J85" s="154">
        <v>10848.05</v>
      </c>
    </row>
    <row r="86" spans="1:10" x14ac:dyDescent="0.2">
      <c r="A86" s="143">
        <v>17126</v>
      </c>
      <c r="B86" s="144" t="s">
        <v>157</v>
      </c>
      <c r="C86" s="155">
        <v>164</v>
      </c>
      <c r="D86" s="154">
        <v>9017.9622843306715</v>
      </c>
      <c r="E86" s="154">
        <v>69753</v>
      </c>
      <c r="F86" s="155">
        <v>57</v>
      </c>
      <c r="G86" s="154">
        <v>43071</v>
      </c>
      <c r="H86" s="153">
        <v>23</v>
      </c>
      <c r="I86" s="154">
        <v>24073.9</v>
      </c>
      <c r="J86" s="154">
        <v>12926.99</v>
      </c>
    </row>
    <row r="87" spans="1:10" x14ac:dyDescent="0.2">
      <c r="A87" s="143">
        <v>18047</v>
      </c>
      <c r="B87" s="144" t="s">
        <v>158</v>
      </c>
      <c r="C87" s="155">
        <v>137</v>
      </c>
      <c r="D87" s="154">
        <v>7207.9345318234091</v>
      </c>
      <c r="E87" s="154">
        <v>326066</v>
      </c>
      <c r="F87" s="155">
        <v>358</v>
      </c>
      <c r="G87" s="154">
        <v>189848</v>
      </c>
      <c r="H87" s="153">
        <v>87</v>
      </c>
      <c r="I87" s="154">
        <v>13279.82</v>
      </c>
      <c r="J87" s="154">
        <v>2402.84</v>
      </c>
    </row>
    <row r="88" spans="1:10" x14ac:dyDescent="0.2">
      <c r="A88" s="143">
        <v>18050</v>
      </c>
      <c r="B88" s="144" t="s">
        <v>159</v>
      </c>
      <c r="C88" s="155">
        <v>157</v>
      </c>
      <c r="D88" s="154">
        <v>7023.2105790445439</v>
      </c>
      <c r="E88" s="154">
        <v>178265</v>
      </c>
      <c r="F88" s="155">
        <v>154.5</v>
      </c>
      <c r="G88" s="154">
        <v>138775</v>
      </c>
      <c r="H88" s="153">
        <v>81</v>
      </c>
      <c r="I88" s="154">
        <v>16144.69</v>
      </c>
      <c r="J88" s="154">
        <v>3514.42</v>
      </c>
    </row>
    <row r="89" spans="1:10" x14ac:dyDescent="0.2">
      <c r="A89" s="143">
        <v>19139</v>
      </c>
      <c r="B89" s="144" t="s">
        <v>160</v>
      </c>
      <c r="C89" s="155">
        <v>152</v>
      </c>
      <c r="D89" s="154">
        <v>6945.3018240661177</v>
      </c>
      <c r="E89" s="154">
        <v>305314</v>
      </c>
      <c r="F89" s="155">
        <v>186.5</v>
      </c>
      <c r="G89" s="154">
        <v>123929</v>
      </c>
      <c r="H89" s="153">
        <v>99</v>
      </c>
      <c r="I89" s="154">
        <v>14542.46</v>
      </c>
      <c r="J89" s="154">
        <v>5569.2</v>
      </c>
    </row>
    <row r="90" spans="1:10" x14ac:dyDescent="0.2">
      <c r="A90" s="143">
        <v>19140</v>
      </c>
      <c r="B90" s="144" t="s">
        <v>161</v>
      </c>
      <c r="C90" s="155">
        <v>148</v>
      </c>
      <c r="D90" s="154">
        <v>7932.2123795844309</v>
      </c>
      <c r="E90" s="154">
        <v>67654</v>
      </c>
      <c r="F90" s="155">
        <v>85.5</v>
      </c>
      <c r="G90" s="154">
        <v>40854</v>
      </c>
      <c r="H90" s="153">
        <v>13</v>
      </c>
      <c r="I90" s="154">
        <v>13445.77</v>
      </c>
      <c r="J90" s="154">
        <v>7553.63</v>
      </c>
    </row>
    <row r="91" spans="1:10" x14ac:dyDescent="0.2">
      <c r="A91" s="143">
        <v>19142</v>
      </c>
      <c r="B91" s="144" t="s">
        <v>162</v>
      </c>
      <c r="C91" s="155">
        <v>161</v>
      </c>
      <c r="D91" s="154">
        <v>7004.4349099894152</v>
      </c>
      <c r="E91" s="154">
        <v>3022128</v>
      </c>
      <c r="F91" s="155">
        <v>2996.5</v>
      </c>
      <c r="G91" s="154">
        <v>1184031</v>
      </c>
      <c r="H91" s="153">
        <v>645</v>
      </c>
      <c r="I91" s="154">
        <v>14391.28</v>
      </c>
      <c r="J91" s="154">
        <v>8412.4599999999991</v>
      </c>
    </row>
    <row r="92" spans="1:10" x14ac:dyDescent="0.2">
      <c r="A92" s="143">
        <v>19144</v>
      </c>
      <c r="B92" s="144" t="s">
        <v>163</v>
      </c>
      <c r="C92" s="155">
        <v>154</v>
      </c>
      <c r="D92" s="154">
        <v>7117.179590576904</v>
      </c>
      <c r="E92" s="154">
        <v>392681</v>
      </c>
      <c r="F92" s="155">
        <v>473</v>
      </c>
      <c r="G92" s="154">
        <v>187978</v>
      </c>
      <c r="H92" s="153">
        <v>122</v>
      </c>
      <c r="I92" s="154">
        <v>13361.28</v>
      </c>
      <c r="J92" s="154">
        <v>6500.06</v>
      </c>
    </row>
    <row r="93" spans="1:10" x14ac:dyDescent="0.2">
      <c r="A93" s="143">
        <v>19147</v>
      </c>
      <c r="B93" s="144" t="s">
        <v>164</v>
      </c>
      <c r="C93" s="155">
        <v>142</v>
      </c>
      <c r="D93" s="154">
        <v>7916.7757821044443</v>
      </c>
      <c r="E93" s="154">
        <v>80430</v>
      </c>
      <c r="F93" s="155">
        <v>85</v>
      </c>
      <c r="G93" s="154">
        <v>47526</v>
      </c>
      <c r="H93" s="153">
        <v>19</v>
      </c>
      <c r="I93" s="154">
        <v>16348.13</v>
      </c>
      <c r="J93" s="154">
        <v>6824.24</v>
      </c>
    </row>
    <row r="94" spans="1:10" x14ac:dyDescent="0.2">
      <c r="A94" s="143">
        <v>19148</v>
      </c>
      <c r="B94" s="144" t="s">
        <v>165</v>
      </c>
      <c r="C94" s="155">
        <v>168</v>
      </c>
      <c r="D94" s="154">
        <v>6636.6498360275336</v>
      </c>
      <c r="E94" s="154">
        <v>858416</v>
      </c>
      <c r="F94" s="155">
        <v>1019.5</v>
      </c>
      <c r="G94" s="154">
        <v>418599</v>
      </c>
      <c r="H94" s="153">
        <v>242</v>
      </c>
      <c r="I94" s="154">
        <v>13455.73</v>
      </c>
      <c r="J94" s="154">
        <v>6848.9</v>
      </c>
    </row>
    <row r="95" spans="1:10" x14ac:dyDescent="0.2">
      <c r="A95" s="143">
        <v>19149</v>
      </c>
      <c r="B95" s="144" t="s">
        <v>166</v>
      </c>
      <c r="C95" s="155">
        <v>158</v>
      </c>
      <c r="D95" s="154">
        <v>5489.0787315050757</v>
      </c>
      <c r="E95" s="154">
        <v>993795</v>
      </c>
      <c r="F95" s="155">
        <v>869</v>
      </c>
      <c r="G95" s="154">
        <v>509846</v>
      </c>
      <c r="H95" s="153">
        <v>259</v>
      </c>
      <c r="I95" s="154">
        <v>14099.55</v>
      </c>
      <c r="J95" s="154">
        <v>9583.66</v>
      </c>
    </row>
    <row r="96" spans="1:10" x14ac:dyDescent="0.2">
      <c r="A96" s="143">
        <v>19150</v>
      </c>
      <c r="B96" s="144" t="s">
        <v>167</v>
      </c>
      <c r="C96" s="155">
        <v>148</v>
      </c>
      <c r="D96" s="154">
        <v>9607.3464223344108</v>
      </c>
      <c r="E96" s="154">
        <v>37541</v>
      </c>
      <c r="F96" s="155">
        <v>37</v>
      </c>
      <c r="G96" s="154">
        <v>72701</v>
      </c>
      <c r="H96" s="153">
        <v>42</v>
      </c>
      <c r="I96" s="154">
        <v>16998.560000000001</v>
      </c>
      <c r="J96" s="154">
        <v>6709.25</v>
      </c>
    </row>
    <row r="97" spans="1:10" x14ac:dyDescent="0.2">
      <c r="A97" s="143">
        <v>19151</v>
      </c>
      <c r="B97" s="144" t="s">
        <v>168</v>
      </c>
      <c r="C97" s="155">
        <v>155</v>
      </c>
      <c r="D97" s="154">
        <v>6288.4379205596088</v>
      </c>
      <c r="E97" s="154">
        <v>248161</v>
      </c>
      <c r="F97" s="155">
        <v>253</v>
      </c>
      <c r="G97" s="154">
        <v>102390</v>
      </c>
      <c r="H97" s="153">
        <v>54</v>
      </c>
      <c r="I97" s="154">
        <v>15674.12</v>
      </c>
      <c r="J97" s="154">
        <v>9663</v>
      </c>
    </row>
    <row r="98" spans="1:10" x14ac:dyDescent="0.2">
      <c r="A98" s="143">
        <v>19152</v>
      </c>
      <c r="B98" s="144" t="s">
        <v>709</v>
      </c>
      <c r="C98" s="155">
        <v>169</v>
      </c>
      <c r="D98" s="154">
        <v>7235.3959151530498</v>
      </c>
      <c r="E98" s="154">
        <v>2161936</v>
      </c>
      <c r="F98" s="155">
        <v>2151</v>
      </c>
      <c r="G98" s="154">
        <v>1099937</v>
      </c>
      <c r="H98" s="153">
        <v>768</v>
      </c>
      <c r="I98" s="154">
        <v>15490.49</v>
      </c>
      <c r="J98" s="154">
        <v>8617.67</v>
      </c>
    </row>
    <row r="99" spans="1:10" x14ac:dyDescent="0.2">
      <c r="A99" s="143">
        <v>20001</v>
      </c>
      <c r="B99" s="144" t="s">
        <v>169</v>
      </c>
      <c r="C99" s="155">
        <v>146</v>
      </c>
      <c r="D99" s="154">
        <v>5829.8437500176406</v>
      </c>
      <c r="E99" s="154">
        <v>339538</v>
      </c>
      <c r="F99" s="155">
        <v>602.5</v>
      </c>
      <c r="G99" s="154">
        <v>245934</v>
      </c>
      <c r="H99" s="153">
        <v>83</v>
      </c>
      <c r="I99" s="154">
        <v>13175.81</v>
      </c>
      <c r="J99" s="154">
        <v>5178.92</v>
      </c>
    </row>
    <row r="100" spans="1:10" x14ac:dyDescent="0.2">
      <c r="A100" s="143">
        <v>20002</v>
      </c>
      <c r="B100" s="144" t="s">
        <v>170</v>
      </c>
      <c r="C100" s="155">
        <v>159</v>
      </c>
      <c r="D100" s="154">
        <v>6079.7385773507758</v>
      </c>
      <c r="E100" s="154">
        <v>355773</v>
      </c>
      <c r="F100" s="155">
        <v>302.5</v>
      </c>
      <c r="G100" s="154">
        <v>275673</v>
      </c>
      <c r="H100" s="153">
        <v>125</v>
      </c>
      <c r="I100" s="154">
        <v>12337.64</v>
      </c>
      <c r="J100" s="154">
        <v>4292.62</v>
      </c>
    </row>
    <row r="101" spans="1:10" x14ac:dyDescent="0.2">
      <c r="A101" s="143">
        <v>21148</v>
      </c>
      <c r="B101" s="144" t="s">
        <v>171</v>
      </c>
      <c r="C101" s="155">
        <v>148</v>
      </c>
      <c r="D101" s="154">
        <v>7952.6643321277224</v>
      </c>
      <c r="E101" s="154">
        <v>84637</v>
      </c>
      <c r="F101" s="155">
        <v>87</v>
      </c>
      <c r="G101" s="154">
        <v>38963</v>
      </c>
      <c r="H101" s="153">
        <v>24</v>
      </c>
      <c r="I101" s="154">
        <v>26048.33</v>
      </c>
      <c r="J101" s="154">
        <v>14182.16</v>
      </c>
    </row>
    <row r="102" spans="1:10" x14ac:dyDescent="0.2">
      <c r="A102" s="143">
        <v>21149</v>
      </c>
      <c r="B102" s="144" t="s">
        <v>172</v>
      </c>
      <c r="C102" s="155">
        <v>166</v>
      </c>
      <c r="D102" s="154">
        <v>6823.1257134555117</v>
      </c>
      <c r="E102" s="154">
        <v>124687</v>
      </c>
      <c r="F102" s="155">
        <v>232</v>
      </c>
      <c r="G102" s="154">
        <v>72978</v>
      </c>
      <c r="H102" s="153">
        <v>52</v>
      </c>
      <c r="I102" s="154">
        <v>18173.77</v>
      </c>
      <c r="J102" s="154">
        <v>12731.76</v>
      </c>
    </row>
    <row r="103" spans="1:10" x14ac:dyDescent="0.2">
      <c r="A103" s="143">
        <v>21150</v>
      </c>
      <c r="B103" s="144" t="s">
        <v>173</v>
      </c>
      <c r="C103" s="155">
        <v>144</v>
      </c>
      <c r="D103" s="154">
        <v>7989.1042386113095</v>
      </c>
      <c r="E103" s="154">
        <v>103973</v>
      </c>
      <c r="F103" s="155">
        <v>73</v>
      </c>
      <c r="G103" s="154">
        <v>38534</v>
      </c>
      <c r="H103" s="153">
        <v>14</v>
      </c>
      <c r="I103" s="154">
        <v>30655.91</v>
      </c>
      <c r="J103" s="154">
        <v>15643.19</v>
      </c>
    </row>
    <row r="104" spans="1:10" x14ac:dyDescent="0.2">
      <c r="A104" s="143">
        <v>21151</v>
      </c>
      <c r="B104" s="144" t="s">
        <v>174</v>
      </c>
      <c r="C104" s="155">
        <v>159</v>
      </c>
      <c r="D104" s="154">
        <v>4308.8330386303451</v>
      </c>
      <c r="E104" s="154">
        <v>221873</v>
      </c>
      <c r="F104" s="155">
        <v>209.5</v>
      </c>
      <c r="G104" s="154">
        <v>141517</v>
      </c>
      <c r="H104" s="153">
        <v>68</v>
      </c>
      <c r="I104" s="154">
        <v>15733.06</v>
      </c>
      <c r="J104" s="154">
        <v>13217.89</v>
      </c>
    </row>
    <row r="105" spans="1:10" x14ac:dyDescent="0.2">
      <c r="A105" s="143">
        <v>22088</v>
      </c>
      <c r="B105" s="144" t="s">
        <v>175</v>
      </c>
      <c r="C105" s="155">
        <v>149</v>
      </c>
      <c r="D105" s="154">
        <v>9621.5646665978165</v>
      </c>
      <c r="E105" s="154">
        <v>165543</v>
      </c>
      <c r="F105" s="155">
        <v>180.5</v>
      </c>
      <c r="G105" s="154">
        <v>68727</v>
      </c>
      <c r="H105" s="153">
        <v>29</v>
      </c>
      <c r="I105" s="154">
        <v>15461.5</v>
      </c>
      <c r="J105" s="154">
        <v>3520.44</v>
      </c>
    </row>
    <row r="106" spans="1:10" x14ac:dyDescent="0.2">
      <c r="A106" s="143">
        <v>22089</v>
      </c>
      <c r="B106" s="144" t="s">
        <v>710</v>
      </c>
      <c r="C106" s="155">
        <v>170</v>
      </c>
      <c r="D106" s="154">
        <v>6983.7518108182276</v>
      </c>
      <c r="E106" s="154">
        <v>1723404</v>
      </c>
      <c r="F106" s="155">
        <v>3011</v>
      </c>
      <c r="G106" s="154">
        <v>1292125</v>
      </c>
      <c r="H106" s="153">
        <v>759</v>
      </c>
      <c r="I106" s="154">
        <v>11770.35</v>
      </c>
      <c r="J106" s="154">
        <v>5468.89</v>
      </c>
    </row>
    <row r="107" spans="1:10" x14ac:dyDescent="0.2">
      <c r="A107" s="143">
        <v>22090</v>
      </c>
      <c r="B107" s="144" t="s">
        <v>176</v>
      </c>
      <c r="C107" s="155">
        <v>145</v>
      </c>
      <c r="D107" s="154">
        <v>7354.7652365502918</v>
      </c>
      <c r="E107" s="154">
        <v>219855</v>
      </c>
      <c r="F107" s="155">
        <v>432.5</v>
      </c>
      <c r="G107" s="154">
        <v>177734</v>
      </c>
      <c r="H107" s="153">
        <v>77</v>
      </c>
      <c r="I107" s="154">
        <v>11341.32</v>
      </c>
      <c r="J107" s="154">
        <v>4098.32</v>
      </c>
    </row>
    <row r="108" spans="1:10" x14ac:dyDescent="0.2">
      <c r="A108" s="143">
        <v>22091</v>
      </c>
      <c r="B108" s="144" t="s">
        <v>177</v>
      </c>
      <c r="C108" s="155">
        <v>147</v>
      </c>
      <c r="D108" s="154">
        <v>7084.2058237374104</v>
      </c>
      <c r="E108" s="154">
        <v>86945</v>
      </c>
      <c r="F108" s="155">
        <v>169.5</v>
      </c>
      <c r="G108" s="154">
        <v>95856</v>
      </c>
      <c r="H108" s="153">
        <v>60</v>
      </c>
      <c r="I108" s="154">
        <v>14151.76</v>
      </c>
      <c r="J108" s="154">
        <v>6593.61</v>
      </c>
    </row>
    <row r="109" spans="1:10" x14ac:dyDescent="0.2">
      <c r="A109" s="143">
        <v>22092</v>
      </c>
      <c r="B109" s="144" t="s">
        <v>178</v>
      </c>
      <c r="C109" s="155">
        <v>142</v>
      </c>
      <c r="D109" s="154">
        <v>7605.6958033875308</v>
      </c>
      <c r="E109" s="154">
        <v>234782</v>
      </c>
      <c r="F109" s="155">
        <v>388</v>
      </c>
      <c r="G109" s="154">
        <v>241378</v>
      </c>
      <c r="H109" s="153">
        <v>119</v>
      </c>
      <c r="I109" s="154">
        <v>11811.93</v>
      </c>
      <c r="J109" s="154">
        <v>4478.8</v>
      </c>
    </row>
    <row r="110" spans="1:10" x14ac:dyDescent="0.2">
      <c r="A110" s="143">
        <v>22093</v>
      </c>
      <c r="B110" s="144" t="s">
        <v>179</v>
      </c>
      <c r="C110" s="155">
        <v>164</v>
      </c>
      <c r="D110" s="154">
        <v>7301.4062742531551</v>
      </c>
      <c r="E110" s="154">
        <v>1949963</v>
      </c>
      <c r="F110" s="155">
        <v>3661</v>
      </c>
      <c r="G110" s="154">
        <v>1230195</v>
      </c>
      <c r="H110" s="153">
        <v>872</v>
      </c>
      <c r="I110" s="154">
        <v>12671.29</v>
      </c>
      <c r="J110" s="154">
        <v>5213.7700000000004</v>
      </c>
    </row>
    <row r="111" spans="1:10" x14ac:dyDescent="0.2">
      <c r="A111" s="143">
        <v>22094</v>
      </c>
      <c r="B111" s="144" t="s">
        <v>180</v>
      </c>
      <c r="C111" s="155">
        <v>148</v>
      </c>
      <c r="D111" s="154">
        <v>6591.950953009552</v>
      </c>
      <c r="E111" s="154">
        <v>259335</v>
      </c>
      <c r="F111" s="155">
        <v>390</v>
      </c>
      <c r="G111" s="154">
        <v>188454</v>
      </c>
      <c r="H111" s="153">
        <v>91</v>
      </c>
      <c r="I111" s="154">
        <v>12542.3</v>
      </c>
      <c r="J111" s="154">
        <v>6634.57</v>
      </c>
    </row>
    <row r="112" spans="1:10" x14ac:dyDescent="0.2">
      <c r="A112" s="143">
        <v>23101</v>
      </c>
      <c r="B112" s="144" t="s">
        <v>181</v>
      </c>
      <c r="C112" s="155">
        <v>164</v>
      </c>
      <c r="D112" s="154">
        <v>6717.3433434733415</v>
      </c>
      <c r="E112" s="154">
        <v>516979</v>
      </c>
      <c r="F112" s="155">
        <v>584</v>
      </c>
      <c r="G112" s="154">
        <v>273239</v>
      </c>
      <c r="H112" s="153">
        <v>191</v>
      </c>
      <c r="I112" s="154">
        <v>12913.01</v>
      </c>
      <c r="J112" s="154">
        <v>5423.25</v>
      </c>
    </row>
    <row r="113" spans="1:10" x14ac:dyDescent="0.2">
      <c r="A113" s="143">
        <v>24086</v>
      </c>
      <c r="B113" s="144" t="s">
        <v>182</v>
      </c>
      <c r="C113" s="155">
        <v>169</v>
      </c>
      <c r="D113" s="154">
        <v>5874.9963745094838</v>
      </c>
      <c r="E113" s="154">
        <v>1739671</v>
      </c>
      <c r="F113" s="155">
        <v>1845.5</v>
      </c>
      <c r="G113" s="154">
        <v>698052</v>
      </c>
      <c r="H113" s="153">
        <v>480</v>
      </c>
      <c r="I113" s="154">
        <v>14169.14</v>
      </c>
      <c r="J113" s="154">
        <v>8433.89</v>
      </c>
    </row>
    <row r="114" spans="1:10" x14ac:dyDescent="0.2">
      <c r="A114" s="143">
        <v>24087</v>
      </c>
      <c r="B114" s="144" t="s">
        <v>183</v>
      </c>
      <c r="C114" s="155">
        <v>169</v>
      </c>
      <c r="D114" s="154">
        <v>6358.4416741233381</v>
      </c>
      <c r="E114" s="154">
        <v>867663</v>
      </c>
      <c r="F114" s="155">
        <v>1164</v>
      </c>
      <c r="G114" s="154">
        <v>483694</v>
      </c>
      <c r="H114" s="153">
        <v>193</v>
      </c>
      <c r="I114" s="154">
        <v>14166.26</v>
      </c>
      <c r="J114" s="154">
        <v>9007.58</v>
      </c>
    </row>
    <row r="115" spans="1:10" x14ac:dyDescent="0.2">
      <c r="A115" s="143">
        <v>24089</v>
      </c>
      <c r="B115" s="144" t="s">
        <v>184</v>
      </c>
      <c r="C115" s="155">
        <v>161</v>
      </c>
      <c r="D115" s="154">
        <v>6048.0157248203705</v>
      </c>
      <c r="E115" s="154">
        <v>1715521</v>
      </c>
      <c r="F115" s="155">
        <v>1169.5</v>
      </c>
      <c r="G115" s="154">
        <v>726914</v>
      </c>
      <c r="H115" s="153">
        <v>371</v>
      </c>
      <c r="I115" s="154">
        <v>14356.8</v>
      </c>
      <c r="J115" s="154">
        <v>8106.54</v>
      </c>
    </row>
    <row r="116" spans="1:10" x14ac:dyDescent="0.2">
      <c r="A116" s="143">
        <v>24090</v>
      </c>
      <c r="B116" s="144" t="s">
        <v>185</v>
      </c>
      <c r="C116" s="155">
        <v>169</v>
      </c>
      <c r="D116" s="154">
        <v>7094.4470248639718</v>
      </c>
      <c r="E116" s="154">
        <v>5456772</v>
      </c>
      <c r="F116" s="155">
        <v>6187.5</v>
      </c>
      <c r="G116" s="154">
        <v>2413381</v>
      </c>
      <c r="H116" s="153">
        <v>1663</v>
      </c>
      <c r="I116" s="154">
        <v>15902.33</v>
      </c>
      <c r="J116" s="154">
        <v>9599.2000000000007</v>
      </c>
    </row>
    <row r="117" spans="1:10" x14ac:dyDescent="0.2">
      <c r="A117" s="143">
        <v>24091</v>
      </c>
      <c r="B117" s="144" t="s">
        <v>186</v>
      </c>
      <c r="C117" s="155">
        <v>168</v>
      </c>
      <c r="D117" s="154">
        <v>11763.126450632868</v>
      </c>
      <c r="E117" s="154">
        <v>51154</v>
      </c>
      <c r="F117" s="155">
        <v>11</v>
      </c>
      <c r="G117" s="154">
        <v>12796</v>
      </c>
      <c r="H117" s="153">
        <v>1</v>
      </c>
      <c r="I117" s="154">
        <v>34471.730000000003</v>
      </c>
      <c r="J117" s="154">
        <v>15081.26</v>
      </c>
    </row>
    <row r="118" spans="1:10" x14ac:dyDescent="0.2">
      <c r="A118" s="143">
        <v>24093</v>
      </c>
      <c r="B118" s="144" t="s">
        <v>187</v>
      </c>
      <c r="C118" s="155">
        <v>169</v>
      </c>
      <c r="D118" s="154">
        <v>6395.3557948089119</v>
      </c>
      <c r="E118" s="154">
        <v>11516675</v>
      </c>
      <c r="F118" s="155">
        <v>12557</v>
      </c>
      <c r="G118" s="154">
        <v>5215486</v>
      </c>
      <c r="H118" s="153">
        <v>3072</v>
      </c>
      <c r="I118" s="154">
        <v>0</v>
      </c>
      <c r="J118" s="154">
        <v>10575.25</v>
      </c>
    </row>
    <row r="119" spans="1:10" x14ac:dyDescent="0.2">
      <c r="A119" s="143">
        <v>25001</v>
      </c>
      <c r="B119" s="144" t="s">
        <v>188</v>
      </c>
      <c r="C119" s="155">
        <v>169</v>
      </c>
      <c r="D119" s="154">
        <v>6635.1739861084025</v>
      </c>
      <c r="E119" s="154">
        <v>608675</v>
      </c>
      <c r="F119" s="155">
        <v>808</v>
      </c>
      <c r="G119" s="154">
        <v>393331</v>
      </c>
      <c r="H119" s="153">
        <v>261</v>
      </c>
      <c r="I119" s="154">
        <v>14614.74</v>
      </c>
      <c r="J119" s="154">
        <v>5948.73</v>
      </c>
    </row>
    <row r="120" spans="1:10" x14ac:dyDescent="0.2">
      <c r="A120" s="143">
        <v>25002</v>
      </c>
      <c r="B120" s="144" t="s">
        <v>189</v>
      </c>
      <c r="C120" s="155">
        <v>143</v>
      </c>
      <c r="D120" s="154">
        <v>6745.7696640531258</v>
      </c>
      <c r="E120" s="154">
        <v>275531</v>
      </c>
      <c r="F120" s="155">
        <v>382</v>
      </c>
      <c r="G120" s="154">
        <v>231021</v>
      </c>
      <c r="H120" s="153">
        <v>133</v>
      </c>
      <c r="I120" s="154">
        <v>14156.43</v>
      </c>
      <c r="J120" s="154">
        <v>6806.37</v>
      </c>
    </row>
    <row r="121" spans="1:10" x14ac:dyDescent="0.2">
      <c r="A121" s="143">
        <v>25003</v>
      </c>
      <c r="B121" s="144" t="s">
        <v>190</v>
      </c>
      <c r="C121" s="155">
        <v>141</v>
      </c>
      <c r="D121" s="154">
        <v>5901.7654157718016</v>
      </c>
      <c r="E121" s="154">
        <v>339649</v>
      </c>
      <c r="F121" s="155">
        <v>315</v>
      </c>
      <c r="G121" s="154">
        <v>172621</v>
      </c>
      <c r="H121" s="153">
        <v>119</v>
      </c>
      <c r="I121" s="154">
        <v>15230.06</v>
      </c>
      <c r="J121" s="154">
        <v>8969.14</v>
      </c>
    </row>
    <row r="122" spans="1:10" x14ac:dyDescent="0.2">
      <c r="A122" s="143">
        <v>26001</v>
      </c>
      <c r="B122" s="144" t="s">
        <v>191</v>
      </c>
      <c r="C122" s="155">
        <v>153</v>
      </c>
      <c r="D122" s="154">
        <v>6064.8162907774804</v>
      </c>
      <c r="E122" s="154">
        <v>195065</v>
      </c>
      <c r="F122" s="155">
        <v>248.5</v>
      </c>
      <c r="G122" s="154">
        <v>161622</v>
      </c>
      <c r="H122" s="153">
        <v>97</v>
      </c>
      <c r="I122" s="154">
        <v>14259.26</v>
      </c>
      <c r="J122" s="154">
        <v>6128.3</v>
      </c>
    </row>
    <row r="123" spans="1:10" x14ac:dyDescent="0.2">
      <c r="A123" s="143">
        <v>26002</v>
      </c>
      <c r="B123" s="144" t="s">
        <v>192</v>
      </c>
      <c r="C123" s="155">
        <v>163</v>
      </c>
      <c r="D123" s="154">
        <v>6334.6259690360494</v>
      </c>
      <c r="E123" s="154">
        <v>521099</v>
      </c>
      <c r="F123" s="155">
        <v>709.5</v>
      </c>
      <c r="G123" s="154">
        <v>276924</v>
      </c>
      <c r="H123" s="153">
        <v>182</v>
      </c>
      <c r="I123" s="154">
        <v>12190.59</v>
      </c>
      <c r="J123" s="154">
        <v>5835.88</v>
      </c>
    </row>
    <row r="124" spans="1:10" x14ac:dyDescent="0.2">
      <c r="A124" s="143">
        <v>26005</v>
      </c>
      <c r="B124" s="144" t="s">
        <v>193</v>
      </c>
      <c r="C124" s="155">
        <v>159</v>
      </c>
      <c r="D124" s="154">
        <v>5217.5968016943816</v>
      </c>
      <c r="E124" s="154">
        <v>248153</v>
      </c>
      <c r="F124" s="155">
        <v>364</v>
      </c>
      <c r="G124" s="154">
        <v>174952</v>
      </c>
      <c r="H124" s="153">
        <v>54</v>
      </c>
      <c r="I124" s="154">
        <v>13413.68</v>
      </c>
      <c r="J124" s="154">
        <v>6286.94</v>
      </c>
    </row>
    <row r="125" spans="1:10" x14ac:dyDescent="0.2">
      <c r="A125" s="143">
        <v>26006</v>
      </c>
      <c r="B125" s="144" t="s">
        <v>194</v>
      </c>
      <c r="C125" s="155">
        <v>166</v>
      </c>
      <c r="D125" s="154">
        <v>4745.4410146362679</v>
      </c>
      <c r="E125" s="154">
        <v>2618927</v>
      </c>
      <c r="F125" s="155">
        <v>3813.5</v>
      </c>
      <c r="G125" s="154">
        <v>2661963</v>
      </c>
      <c r="H125" s="153">
        <v>1321</v>
      </c>
      <c r="I125" s="154">
        <v>14823.57</v>
      </c>
      <c r="J125" s="154">
        <v>10014.700000000001</v>
      </c>
    </row>
    <row r="126" spans="1:10" x14ac:dyDescent="0.2">
      <c r="A126" s="143">
        <v>27055</v>
      </c>
      <c r="B126" s="144" t="s">
        <v>195</v>
      </c>
      <c r="C126" s="155">
        <v>143</v>
      </c>
      <c r="D126" s="154">
        <v>7340.065732632439</v>
      </c>
      <c r="E126" s="154">
        <v>56128</v>
      </c>
      <c r="F126" s="155">
        <v>72.5</v>
      </c>
      <c r="G126" s="154">
        <v>35652</v>
      </c>
      <c r="H126" s="153">
        <v>12</v>
      </c>
      <c r="I126" s="154">
        <v>14031.48</v>
      </c>
      <c r="J126" s="154">
        <v>6048.43</v>
      </c>
    </row>
    <row r="127" spans="1:10" x14ac:dyDescent="0.2">
      <c r="A127" s="143">
        <v>27056</v>
      </c>
      <c r="B127" s="144" t="s">
        <v>196</v>
      </c>
      <c r="C127" s="155">
        <v>148</v>
      </c>
      <c r="D127" s="154">
        <v>17248.933307184339</v>
      </c>
      <c r="E127" s="154">
        <v>40646</v>
      </c>
      <c r="F127" s="155">
        <v>29</v>
      </c>
      <c r="G127" s="154">
        <v>30796</v>
      </c>
      <c r="H127" s="153">
        <v>17</v>
      </c>
      <c r="I127" s="154">
        <v>32323.75</v>
      </c>
      <c r="J127" s="154">
        <v>9371.7800000000007</v>
      </c>
    </row>
    <row r="128" spans="1:10" x14ac:dyDescent="0.2">
      <c r="A128" s="143">
        <v>27057</v>
      </c>
      <c r="B128" s="144" t="s">
        <v>197</v>
      </c>
      <c r="C128" s="155">
        <v>152</v>
      </c>
      <c r="D128" s="154">
        <v>6304.2952484210155</v>
      </c>
      <c r="E128" s="154">
        <v>74786</v>
      </c>
      <c r="F128" s="155">
        <v>72</v>
      </c>
      <c r="G128" s="154">
        <v>35785</v>
      </c>
      <c r="H128" s="153">
        <v>14</v>
      </c>
      <c r="I128" s="154">
        <v>14651</v>
      </c>
      <c r="J128" s="154">
        <v>8137.12</v>
      </c>
    </row>
    <row r="129" spans="1:10" x14ac:dyDescent="0.2">
      <c r="A129" s="143">
        <v>27058</v>
      </c>
      <c r="B129" s="144" t="s">
        <v>198</v>
      </c>
      <c r="C129" s="155">
        <v>139</v>
      </c>
      <c r="D129" s="154">
        <v>8426.4206454940977</v>
      </c>
      <c r="E129" s="154">
        <v>82629</v>
      </c>
      <c r="F129" s="155">
        <v>81</v>
      </c>
      <c r="G129" s="154">
        <v>58491</v>
      </c>
      <c r="H129" s="153">
        <v>25</v>
      </c>
      <c r="I129" s="154">
        <v>14695.68</v>
      </c>
      <c r="J129" s="154">
        <v>5963.48</v>
      </c>
    </row>
    <row r="130" spans="1:10" x14ac:dyDescent="0.2">
      <c r="A130" s="143">
        <v>27059</v>
      </c>
      <c r="B130" s="144" t="s">
        <v>199</v>
      </c>
      <c r="C130" s="155">
        <v>162</v>
      </c>
      <c r="D130" s="154">
        <v>8231.5046587237812</v>
      </c>
      <c r="E130" s="154">
        <v>89052</v>
      </c>
      <c r="F130" s="155">
        <v>78.5</v>
      </c>
      <c r="G130" s="154">
        <v>71467</v>
      </c>
      <c r="H130" s="153">
        <v>26</v>
      </c>
      <c r="I130" s="154">
        <v>19400.97</v>
      </c>
      <c r="J130" s="154">
        <v>7886.92</v>
      </c>
    </row>
    <row r="131" spans="1:10" x14ac:dyDescent="0.2">
      <c r="A131" s="143">
        <v>27061</v>
      </c>
      <c r="B131" s="144" t="s">
        <v>200</v>
      </c>
      <c r="C131" s="155">
        <v>158</v>
      </c>
      <c r="D131" s="154">
        <v>6161.5712742860096</v>
      </c>
      <c r="E131" s="154">
        <v>448157</v>
      </c>
      <c r="F131" s="155">
        <v>773.5</v>
      </c>
      <c r="G131" s="154">
        <v>431463</v>
      </c>
      <c r="H131" s="153">
        <v>293</v>
      </c>
      <c r="I131" s="154">
        <v>13651.11</v>
      </c>
      <c r="J131" s="154">
        <v>7379.72</v>
      </c>
    </row>
    <row r="132" spans="1:10" x14ac:dyDescent="0.2">
      <c r="A132" s="143">
        <v>28101</v>
      </c>
      <c r="B132" s="144" t="s">
        <v>201</v>
      </c>
      <c r="C132" s="155">
        <v>146</v>
      </c>
      <c r="D132" s="154">
        <v>6448.5173126095769</v>
      </c>
      <c r="E132" s="154">
        <v>324342</v>
      </c>
      <c r="F132" s="155">
        <v>554.5</v>
      </c>
      <c r="G132" s="154">
        <v>244702</v>
      </c>
      <c r="H132" s="153">
        <v>119</v>
      </c>
      <c r="I132" s="154">
        <v>12883.12</v>
      </c>
      <c r="J132" s="154">
        <v>4996.4799999999996</v>
      </c>
    </row>
    <row r="133" spans="1:10" x14ac:dyDescent="0.2">
      <c r="A133" s="143">
        <v>28102</v>
      </c>
      <c r="B133" s="144" t="s">
        <v>202</v>
      </c>
      <c r="C133" s="155">
        <v>135</v>
      </c>
      <c r="D133" s="154">
        <v>6480.3227630319452</v>
      </c>
      <c r="E133" s="154">
        <v>425494</v>
      </c>
      <c r="F133" s="155">
        <v>818.5</v>
      </c>
      <c r="G133" s="154">
        <v>332450</v>
      </c>
      <c r="H133" s="153">
        <v>189</v>
      </c>
      <c r="I133" s="154">
        <v>12324.81</v>
      </c>
      <c r="J133" s="154">
        <v>4736.16</v>
      </c>
    </row>
    <row r="134" spans="1:10" x14ac:dyDescent="0.2">
      <c r="A134" s="143">
        <v>28103</v>
      </c>
      <c r="B134" s="144" t="s">
        <v>203</v>
      </c>
      <c r="C134" s="155">
        <v>137</v>
      </c>
      <c r="D134" s="154">
        <v>6874.9073177971104</v>
      </c>
      <c r="E134" s="154">
        <v>422344</v>
      </c>
      <c r="F134" s="155">
        <v>560</v>
      </c>
      <c r="G134" s="154">
        <v>229868</v>
      </c>
      <c r="H134" s="153">
        <v>109</v>
      </c>
      <c r="I134" s="154">
        <v>13534.82</v>
      </c>
      <c r="J134" s="154">
        <v>4293.05</v>
      </c>
    </row>
    <row r="135" spans="1:10" x14ac:dyDescent="0.2">
      <c r="A135" s="143">
        <v>29001</v>
      </c>
      <c r="B135" s="144" t="s">
        <v>204</v>
      </c>
      <c r="C135" s="155">
        <v>152</v>
      </c>
      <c r="D135" s="154">
        <v>6869.1846397154441</v>
      </c>
      <c r="E135" s="154">
        <v>137701</v>
      </c>
      <c r="F135" s="155">
        <v>142</v>
      </c>
      <c r="G135" s="154">
        <v>97571</v>
      </c>
      <c r="H135" s="153">
        <v>31</v>
      </c>
      <c r="I135" s="154">
        <v>13567.5</v>
      </c>
      <c r="J135" s="154">
        <v>8978.3799999999992</v>
      </c>
    </row>
    <row r="136" spans="1:10" x14ac:dyDescent="0.2">
      <c r="A136" s="143">
        <v>29002</v>
      </c>
      <c r="B136" s="144" t="s">
        <v>205</v>
      </c>
      <c r="C136" s="155">
        <v>167</v>
      </c>
      <c r="D136" s="154">
        <v>6735.7773365003259</v>
      </c>
      <c r="E136" s="154">
        <v>71510</v>
      </c>
      <c r="F136" s="155">
        <v>146.5</v>
      </c>
      <c r="G136" s="154">
        <v>41910</v>
      </c>
      <c r="H136" s="153">
        <v>30</v>
      </c>
      <c r="I136" s="154">
        <v>10857.44</v>
      </c>
      <c r="J136" s="154">
        <v>4366.3900000000003</v>
      </c>
    </row>
    <row r="137" spans="1:10" x14ac:dyDescent="0.2">
      <c r="A137" s="143">
        <v>29003</v>
      </c>
      <c r="B137" s="144" t="s">
        <v>206</v>
      </c>
      <c r="C137" s="155">
        <v>143</v>
      </c>
      <c r="D137" s="154">
        <v>8974.0187133969393</v>
      </c>
      <c r="E137" s="154">
        <v>44241</v>
      </c>
      <c r="F137" s="155">
        <v>51.5</v>
      </c>
      <c r="G137" s="154">
        <v>44170</v>
      </c>
      <c r="H137" s="153">
        <v>19</v>
      </c>
      <c r="I137" s="154">
        <v>18586.88</v>
      </c>
      <c r="J137" s="154">
        <v>7532.82</v>
      </c>
    </row>
    <row r="138" spans="1:10" x14ac:dyDescent="0.2">
      <c r="A138" s="143">
        <v>29004</v>
      </c>
      <c r="B138" s="144" t="s">
        <v>207</v>
      </c>
      <c r="C138" s="155">
        <v>151</v>
      </c>
      <c r="D138" s="154">
        <v>7271.7858314776058</v>
      </c>
      <c r="E138" s="154">
        <v>129184</v>
      </c>
      <c r="F138" s="155">
        <v>177.5</v>
      </c>
      <c r="G138" s="154">
        <v>95045</v>
      </c>
      <c r="H138" s="153">
        <v>83</v>
      </c>
      <c r="I138" s="154">
        <v>16664.93</v>
      </c>
      <c r="J138" s="154">
        <v>8625.07</v>
      </c>
    </row>
    <row r="139" spans="1:10" x14ac:dyDescent="0.2">
      <c r="A139" s="143">
        <v>30093</v>
      </c>
      <c r="B139" s="144" t="s">
        <v>208</v>
      </c>
      <c r="C139" s="155">
        <v>156</v>
      </c>
      <c r="D139" s="154">
        <v>7156.7407757174424</v>
      </c>
      <c r="E139" s="154">
        <v>866416</v>
      </c>
      <c r="F139" s="155">
        <v>919</v>
      </c>
      <c r="G139" s="154">
        <v>444866</v>
      </c>
      <c r="H139" s="153">
        <v>279</v>
      </c>
      <c r="I139" s="154">
        <v>14499.82</v>
      </c>
      <c r="J139" s="154">
        <v>4623.4399999999996</v>
      </c>
    </row>
    <row r="140" spans="1:10" x14ac:dyDescent="0.2">
      <c r="A140" s="143">
        <v>31116</v>
      </c>
      <c r="B140" s="144" t="s">
        <v>209</v>
      </c>
      <c r="C140" s="155">
        <v>151</v>
      </c>
      <c r="D140" s="154">
        <v>9116.0383879316523</v>
      </c>
      <c r="E140" s="154">
        <v>58842</v>
      </c>
      <c r="F140" s="155">
        <v>98</v>
      </c>
      <c r="G140" s="154">
        <v>48664</v>
      </c>
      <c r="H140" s="153">
        <v>24</v>
      </c>
      <c r="I140" s="154">
        <v>16215.23</v>
      </c>
      <c r="J140" s="154">
        <v>5936.45</v>
      </c>
    </row>
    <row r="141" spans="1:10" x14ac:dyDescent="0.2">
      <c r="A141" s="143">
        <v>31117</v>
      </c>
      <c r="B141" s="144" t="s">
        <v>210</v>
      </c>
      <c r="C141" s="155">
        <v>145</v>
      </c>
      <c r="D141" s="154">
        <v>9252.2495627289209</v>
      </c>
      <c r="E141" s="154">
        <v>75306</v>
      </c>
      <c r="F141" s="155">
        <v>73.5</v>
      </c>
      <c r="G141" s="154">
        <v>41461</v>
      </c>
      <c r="H141" s="153">
        <v>11</v>
      </c>
      <c r="I141" s="154">
        <v>22311.93</v>
      </c>
      <c r="J141" s="154">
        <v>12890.68</v>
      </c>
    </row>
    <row r="142" spans="1:10" x14ac:dyDescent="0.2">
      <c r="A142" s="143">
        <v>31118</v>
      </c>
      <c r="B142" s="144" t="s">
        <v>211</v>
      </c>
      <c r="C142" s="155">
        <v>165</v>
      </c>
      <c r="D142" s="154">
        <v>14746.171798374666</v>
      </c>
      <c r="E142" s="154">
        <v>56521</v>
      </c>
      <c r="F142" s="155">
        <v>48.5</v>
      </c>
      <c r="G142" s="154">
        <v>21374</v>
      </c>
      <c r="H142" s="153">
        <v>9</v>
      </c>
      <c r="I142" s="154">
        <v>36156.160000000003</v>
      </c>
      <c r="J142" s="154">
        <v>14307.14</v>
      </c>
    </row>
    <row r="143" spans="1:10" x14ac:dyDescent="0.2">
      <c r="A143" s="143">
        <v>31121</v>
      </c>
      <c r="B143" s="144" t="s">
        <v>212</v>
      </c>
      <c r="C143" s="155">
        <v>164</v>
      </c>
      <c r="D143" s="154">
        <v>6268.3961258214104</v>
      </c>
      <c r="E143" s="154">
        <v>182276</v>
      </c>
      <c r="F143" s="155">
        <v>360.5</v>
      </c>
      <c r="G143" s="154">
        <v>147488</v>
      </c>
      <c r="H143" s="153">
        <v>89</v>
      </c>
      <c r="I143" s="154">
        <v>14076.87</v>
      </c>
      <c r="J143" s="154">
        <v>5345.98</v>
      </c>
    </row>
    <row r="144" spans="1:10" x14ac:dyDescent="0.2">
      <c r="A144" s="143">
        <v>31122</v>
      </c>
      <c r="B144" s="144" t="s">
        <v>213</v>
      </c>
      <c r="C144" s="155">
        <v>162</v>
      </c>
      <c r="D144" s="154">
        <v>8946.0559204068686</v>
      </c>
      <c r="E144" s="154">
        <v>80179</v>
      </c>
      <c r="F144" s="155">
        <v>81.5</v>
      </c>
      <c r="G144" s="154">
        <v>86237</v>
      </c>
      <c r="H144" s="153">
        <v>37</v>
      </c>
      <c r="I144" s="154">
        <v>21370.37</v>
      </c>
      <c r="J144" s="154">
        <v>10081.39</v>
      </c>
    </row>
    <row r="145" spans="1:10" x14ac:dyDescent="0.2">
      <c r="A145" s="143">
        <v>32054</v>
      </c>
      <c r="B145" s="144" t="s">
        <v>214</v>
      </c>
      <c r="C145" s="155">
        <v>140</v>
      </c>
      <c r="D145" s="154">
        <v>9307.2190364749458</v>
      </c>
      <c r="E145" s="154">
        <v>81101</v>
      </c>
      <c r="F145" s="155">
        <v>40.5</v>
      </c>
      <c r="G145" s="154">
        <v>34746</v>
      </c>
      <c r="H145" s="153">
        <v>5</v>
      </c>
      <c r="I145" s="154">
        <v>21183.77</v>
      </c>
      <c r="J145" s="154">
        <v>12632.21</v>
      </c>
    </row>
    <row r="146" spans="1:10" x14ac:dyDescent="0.2">
      <c r="A146" s="143">
        <v>32055</v>
      </c>
      <c r="B146" s="144" t="s">
        <v>215</v>
      </c>
      <c r="C146" s="155">
        <v>146</v>
      </c>
      <c r="D146" s="154">
        <v>5940.5060147924505</v>
      </c>
      <c r="E146" s="154">
        <v>229800</v>
      </c>
      <c r="F146" s="155">
        <v>407.5</v>
      </c>
      <c r="G146" s="154">
        <v>126257</v>
      </c>
      <c r="H146" s="153">
        <v>54</v>
      </c>
      <c r="I146" s="154">
        <v>14372.54</v>
      </c>
      <c r="J146" s="154">
        <v>7925.63</v>
      </c>
    </row>
    <row r="147" spans="1:10" x14ac:dyDescent="0.2">
      <c r="A147" s="143">
        <v>32056</v>
      </c>
      <c r="B147" s="144" t="s">
        <v>216</v>
      </c>
      <c r="C147" s="155">
        <v>160</v>
      </c>
      <c r="D147" s="154">
        <v>7391.4446400059023</v>
      </c>
      <c r="E147" s="154">
        <v>54056</v>
      </c>
      <c r="F147" s="155">
        <v>78</v>
      </c>
      <c r="G147" s="154">
        <v>37881</v>
      </c>
      <c r="H147" s="153">
        <v>21</v>
      </c>
      <c r="I147" s="154">
        <v>19188.95</v>
      </c>
      <c r="J147" s="154">
        <v>11115.46</v>
      </c>
    </row>
    <row r="148" spans="1:10" x14ac:dyDescent="0.2">
      <c r="A148" s="143">
        <v>32058</v>
      </c>
      <c r="B148" s="144" t="s">
        <v>217</v>
      </c>
      <c r="C148" s="155">
        <v>156</v>
      </c>
      <c r="D148" s="154">
        <v>7718.2228269211255</v>
      </c>
      <c r="E148" s="154">
        <v>155850</v>
      </c>
      <c r="F148" s="155">
        <v>89</v>
      </c>
      <c r="G148" s="154">
        <v>66087</v>
      </c>
      <c r="H148" s="153">
        <v>30</v>
      </c>
      <c r="I148" s="154">
        <v>13661.02</v>
      </c>
      <c r="J148" s="154">
        <v>6023.5</v>
      </c>
    </row>
    <row r="149" spans="1:10" x14ac:dyDescent="0.2">
      <c r="A149" s="143">
        <v>33090</v>
      </c>
      <c r="B149" s="144" t="s">
        <v>218</v>
      </c>
      <c r="C149" s="155">
        <v>148</v>
      </c>
      <c r="D149" s="154">
        <v>6930.9545008723271</v>
      </c>
      <c r="E149" s="154">
        <v>238982</v>
      </c>
      <c r="F149" s="155">
        <v>460.5</v>
      </c>
      <c r="G149" s="154">
        <v>306788</v>
      </c>
      <c r="H149" s="153">
        <v>198</v>
      </c>
      <c r="I149" s="154">
        <v>11565.96</v>
      </c>
      <c r="J149" s="154">
        <v>2649.98</v>
      </c>
    </row>
    <row r="150" spans="1:10" x14ac:dyDescent="0.2">
      <c r="A150" s="143">
        <v>33091</v>
      </c>
      <c r="B150" s="144" t="s">
        <v>219</v>
      </c>
      <c r="C150" s="155">
        <v>143</v>
      </c>
      <c r="D150" s="154">
        <v>7989.4194609292053</v>
      </c>
      <c r="E150" s="154">
        <v>94279</v>
      </c>
      <c r="F150" s="155">
        <v>162.5</v>
      </c>
      <c r="G150" s="154">
        <v>60310</v>
      </c>
      <c r="H150" s="153">
        <v>26</v>
      </c>
      <c r="I150" s="154">
        <v>13211.9</v>
      </c>
      <c r="J150" s="154">
        <v>3464.89</v>
      </c>
    </row>
    <row r="151" spans="1:10" x14ac:dyDescent="0.2">
      <c r="A151" s="143">
        <v>33092</v>
      </c>
      <c r="B151" s="144" t="s">
        <v>220</v>
      </c>
      <c r="C151" s="155">
        <v>144</v>
      </c>
      <c r="D151" s="154">
        <v>7114.3696960451243</v>
      </c>
      <c r="E151" s="154">
        <v>174708</v>
      </c>
      <c r="F151" s="155">
        <v>303.5</v>
      </c>
      <c r="G151" s="154">
        <v>57478</v>
      </c>
      <c r="H151" s="153">
        <v>18</v>
      </c>
      <c r="I151" s="154">
        <v>13316.9</v>
      </c>
      <c r="J151" s="154">
        <v>3410.65</v>
      </c>
    </row>
    <row r="152" spans="1:10" x14ac:dyDescent="0.2">
      <c r="A152" s="143">
        <v>33093</v>
      </c>
      <c r="B152" s="144" t="s">
        <v>221</v>
      </c>
      <c r="C152" s="155">
        <v>145</v>
      </c>
      <c r="D152" s="154">
        <v>6729.0413979307359</v>
      </c>
      <c r="E152" s="154">
        <v>129118</v>
      </c>
      <c r="F152" s="155">
        <v>195</v>
      </c>
      <c r="G152" s="154">
        <v>92583</v>
      </c>
      <c r="H152" s="153">
        <v>29</v>
      </c>
      <c r="I152" s="154">
        <v>13175.24</v>
      </c>
      <c r="J152" s="154">
        <v>3465.31</v>
      </c>
    </row>
    <row r="153" spans="1:10" x14ac:dyDescent="0.2">
      <c r="A153" s="143">
        <v>33094</v>
      </c>
      <c r="B153" s="144" t="s">
        <v>222</v>
      </c>
      <c r="C153" s="155">
        <v>144</v>
      </c>
      <c r="D153" s="154">
        <v>7920.5175291290016</v>
      </c>
      <c r="E153" s="154">
        <v>87055</v>
      </c>
      <c r="F153" s="155">
        <v>243</v>
      </c>
      <c r="G153" s="154">
        <v>83423</v>
      </c>
      <c r="H153" s="153">
        <v>23</v>
      </c>
      <c r="I153" s="154">
        <v>13629.89</v>
      </c>
      <c r="J153" s="154">
        <v>4193.9399999999996</v>
      </c>
    </row>
    <row r="154" spans="1:10" x14ac:dyDescent="0.2">
      <c r="A154" s="143">
        <v>34121</v>
      </c>
      <c r="B154" s="144" t="s">
        <v>223</v>
      </c>
      <c r="C154" s="155">
        <v>140</v>
      </c>
      <c r="D154" s="154">
        <v>7255.4228936743948</v>
      </c>
      <c r="E154" s="154">
        <v>62052</v>
      </c>
      <c r="F154" s="155">
        <v>106</v>
      </c>
      <c r="G154" s="154">
        <v>29233</v>
      </c>
      <c r="H154" s="153">
        <v>7</v>
      </c>
      <c r="I154" s="154">
        <v>13788.41</v>
      </c>
      <c r="J154" s="154">
        <v>4305.24</v>
      </c>
    </row>
    <row r="155" spans="1:10" x14ac:dyDescent="0.2">
      <c r="A155" s="143">
        <v>34122</v>
      </c>
      <c r="B155" s="144" t="s">
        <v>224</v>
      </c>
      <c r="C155" s="155">
        <v>138</v>
      </c>
      <c r="D155" s="154">
        <v>8013.0065157470362</v>
      </c>
      <c r="E155" s="154">
        <v>56811</v>
      </c>
      <c r="F155" s="155">
        <v>70</v>
      </c>
      <c r="G155" s="154">
        <v>33527</v>
      </c>
      <c r="H155" s="153">
        <v>11</v>
      </c>
      <c r="I155" s="154">
        <v>17254.68</v>
      </c>
      <c r="J155" s="154">
        <v>2891.83</v>
      </c>
    </row>
    <row r="156" spans="1:10" x14ac:dyDescent="0.2">
      <c r="A156" s="143">
        <v>34124</v>
      </c>
      <c r="B156" s="144" t="s">
        <v>225</v>
      </c>
      <c r="C156" s="155">
        <v>149</v>
      </c>
      <c r="D156" s="154">
        <v>6592.5564128631249</v>
      </c>
      <c r="E156" s="154">
        <v>590983</v>
      </c>
      <c r="F156" s="155">
        <v>791</v>
      </c>
      <c r="G156" s="154">
        <v>363999</v>
      </c>
      <c r="H156" s="153">
        <v>215</v>
      </c>
      <c r="I156" s="154">
        <v>11524.55</v>
      </c>
      <c r="J156" s="154">
        <v>3201.6</v>
      </c>
    </row>
    <row r="157" spans="1:10" x14ac:dyDescent="0.2">
      <c r="A157" s="143">
        <v>35092</v>
      </c>
      <c r="B157" s="144" t="s">
        <v>226</v>
      </c>
      <c r="C157" s="155">
        <v>141</v>
      </c>
      <c r="D157" s="154">
        <v>7407.9344775142363</v>
      </c>
      <c r="E157" s="154">
        <v>141652</v>
      </c>
      <c r="F157" s="155">
        <v>492</v>
      </c>
      <c r="G157" s="154">
        <v>257019</v>
      </c>
      <c r="H157" s="153">
        <v>105</v>
      </c>
      <c r="I157" s="154">
        <v>15120.08</v>
      </c>
      <c r="J157" s="154">
        <v>3071.92</v>
      </c>
    </row>
    <row r="158" spans="1:10" x14ac:dyDescent="0.2">
      <c r="A158" s="143">
        <v>35093</v>
      </c>
      <c r="B158" s="144" t="s">
        <v>227</v>
      </c>
      <c r="C158" s="155">
        <v>158</v>
      </c>
      <c r="D158" s="154">
        <v>4817.7149094518672</v>
      </c>
      <c r="E158" s="154">
        <v>119431</v>
      </c>
      <c r="F158" s="155">
        <v>246</v>
      </c>
      <c r="G158" s="154">
        <v>164196</v>
      </c>
      <c r="H158" s="153">
        <v>79</v>
      </c>
      <c r="I158" s="154">
        <v>12154.12</v>
      </c>
      <c r="J158" s="154">
        <v>4454.99</v>
      </c>
    </row>
    <row r="159" spans="1:10" x14ac:dyDescent="0.2">
      <c r="A159" s="143">
        <v>35094</v>
      </c>
      <c r="B159" s="144" t="s">
        <v>228</v>
      </c>
      <c r="C159" s="155">
        <v>138</v>
      </c>
      <c r="D159" s="154">
        <v>7564.6941573905515</v>
      </c>
      <c r="E159" s="154">
        <v>84998</v>
      </c>
      <c r="F159" s="155">
        <v>302.5</v>
      </c>
      <c r="G159" s="154">
        <v>110006</v>
      </c>
      <c r="H159" s="153">
        <v>61</v>
      </c>
      <c r="I159" s="154">
        <v>12320.82</v>
      </c>
      <c r="J159" s="154">
        <v>2646.86</v>
      </c>
    </row>
    <row r="160" spans="1:10" x14ac:dyDescent="0.2">
      <c r="A160" s="143">
        <v>35097</v>
      </c>
      <c r="B160" s="144" t="s">
        <v>229</v>
      </c>
      <c r="C160" s="155">
        <v>162</v>
      </c>
      <c r="D160" s="154">
        <v>9198.8444002688084</v>
      </c>
      <c r="E160" s="154">
        <v>43492</v>
      </c>
      <c r="F160" s="155">
        <v>47.5</v>
      </c>
      <c r="G160" s="154">
        <v>87729</v>
      </c>
      <c r="H160" s="153">
        <v>25</v>
      </c>
      <c r="I160" s="154">
        <v>15885.9</v>
      </c>
      <c r="J160" s="154">
        <v>2827.29</v>
      </c>
    </row>
    <row r="161" spans="1:10" x14ac:dyDescent="0.2">
      <c r="A161" s="143">
        <v>35098</v>
      </c>
      <c r="B161" s="144" t="s">
        <v>230</v>
      </c>
      <c r="C161" s="155">
        <v>162</v>
      </c>
      <c r="D161" s="154">
        <v>7178.07627167398</v>
      </c>
      <c r="E161" s="154">
        <v>250491</v>
      </c>
      <c r="F161" s="155">
        <v>341</v>
      </c>
      <c r="G161" s="154">
        <v>190906</v>
      </c>
      <c r="H161" s="153">
        <v>87</v>
      </c>
      <c r="I161" s="154">
        <v>12681.22</v>
      </c>
      <c r="J161" s="154">
        <v>3535.2</v>
      </c>
    </row>
    <row r="162" spans="1:10" x14ac:dyDescent="0.2">
      <c r="A162" s="143">
        <v>35099</v>
      </c>
      <c r="B162" s="144" t="s">
        <v>231</v>
      </c>
      <c r="C162" s="155">
        <v>139</v>
      </c>
      <c r="D162" s="154">
        <v>9156.4752073880572</v>
      </c>
      <c r="E162" s="154">
        <v>65109</v>
      </c>
      <c r="F162" s="155">
        <v>109</v>
      </c>
      <c r="G162" s="154">
        <v>91894</v>
      </c>
      <c r="H162" s="153">
        <v>44</v>
      </c>
      <c r="I162" s="154">
        <v>12639.94</v>
      </c>
      <c r="J162" s="154">
        <v>3312.76</v>
      </c>
    </row>
    <row r="163" spans="1:10" x14ac:dyDescent="0.2">
      <c r="A163" s="143">
        <v>35102</v>
      </c>
      <c r="B163" s="144" t="s">
        <v>232</v>
      </c>
      <c r="C163" s="155">
        <v>162</v>
      </c>
      <c r="D163" s="154">
        <v>7239.9233833352264</v>
      </c>
      <c r="E163" s="154">
        <v>207581</v>
      </c>
      <c r="F163" s="155">
        <v>1045</v>
      </c>
      <c r="G163" s="154">
        <v>498796</v>
      </c>
      <c r="H163" s="153">
        <v>279</v>
      </c>
      <c r="I163" s="154">
        <v>11756.31</v>
      </c>
      <c r="J163" s="154">
        <v>3237.53</v>
      </c>
    </row>
    <row r="164" spans="1:10" x14ac:dyDescent="0.2">
      <c r="A164" s="143">
        <v>36123</v>
      </c>
      <c r="B164" s="144" t="s">
        <v>233</v>
      </c>
      <c r="C164" s="155">
        <v>169</v>
      </c>
      <c r="D164" s="154">
        <v>5868.2659406093226</v>
      </c>
      <c r="E164" s="154">
        <v>70920</v>
      </c>
      <c r="F164" s="155">
        <v>107</v>
      </c>
      <c r="G164" s="154">
        <v>47944</v>
      </c>
      <c r="H164" s="153">
        <v>18</v>
      </c>
      <c r="I164" s="154">
        <v>16441.34</v>
      </c>
      <c r="J164" s="154">
        <v>9559.57</v>
      </c>
    </row>
    <row r="165" spans="1:10" x14ac:dyDescent="0.2">
      <c r="A165" s="143">
        <v>36126</v>
      </c>
      <c r="B165" s="144" t="s">
        <v>234</v>
      </c>
      <c r="C165" s="155">
        <v>161</v>
      </c>
      <c r="D165" s="154">
        <v>5594.6006296062824</v>
      </c>
      <c r="E165" s="154">
        <v>1521462</v>
      </c>
      <c r="F165" s="155">
        <v>1866</v>
      </c>
      <c r="G165" s="154">
        <v>915552</v>
      </c>
      <c r="H165" s="153">
        <v>527</v>
      </c>
      <c r="I165" s="154">
        <v>13463.27</v>
      </c>
      <c r="J165" s="154">
        <v>8720.84</v>
      </c>
    </row>
    <row r="166" spans="1:10" x14ac:dyDescent="0.2">
      <c r="A166" s="143">
        <v>36131</v>
      </c>
      <c r="B166" s="144" t="s">
        <v>235</v>
      </c>
      <c r="C166" s="155">
        <v>164</v>
      </c>
      <c r="D166" s="154">
        <v>6306.4171174851335</v>
      </c>
      <c r="E166" s="154">
        <v>1355835</v>
      </c>
      <c r="F166" s="155">
        <v>1497.5</v>
      </c>
      <c r="G166" s="154">
        <v>774029</v>
      </c>
      <c r="H166" s="153">
        <v>452</v>
      </c>
      <c r="I166" s="154">
        <v>13440.18</v>
      </c>
      <c r="J166" s="154">
        <v>6621.65</v>
      </c>
    </row>
    <row r="167" spans="1:10" x14ac:dyDescent="0.2">
      <c r="A167" s="143">
        <v>36133</v>
      </c>
      <c r="B167" s="144" t="s">
        <v>711</v>
      </c>
      <c r="C167" s="155">
        <v>167</v>
      </c>
      <c r="D167" s="154">
        <v>6570.3907169670674</v>
      </c>
      <c r="E167" s="154">
        <v>246034</v>
      </c>
      <c r="F167" s="155">
        <v>236.5</v>
      </c>
      <c r="G167" s="154">
        <v>116921</v>
      </c>
      <c r="H167" s="153">
        <v>57</v>
      </c>
      <c r="I167" s="154">
        <v>13048.71</v>
      </c>
      <c r="J167" s="154">
        <v>5369.33</v>
      </c>
    </row>
    <row r="168" spans="1:10" x14ac:dyDescent="0.2">
      <c r="A168" s="143">
        <v>36134</v>
      </c>
      <c r="B168" s="144" t="s">
        <v>236</v>
      </c>
      <c r="C168" s="155">
        <v>162</v>
      </c>
      <c r="D168" s="154">
        <v>6636.9977641495789</v>
      </c>
      <c r="E168" s="154">
        <v>145690</v>
      </c>
      <c r="F168" s="155">
        <v>164.5</v>
      </c>
      <c r="G168" s="154">
        <v>65748</v>
      </c>
      <c r="H168" s="153">
        <v>15</v>
      </c>
      <c r="I168" s="154">
        <v>12804.2</v>
      </c>
      <c r="J168" s="154">
        <v>5982.38</v>
      </c>
    </row>
    <row r="169" spans="1:10" x14ac:dyDescent="0.2">
      <c r="A169" s="143">
        <v>36135</v>
      </c>
      <c r="B169" s="144" t="s">
        <v>237</v>
      </c>
      <c r="C169" s="155">
        <v>147</v>
      </c>
      <c r="D169" s="154">
        <v>6747.6192649370651</v>
      </c>
      <c r="E169" s="154">
        <v>58792</v>
      </c>
      <c r="F169" s="155">
        <v>68</v>
      </c>
      <c r="G169" s="154">
        <v>29465</v>
      </c>
      <c r="H169" s="153">
        <v>9</v>
      </c>
      <c r="I169" s="154">
        <v>13706.91</v>
      </c>
      <c r="J169" s="154">
        <v>6677.37</v>
      </c>
    </row>
    <row r="170" spans="1:10" x14ac:dyDescent="0.2">
      <c r="A170" s="143">
        <v>36136</v>
      </c>
      <c r="B170" s="144" t="s">
        <v>238</v>
      </c>
      <c r="C170" s="155">
        <v>167</v>
      </c>
      <c r="D170" s="154">
        <v>6892.3217778915241</v>
      </c>
      <c r="E170" s="154">
        <v>674088</v>
      </c>
      <c r="F170" s="155">
        <v>867.5</v>
      </c>
      <c r="G170" s="154">
        <v>558096</v>
      </c>
      <c r="H170" s="153">
        <v>445</v>
      </c>
      <c r="I170" s="154">
        <v>13754.02</v>
      </c>
      <c r="J170" s="154">
        <v>5013.4399999999996</v>
      </c>
    </row>
    <row r="171" spans="1:10" x14ac:dyDescent="0.2">
      <c r="A171" s="143">
        <v>36137</v>
      </c>
      <c r="B171" s="144" t="s">
        <v>712</v>
      </c>
      <c r="C171" s="155">
        <v>161</v>
      </c>
      <c r="D171" s="154">
        <v>6796.7032328399946</v>
      </c>
      <c r="E171" s="154">
        <v>456108</v>
      </c>
      <c r="F171" s="155">
        <v>1265</v>
      </c>
      <c r="G171" s="154">
        <v>545545</v>
      </c>
      <c r="H171" s="153">
        <v>316</v>
      </c>
      <c r="I171" s="154">
        <v>13802.49</v>
      </c>
      <c r="J171" s="154">
        <v>5741.16</v>
      </c>
    </row>
    <row r="172" spans="1:10" x14ac:dyDescent="0.2">
      <c r="A172" s="143">
        <v>36138</v>
      </c>
      <c r="B172" s="144" t="s">
        <v>239</v>
      </c>
      <c r="C172" s="155">
        <v>163</v>
      </c>
      <c r="D172" s="154">
        <v>6951.5615080125181</v>
      </c>
      <c r="E172" s="154">
        <v>62444</v>
      </c>
      <c r="F172" s="155">
        <v>184.5</v>
      </c>
      <c r="G172" s="154">
        <v>120974</v>
      </c>
      <c r="H172" s="153">
        <v>84</v>
      </c>
      <c r="I172" s="154">
        <v>13235.44</v>
      </c>
      <c r="J172" s="154">
        <v>6474.38</v>
      </c>
    </row>
    <row r="173" spans="1:10" x14ac:dyDescent="0.2">
      <c r="A173" s="143">
        <v>36139</v>
      </c>
      <c r="B173" s="144" t="s">
        <v>240</v>
      </c>
      <c r="C173" s="155">
        <v>164</v>
      </c>
      <c r="D173" s="154">
        <v>2925.3585355645855</v>
      </c>
      <c r="E173" s="154">
        <v>1967129</v>
      </c>
      <c r="F173" s="155">
        <v>1736.5</v>
      </c>
      <c r="G173" s="154">
        <v>1150289</v>
      </c>
      <c r="H173" s="153">
        <v>404</v>
      </c>
      <c r="I173" s="154">
        <v>16029.91</v>
      </c>
      <c r="J173" s="154">
        <v>12947.55</v>
      </c>
    </row>
    <row r="174" spans="1:10" x14ac:dyDescent="0.2">
      <c r="A174" s="143">
        <v>37037</v>
      </c>
      <c r="B174" s="144" t="s">
        <v>241</v>
      </c>
      <c r="C174" s="155">
        <v>158</v>
      </c>
      <c r="D174" s="154">
        <v>6319.6708457404384</v>
      </c>
      <c r="E174" s="154">
        <v>894421</v>
      </c>
      <c r="F174" s="155">
        <v>1376</v>
      </c>
      <c r="G174" s="154">
        <v>475190</v>
      </c>
      <c r="H174" s="153">
        <v>238</v>
      </c>
      <c r="I174" s="154">
        <v>12717.43</v>
      </c>
      <c r="J174" s="154">
        <v>5857.46</v>
      </c>
    </row>
    <row r="175" spans="1:10" x14ac:dyDescent="0.2">
      <c r="A175" s="143">
        <v>37039</v>
      </c>
      <c r="B175" s="144" t="s">
        <v>242</v>
      </c>
      <c r="C175" s="155">
        <v>162</v>
      </c>
      <c r="D175" s="154">
        <v>4499.0981564073827</v>
      </c>
      <c r="E175" s="154">
        <v>384443</v>
      </c>
      <c r="F175" s="155">
        <v>447</v>
      </c>
      <c r="G175" s="154">
        <v>247275</v>
      </c>
      <c r="H175" s="153">
        <v>134</v>
      </c>
      <c r="I175" s="154">
        <v>14115.71</v>
      </c>
      <c r="J175" s="154">
        <v>9882.5300000000007</v>
      </c>
    </row>
    <row r="176" spans="1:10" x14ac:dyDescent="0.2">
      <c r="A176" s="143">
        <v>38044</v>
      </c>
      <c r="B176" s="144" t="s">
        <v>243</v>
      </c>
      <c r="C176" s="155">
        <v>162</v>
      </c>
      <c r="D176" s="154">
        <v>6974.8172342574862</v>
      </c>
      <c r="E176" s="154">
        <v>108998</v>
      </c>
      <c r="F176" s="155">
        <v>87</v>
      </c>
      <c r="G176" s="154">
        <v>88454</v>
      </c>
      <c r="H176" s="153">
        <v>26</v>
      </c>
      <c r="I176" s="154">
        <v>15563.28</v>
      </c>
      <c r="J176" s="154">
        <v>8887.73</v>
      </c>
    </row>
    <row r="177" spans="1:10" x14ac:dyDescent="0.2">
      <c r="A177" s="143">
        <v>38045</v>
      </c>
      <c r="B177" s="144" t="s">
        <v>244</v>
      </c>
      <c r="C177" s="155">
        <v>160</v>
      </c>
      <c r="D177" s="154">
        <v>6325.1081249288272</v>
      </c>
      <c r="E177" s="154">
        <v>164631</v>
      </c>
      <c r="F177" s="155">
        <v>204</v>
      </c>
      <c r="G177" s="154">
        <v>101777</v>
      </c>
      <c r="H177" s="153">
        <v>31</v>
      </c>
      <c r="I177" s="154">
        <v>12354.55</v>
      </c>
      <c r="J177" s="154">
        <v>5389.55</v>
      </c>
    </row>
    <row r="178" spans="1:10" x14ac:dyDescent="0.2">
      <c r="A178" s="143">
        <v>38046</v>
      </c>
      <c r="B178" s="144" t="s">
        <v>245</v>
      </c>
      <c r="C178" s="155">
        <v>144</v>
      </c>
      <c r="D178" s="154">
        <v>5692.3813149309472</v>
      </c>
      <c r="E178" s="154">
        <v>118456</v>
      </c>
      <c r="F178" s="155">
        <v>189</v>
      </c>
      <c r="G178" s="154">
        <v>135399</v>
      </c>
      <c r="H178" s="153">
        <v>66</v>
      </c>
      <c r="I178" s="154">
        <v>13974.27</v>
      </c>
      <c r="J178" s="154">
        <v>5464.68</v>
      </c>
    </row>
    <row r="179" spans="1:10" x14ac:dyDescent="0.2">
      <c r="A179" s="143">
        <v>39133</v>
      </c>
      <c r="B179" s="144" t="s">
        <v>246</v>
      </c>
      <c r="C179" s="155">
        <v>169</v>
      </c>
      <c r="D179" s="154">
        <v>6904.1301815653633</v>
      </c>
      <c r="E179" s="154">
        <v>1569160</v>
      </c>
      <c r="F179" s="155">
        <v>2193</v>
      </c>
      <c r="G179" s="154">
        <v>1001580</v>
      </c>
      <c r="H179" s="153">
        <v>612</v>
      </c>
      <c r="I179" s="154">
        <v>12332.87</v>
      </c>
      <c r="J179" s="154">
        <v>5983.94</v>
      </c>
    </row>
    <row r="180" spans="1:10" x14ac:dyDescent="0.2">
      <c r="A180" s="143">
        <v>39134</v>
      </c>
      <c r="B180" s="144" t="s">
        <v>247</v>
      </c>
      <c r="C180" s="155">
        <v>169</v>
      </c>
      <c r="D180" s="154">
        <v>7268.7637507552627</v>
      </c>
      <c r="E180" s="154">
        <v>1912752</v>
      </c>
      <c r="F180" s="155">
        <v>3141</v>
      </c>
      <c r="G180" s="154">
        <v>1056571</v>
      </c>
      <c r="H180" s="153">
        <v>747</v>
      </c>
      <c r="I180" s="154">
        <v>12232.14</v>
      </c>
      <c r="J180" s="154">
        <v>5773.54</v>
      </c>
    </row>
    <row r="181" spans="1:10" x14ac:dyDescent="0.2">
      <c r="A181" s="143">
        <v>39135</v>
      </c>
      <c r="B181" s="144" t="s">
        <v>248</v>
      </c>
      <c r="C181" s="155">
        <v>162</v>
      </c>
      <c r="D181" s="154">
        <v>6229.0903130731549</v>
      </c>
      <c r="E181" s="154">
        <v>273044</v>
      </c>
      <c r="F181" s="155">
        <v>408</v>
      </c>
      <c r="G181" s="154">
        <v>186668</v>
      </c>
      <c r="H181" s="153">
        <v>88</v>
      </c>
      <c r="I181" s="154">
        <v>11547.49</v>
      </c>
      <c r="J181" s="154">
        <v>4806.97</v>
      </c>
    </row>
    <row r="182" spans="1:10" x14ac:dyDescent="0.2">
      <c r="A182" s="143">
        <v>39136</v>
      </c>
      <c r="B182" s="144" t="s">
        <v>249</v>
      </c>
      <c r="C182" s="155">
        <v>145</v>
      </c>
      <c r="D182" s="154">
        <v>7111.5012180314361</v>
      </c>
      <c r="E182" s="154">
        <v>69331</v>
      </c>
      <c r="F182" s="155">
        <v>108.5</v>
      </c>
      <c r="G182" s="154">
        <v>79761</v>
      </c>
      <c r="H182" s="153">
        <v>32</v>
      </c>
      <c r="I182" s="154">
        <v>12493.77</v>
      </c>
      <c r="J182" s="154">
        <v>5977.28</v>
      </c>
    </row>
    <row r="183" spans="1:10" x14ac:dyDescent="0.2">
      <c r="A183" s="143">
        <v>39137</v>
      </c>
      <c r="B183" s="144" t="s">
        <v>250</v>
      </c>
      <c r="C183" s="155">
        <v>169</v>
      </c>
      <c r="D183" s="154">
        <v>5239.3142199953545</v>
      </c>
      <c r="E183" s="154">
        <v>306887</v>
      </c>
      <c r="F183" s="155">
        <v>546.5</v>
      </c>
      <c r="G183" s="154">
        <v>315134</v>
      </c>
      <c r="H183" s="153">
        <v>155</v>
      </c>
      <c r="I183" s="154">
        <v>13382.61</v>
      </c>
      <c r="J183" s="154">
        <v>9429.19</v>
      </c>
    </row>
    <row r="184" spans="1:10" x14ac:dyDescent="0.2">
      <c r="A184" s="143">
        <v>39139</v>
      </c>
      <c r="B184" s="144" t="s">
        <v>251</v>
      </c>
      <c r="C184" s="155">
        <v>170</v>
      </c>
      <c r="D184" s="154">
        <v>6543.3296190418851</v>
      </c>
      <c r="E184" s="154">
        <v>1032674</v>
      </c>
      <c r="F184" s="155">
        <v>1228.5</v>
      </c>
      <c r="G184" s="154">
        <v>553638</v>
      </c>
      <c r="H184" s="153">
        <v>341</v>
      </c>
      <c r="I184" s="154">
        <v>12906.81</v>
      </c>
      <c r="J184" s="154">
        <v>7573.15</v>
      </c>
    </row>
    <row r="185" spans="1:10" x14ac:dyDescent="0.2">
      <c r="A185" s="143">
        <v>39141</v>
      </c>
      <c r="B185" s="144" t="s">
        <v>252</v>
      </c>
      <c r="C185" s="155">
        <v>167</v>
      </c>
      <c r="D185" s="154">
        <v>5091.9038139252407</v>
      </c>
      <c r="E185" s="154">
        <v>7615959</v>
      </c>
      <c r="F185" s="155">
        <v>6742</v>
      </c>
      <c r="G185" s="154">
        <v>6553663</v>
      </c>
      <c r="H185" s="153">
        <v>3356</v>
      </c>
      <c r="I185" s="154">
        <v>13956.83</v>
      </c>
      <c r="J185" s="154">
        <v>9197.49</v>
      </c>
    </row>
    <row r="186" spans="1:10" x14ac:dyDescent="0.2">
      <c r="A186" s="143">
        <v>39142</v>
      </c>
      <c r="B186" s="144" t="s">
        <v>253</v>
      </c>
      <c r="C186" s="155">
        <v>147</v>
      </c>
      <c r="D186" s="154">
        <v>6974.4770795483782</v>
      </c>
      <c r="E186" s="154">
        <v>246567</v>
      </c>
      <c r="F186" s="155">
        <v>485.5</v>
      </c>
      <c r="G186" s="154">
        <v>257435</v>
      </c>
      <c r="H186" s="153">
        <v>119</v>
      </c>
      <c r="I186" s="154">
        <v>9722.91</v>
      </c>
      <c r="J186" s="154">
        <v>3576.5</v>
      </c>
    </row>
    <row r="187" spans="1:10" x14ac:dyDescent="0.2">
      <c r="A187" s="143">
        <v>40100</v>
      </c>
      <c r="B187" s="144" t="s">
        <v>713</v>
      </c>
      <c r="C187" s="155">
        <v>145</v>
      </c>
      <c r="D187" s="154">
        <v>12480.049513810176</v>
      </c>
      <c r="E187" s="154">
        <v>90731</v>
      </c>
      <c r="F187" s="155">
        <v>115</v>
      </c>
      <c r="G187" s="154">
        <v>45466</v>
      </c>
      <c r="H187" s="153">
        <v>17</v>
      </c>
      <c r="I187" s="154">
        <v>24400.080000000002</v>
      </c>
      <c r="J187" s="154">
        <v>7967.68</v>
      </c>
    </row>
    <row r="188" spans="1:10" x14ac:dyDescent="0.2">
      <c r="A188" s="143">
        <v>40101</v>
      </c>
      <c r="B188" s="144" t="s">
        <v>254</v>
      </c>
      <c r="C188" s="155">
        <v>156</v>
      </c>
      <c r="D188" s="154">
        <v>12268.599949252006</v>
      </c>
      <c r="E188" s="154">
        <v>25822</v>
      </c>
      <c r="F188" s="155">
        <v>20</v>
      </c>
      <c r="G188" s="154">
        <v>10154</v>
      </c>
      <c r="H188" s="153">
        <v>7</v>
      </c>
      <c r="I188" s="154">
        <v>20405.349999999999</v>
      </c>
      <c r="J188" s="154">
        <v>8417.77</v>
      </c>
    </row>
    <row r="189" spans="1:10" x14ac:dyDescent="0.2">
      <c r="A189" s="143">
        <v>40103</v>
      </c>
      <c r="B189" s="144" t="s">
        <v>255</v>
      </c>
      <c r="C189" s="155">
        <v>155</v>
      </c>
      <c r="D189" s="154">
        <v>6389.1376155265662</v>
      </c>
      <c r="E189" s="154">
        <v>40032</v>
      </c>
      <c r="F189" s="155">
        <v>55</v>
      </c>
      <c r="G189" s="154">
        <v>20483</v>
      </c>
      <c r="H189" s="153">
        <v>33</v>
      </c>
      <c r="I189" s="154">
        <v>24084.93</v>
      </c>
      <c r="J189" s="154">
        <v>7152.26</v>
      </c>
    </row>
    <row r="190" spans="1:10" x14ac:dyDescent="0.2">
      <c r="A190" s="143">
        <v>40104</v>
      </c>
      <c r="B190" s="144" t="s">
        <v>256</v>
      </c>
      <c r="C190" s="155">
        <v>154</v>
      </c>
      <c r="D190" s="154">
        <v>7739.106072590389</v>
      </c>
      <c r="E190" s="154">
        <v>30707</v>
      </c>
      <c r="F190" s="155">
        <v>30</v>
      </c>
      <c r="G190" s="154">
        <v>23282</v>
      </c>
      <c r="H190" s="153">
        <v>15</v>
      </c>
      <c r="I190" s="154">
        <v>15992.16</v>
      </c>
      <c r="J190" s="154">
        <v>7125.56</v>
      </c>
    </row>
    <row r="191" spans="1:10" x14ac:dyDescent="0.2">
      <c r="A191" s="143">
        <v>40107</v>
      </c>
      <c r="B191" s="144" t="s">
        <v>257</v>
      </c>
      <c r="C191" s="155">
        <v>155</v>
      </c>
      <c r="D191" s="154">
        <v>5996.4662616814439</v>
      </c>
      <c r="E191" s="154">
        <v>282583</v>
      </c>
      <c r="F191" s="155">
        <v>398.5</v>
      </c>
      <c r="G191" s="154">
        <v>269462</v>
      </c>
      <c r="H191" s="153">
        <v>171</v>
      </c>
      <c r="I191" s="154">
        <v>12936.38</v>
      </c>
      <c r="J191" s="154">
        <v>5569.49</v>
      </c>
    </row>
    <row r="192" spans="1:10" x14ac:dyDescent="0.2">
      <c r="A192" s="143">
        <v>41001</v>
      </c>
      <c r="B192" s="144" t="s">
        <v>258</v>
      </c>
      <c r="C192" s="155">
        <v>164</v>
      </c>
      <c r="D192" s="154">
        <v>10611.708133528471</v>
      </c>
      <c r="E192" s="154">
        <v>31483</v>
      </c>
      <c r="F192" s="155">
        <v>20</v>
      </c>
      <c r="G192" s="154">
        <v>19913</v>
      </c>
      <c r="H192" s="153">
        <v>24</v>
      </c>
      <c r="I192" s="154">
        <v>23342.73</v>
      </c>
      <c r="J192" s="154">
        <v>7918.61</v>
      </c>
    </row>
    <row r="193" spans="1:10" x14ac:dyDescent="0.2">
      <c r="A193" s="143">
        <v>41002</v>
      </c>
      <c r="B193" s="144" t="s">
        <v>259</v>
      </c>
      <c r="C193" s="155">
        <v>167</v>
      </c>
      <c r="D193" s="154">
        <v>6164.753242444197</v>
      </c>
      <c r="E193" s="154">
        <v>301371</v>
      </c>
      <c r="F193" s="155">
        <v>423</v>
      </c>
      <c r="G193" s="154">
        <v>212170</v>
      </c>
      <c r="H193" s="153">
        <v>119</v>
      </c>
      <c r="I193" s="154">
        <v>14528.71</v>
      </c>
      <c r="J193" s="154">
        <v>5586.01</v>
      </c>
    </row>
    <row r="194" spans="1:10" x14ac:dyDescent="0.2">
      <c r="A194" s="143">
        <v>41003</v>
      </c>
      <c r="B194" s="144" t="s">
        <v>260</v>
      </c>
      <c r="C194" s="155">
        <v>158</v>
      </c>
      <c r="D194" s="154">
        <v>7882.6319692685265</v>
      </c>
      <c r="E194" s="154">
        <v>53425</v>
      </c>
      <c r="F194" s="155">
        <v>88.5</v>
      </c>
      <c r="G194" s="154">
        <v>43200</v>
      </c>
      <c r="H194" s="153">
        <v>26</v>
      </c>
      <c r="I194" s="154">
        <v>15466.16</v>
      </c>
      <c r="J194" s="154">
        <v>6205.48</v>
      </c>
    </row>
    <row r="195" spans="1:10" x14ac:dyDescent="0.2">
      <c r="A195" s="143">
        <v>41004</v>
      </c>
      <c r="B195" s="144" t="s">
        <v>261</v>
      </c>
      <c r="C195" s="155">
        <v>161</v>
      </c>
      <c r="D195" s="154">
        <v>7630.4602570713541</v>
      </c>
      <c r="E195" s="154">
        <v>32102</v>
      </c>
      <c r="F195" s="155">
        <v>50</v>
      </c>
      <c r="G195" s="154">
        <v>38790</v>
      </c>
      <c r="H195" s="153">
        <v>21</v>
      </c>
      <c r="I195" s="154">
        <v>16337.88</v>
      </c>
      <c r="J195" s="154">
        <v>5880.28</v>
      </c>
    </row>
    <row r="196" spans="1:10" x14ac:dyDescent="0.2">
      <c r="A196" s="143">
        <v>41005</v>
      </c>
      <c r="B196" s="144" t="s">
        <v>262</v>
      </c>
      <c r="C196" s="155">
        <v>144</v>
      </c>
      <c r="D196" s="154">
        <v>27502.942288388585</v>
      </c>
      <c r="E196" s="154">
        <v>10895</v>
      </c>
      <c r="F196" s="155">
        <v>41</v>
      </c>
      <c r="G196" s="154">
        <v>29035</v>
      </c>
      <c r="H196" s="153">
        <v>9</v>
      </c>
      <c r="I196" s="154">
        <v>61450.83</v>
      </c>
      <c r="J196" s="154">
        <v>9526.69</v>
      </c>
    </row>
    <row r="197" spans="1:10" x14ac:dyDescent="0.2">
      <c r="A197" s="143">
        <v>42111</v>
      </c>
      <c r="B197" s="144" t="s">
        <v>263</v>
      </c>
      <c r="C197" s="155">
        <v>147</v>
      </c>
      <c r="D197" s="154">
        <v>7120.0560753058753</v>
      </c>
      <c r="E197" s="154">
        <v>207298</v>
      </c>
      <c r="F197" s="155">
        <v>250</v>
      </c>
      <c r="G197" s="154">
        <v>177842</v>
      </c>
      <c r="H197" s="153">
        <v>135</v>
      </c>
      <c r="I197" s="154">
        <v>13713.96</v>
      </c>
      <c r="J197" s="154">
        <v>3948.1</v>
      </c>
    </row>
    <row r="198" spans="1:10" x14ac:dyDescent="0.2">
      <c r="A198" s="143">
        <v>42113</v>
      </c>
      <c r="B198" s="144" t="s">
        <v>264</v>
      </c>
      <c r="C198" s="155">
        <v>156</v>
      </c>
      <c r="D198" s="154">
        <v>6140.481013898454</v>
      </c>
      <c r="E198" s="154">
        <v>50278</v>
      </c>
      <c r="F198" s="155">
        <v>52.5</v>
      </c>
      <c r="G198" s="154">
        <v>14122</v>
      </c>
      <c r="H198" s="153">
        <v>8</v>
      </c>
      <c r="I198" s="154">
        <v>14628.86</v>
      </c>
      <c r="J198" s="154">
        <v>8741.0499999999993</v>
      </c>
    </row>
    <row r="199" spans="1:10" x14ac:dyDescent="0.2">
      <c r="A199" s="143">
        <v>42117</v>
      </c>
      <c r="B199" s="144" t="s">
        <v>265</v>
      </c>
      <c r="C199" s="155">
        <v>144</v>
      </c>
      <c r="D199" s="154">
        <v>15564.818062088429</v>
      </c>
      <c r="E199" s="154">
        <v>25844</v>
      </c>
      <c r="F199" s="155">
        <v>37</v>
      </c>
      <c r="G199" s="154">
        <v>32452</v>
      </c>
      <c r="H199" s="153">
        <v>9</v>
      </c>
      <c r="I199" s="154">
        <v>28382.21</v>
      </c>
      <c r="J199" s="154">
        <v>8184.96</v>
      </c>
    </row>
    <row r="200" spans="1:10" x14ac:dyDescent="0.2">
      <c r="A200" s="143">
        <v>42118</v>
      </c>
      <c r="B200" s="144" t="s">
        <v>266</v>
      </c>
      <c r="C200" s="155">
        <v>155</v>
      </c>
      <c r="D200" s="154">
        <v>6311.3955420905413</v>
      </c>
      <c r="E200" s="154">
        <v>36182</v>
      </c>
      <c r="F200" s="155">
        <v>61</v>
      </c>
      <c r="G200" s="154">
        <v>41466</v>
      </c>
      <c r="H200" s="153">
        <v>17</v>
      </c>
      <c r="I200" s="154">
        <v>17900.57</v>
      </c>
      <c r="J200" s="154">
        <v>7832.11</v>
      </c>
    </row>
    <row r="201" spans="1:10" x14ac:dyDescent="0.2">
      <c r="A201" s="143">
        <v>42119</v>
      </c>
      <c r="B201" s="144" t="s">
        <v>267</v>
      </c>
      <c r="C201" s="155">
        <v>163</v>
      </c>
      <c r="D201" s="154">
        <v>3381.6580122008318</v>
      </c>
      <c r="E201" s="154">
        <v>52468</v>
      </c>
      <c r="F201" s="155">
        <v>49</v>
      </c>
      <c r="G201" s="154">
        <v>16855</v>
      </c>
      <c r="H201" s="153">
        <v>1</v>
      </c>
      <c r="I201" s="154">
        <v>20597.96</v>
      </c>
      <c r="J201" s="154">
        <v>12502.93</v>
      </c>
    </row>
    <row r="202" spans="1:10" x14ac:dyDescent="0.2">
      <c r="A202" s="143">
        <v>42121</v>
      </c>
      <c r="B202" s="144" t="s">
        <v>268</v>
      </c>
      <c r="C202" s="155">
        <v>144</v>
      </c>
      <c r="D202" s="154">
        <v>10186.120469557944</v>
      </c>
      <c r="E202" s="154">
        <v>17784</v>
      </c>
      <c r="F202" s="155">
        <v>20.5</v>
      </c>
      <c r="G202" s="154">
        <v>23315</v>
      </c>
      <c r="H202" s="153">
        <v>13</v>
      </c>
      <c r="I202" s="154">
        <v>23460.81</v>
      </c>
      <c r="J202" s="154">
        <v>11378.19</v>
      </c>
    </row>
    <row r="203" spans="1:10" x14ac:dyDescent="0.2">
      <c r="A203" s="143">
        <v>42124</v>
      </c>
      <c r="B203" s="144" t="s">
        <v>269</v>
      </c>
      <c r="C203" s="155">
        <v>155</v>
      </c>
      <c r="D203" s="154">
        <v>5549.1306348733351</v>
      </c>
      <c r="E203" s="154">
        <v>639491</v>
      </c>
      <c r="F203" s="155">
        <v>619.5</v>
      </c>
      <c r="G203" s="154">
        <v>526280</v>
      </c>
      <c r="H203" s="153">
        <v>303</v>
      </c>
      <c r="I203" s="154">
        <v>12581.27</v>
      </c>
      <c r="J203" s="154">
        <v>6838.52</v>
      </c>
    </row>
    <row r="204" spans="1:10" x14ac:dyDescent="0.2">
      <c r="A204" s="143">
        <v>43001</v>
      </c>
      <c r="B204" s="144" t="s">
        <v>270</v>
      </c>
      <c r="C204" s="155">
        <v>146</v>
      </c>
      <c r="D204" s="154">
        <v>6386.30534780582</v>
      </c>
      <c r="E204" s="154">
        <v>370654</v>
      </c>
      <c r="F204" s="155">
        <v>468.5</v>
      </c>
      <c r="G204" s="154">
        <v>177359</v>
      </c>
      <c r="H204" s="153">
        <v>79</v>
      </c>
      <c r="I204" s="154">
        <v>11367.49</v>
      </c>
      <c r="J204" s="154">
        <v>3644.34</v>
      </c>
    </row>
    <row r="205" spans="1:10" x14ac:dyDescent="0.2">
      <c r="A205" s="143">
        <v>43002</v>
      </c>
      <c r="B205" s="144" t="s">
        <v>271</v>
      </c>
      <c r="C205" s="155">
        <v>148</v>
      </c>
      <c r="D205" s="154">
        <v>6393.7962385009105</v>
      </c>
      <c r="E205" s="154">
        <v>138620</v>
      </c>
      <c r="F205" s="155">
        <v>146</v>
      </c>
      <c r="G205" s="154">
        <v>69060</v>
      </c>
      <c r="H205" s="153">
        <v>37</v>
      </c>
      <c r="I205" s="154">
        <v>15529.71</v>
      </c>
      <c r="J205" s="154">
        <v>7509.36</v>
      </c>
    </row>
    <row r="206" spans="1:10" x14ac:dyDescent="0.2">
      <c r="A206" s="143">
        <v>43003</v>
      </c>
      <c r="B206" s="144" t="s">
        <v>272</v>
      </c>
      <c r="C206" s="155">
        <v>147</v>
      </c>
      <c r="D206" s="154">
        <v>7438.0709326046217</v>
      </c>
      <c r="E206" s="154">
        <v>146024</v>
      </c>
      <c r="F206" s="155">
        <v>297</v>
      </c>
      <c r="G206" s="154">
        <v>108550</v>
      </c>
      <c r="H206" s="153">
        <v>32</v>
      </c>
      <c r="I206" s="154">
        <v>12375.9</v>
      </c>
      <c r="J206" s="154">
        <v>3650.18</v>
      </c>
    </row>
    <row r="207" spans="1:10" x14ac:dyDescent="0.2">
      <c r="A207" s="143">
        <v>43004</v>
      </c>
      <c r="B207" s="144" t="s">
        <v>273</v>
      </c>
      <c r="C207" s="155">
        <v>154</v>
      </c>
      <c r="D207" s="154">
        <v>5558.2789907355464</v>
      </c>
      <c r="E207" s="154">
        <v>122038</v>
      </c>
      <c r="F207" s="155">
        <v>154</v>
      </c>
      <c r="G207" s="154">
        <v>79981</v>
      </c>
      <c r="H207" s="153">
        <v>38</v>
      </c>
      <c r="I207" s="154">
        <v>15509.85</v>
      </c>
      <c r="J207" s="154">
        <v>7725.38</v>
      </c>
    </row>
    <row r="208" spans="1:10" x14ac:dyDescent="0.2">
      <c r="A208" s="143">
        <v>44078</v>
      </c>
      <c r="B208" s="144" t="s">
        <v>274</v>
      </c>
      <c r="C208" s="155">
        <v>167</v>
      </c>
      <c r="D208" s="154">
        <v>7495.473572457724</v>
      </c>
      <c r="E208" s="154">
        <v>62243</v>
      </c>
      <c r="F208" s="155">
        <v>36.5</v>
      </c>
      <c r="G208" s="154">
        <v>27974</v>
      </c>
      <c r="H208" s="153">
        <v>11</v>
      </c>
      <c r="I208" s="154">
        <v>41999.51</v>
      </c>
      <c r="J208" s="154">
        <v>34797.519999999997</v>
      </c>
    </row>
    <row r="209" spans="1:10" x14ac:dyDescent="0.2">
      <c r="A209" s="143">
        <v>44083</v>
      </c>
      <c r="B209" s="144" t="s">
        <v>275</v>
      </c>
      <c r="C209" s="155">
        <v>165</v>
      </c>
      <c r="D209" s="154">
        <v>5490.1729339214016</v>
      </c>
      <c r="E209" s="154">
        <v>123795</v>
      </c>
      <c r="F209" s="155">
        <v>145</v>
      </c>
      <c r="G209" s="154">
        <v>71025</v>
      </c>
      <c r="H209" s="153">
        <v>26</v>
      </c>
      <c r="I209" s="154">
        <v>15945.93</v>
      </c>
      <c r="J209" s="154">
        <v>11256.25</v>
      </c>
    </row>
    <row r="210" spans="1:10" x14ac:dyDescent="0.2">
      <c r="A210" s="143">
        <v>44084</v>
      </c>
      <c r="B210" s="144" t="s">
        <v>276</v>
      </c>
      <c r="C210" s="155">
        <v>164</v>
      </c>
      <c r="D210" s="154">
        <v>6390.6426970929761</v>
      </c>
      <c r="E210" s="154">
        <v>89286</v>
      </c>
      <c r="F210" s="155">
        <v>100.5</v>
      </c>
      <c r="G210" s="154">
        <v>65671</v>
      </c>
      <c r="H210" s="153">
        <v>20</v>
      </c>
      <c r="I210" s="154">
        <v>18351.759999999998</v>
      </c>
      <c r="J210" s="154">
        <v>10030.39</v>
      </c>
    </row>
    <row r="211" spans="1:10" x14ac:dyDescent="0.2">
      <c r="A211" s="143">
        <v>45076</v>
      </c>
      <c r="B211" s="144" t="s">
        <v>277</v>
      </c>
      <c r="C211" s="155">
        <v>162</v>
      </c>
      <c r="D211" s="154">
        <v>6560.1239213364388</v>
      </c>
      <c r="E211" s="154">
        <v>122264</v>
      </c>
      <c r="F211" s="155">
        <v>156.5</v>
      </c>
      <c r="G211" s="154">
        <v>116164</v>
      </c>
      <c r="H211" s="153">
        <v>45</v>
      </c>
      <c r="I211" s="154">
        <v>13272.84</v>
      </c>
      <c r="J211" s="154">
        <v>6087.83</v>
      </c>
    </row>
    <row r="212" spans="1:10" x14ac:dyDescent="0.2">
      <c r="A212" s="143">
        <v>45077</v>
      </c>
      <c r="B212" s="144" t="s">
        <v>278</v>
      </c>
      <c r="C212" s="155">
        <v>146</v>
      </c>
      <c r="D212" s="154">
        <v>5959.8296722151163</v>
      </c>
      <c r="E212" s="154">
        <v>210156</v>
      </c>
      <c r="F212" s="155">
        <v>223.5</v>
      </c>
      <c r="G212" s="154">
        <v>171792</v>
      </c>
      <c r="H212" s="153">
        <v>77</v>
      </c>
      <c r="I212" s="154">
        <v>11709.65</v>
      </c>
      <c r="J212" s="154">
        <v>6561.3</v>
      </c>
    </row>
    <row r="213" spans="1:10" x14ac:dyDescent="0.2">
      <c r="A213" s="143">
        <v>45078</v>
      </c>
      <c r="B213" s="144" t="s">
        <v>279</v>
      </c>
      <c r="C213" s="155">
        <v>162</v>
      </c>
      <c r="D213" s="154">
        <v>6988.3758706830386</v>
      </c>
      <c r="E213" s="154">
        <v>64289</v>
      </c>
      <c r="F213" s="155">
        <v>84.5</v>
      </c>
      <c r="G213" s="154">
        <v>91549</v>
      </c>
      <c r="H213" s="153">
        <v>60</v>
      </c>
      <c r="I213" s="154">
        <v>14925.07</v>
      </c>
      <c r="J213" s="154">
        <v>7620.3</v>
      </c>
    </row>
    <row r="214" spans="1:10" x14ac:dyDescent="0.2">
      <c r="A214" s="143">
        <v>46128</v>
      </c>
      <c r="B214" s="144" t="s">
        <v>280</v>
      </c>
      <c r="C214" s="155">
        <v>141</v>
      </c>
      <c r="D214" s="154">
        <v>6902.301314836699</v>
      </c>
      <c r="E214" s="154">
        <v>86954</v>
      </c>
      <c r="F214" s="155">
        <v>100</v>
      </c>
      <c r="G214" s="154">
        <v>70253</v>
      </c>
      <c r="H214" s="153">
        <v>30</v>
      </c>
      <c r="I214" s="154">
        <v>12036.94</v>
      </c>
      <c r="J214" s="154">
        <v>4966.53</v>
      </c>
    </row>
    <row r="215" spans="1:10" x14ac:dyDescent="0.2">
      <c r="A215" s="143">
        <v>46130</v>
      </c>
      <c r="B215" s="144" t="s">
        <v>281</v>
      </c>
      <c r="C215" s="155">
        <v>152</v>
      </c>
      <c r="D215" s="154">
        <v>7382.4331255537409</v>
      </c>
      <c r="E215" s="154">
        <v>457848</v>
      </c>
      <c r="F215" s="155">
        <v>469.5</v>
      </c>
      <c r="G215" s="154">
        <v>379812</v>
      </c>
      <c r="H215" s="153">
        <v>206</v>
      </c>
      <c r="I215" s="154">
        <v>11487.04</v>
      </c>
      <c r="J215" s="154">
        <v>3075.57</v>
      </c>
    </row>
    <row r="216" spans="1:10" x14ac:dyDescent="0.2">
      <c r="A216" s="143">
        <v>46131</v>
      </c>
      <c r="B216" s="144" t="s">
        <v>282</v>
      </c>
      <c r="C216" s="155">
        <v>155</v>
      </c>
      <c r="D216" s="154">
        <v>7825.4131218867624</v>
      </c>
      <c r="E216" s="154">
        <v>504584</v>
      </c>
      <c r="F216" s="155">
        <v>638.5</v>
      </c>
      <c r="G216" s="154">
        <v>312693</v>
      </c>
      <c r="H216" s="153">
        <v>149</v>
      </c>
      <c r="I216" s="154">
        <v>15506.27</v>
      </c>
      <c r="J216" s="154">
        <v>2842.85</v>
      </c>
    </row>
    <row r="217" spans="1:10" x14ac:dyDescent="0.2">
      <c r="A217" s="143">
        <v>46132</v>
      </c>
      <c r="B217" s="144" t="s">
        <v>283</v>
      </c>
      <c r="C217" s="155">
        <v>145</v>
      </c>
      <c r="D217" s="154">
        <v>6578.4898861380198</v>
      </c>
      <c r="E217" s="154">
        <v>173414</v>
      </c>
      <c r="F217" s="155">
        <v>275.5</v>
      </c>
      <c r="G217" s="154">
        <v>125939</v>
      </c>
      <c r="H217" s="153">
        <v>58</v>
      </c>
      <c r="I217" s="154">
        <v>11534.87</v>
      </c>
      <c r="J217" s="154">
        <v>3436.76</v>
      </c>
    </row>
    <row r="218" spans="1:10" x14ac:dyDescent="0.2">
      <c r="A218" s="143">
        <v>46134</v>
      </c>
      <c r="B218" s="144" t="s">
        <v>284</v>
      </c>
      <c r="C218" s="155">
        <v>152</v>
      </c>
      <c r="D218" s="154">
        <v>6953.3519910813993</v>
      </c>
      <c r="E218" s="154">
        <v>654849</v>
      </c>
      <c r="F218" s="155">
        <v>1086.5</v>
      </c>
      <c r="G218" s="154">
        <v>579162</v>
      </c>
      <c r="H218" s="153">
        <v>430</v>
      </c>
      <c r="I218" s="154">
        <v>12837.3</v>
      </c>
      <c r="J218" s="154">
        <v>4246.45</v>
      </c>
    </row>
    <row r="219" spans="1:10" x14ac:dyDescent="0.2">
      <c r="A219" s="143">
        <v>46135</v>
      </c>
      <c r="B219" s="144" t="s">
        <v>285</v>
      </c>
      <c r="C219" s="155">
        <v>142</v>
      </c>
      <c r="D219" s="154">
        <v>7289.6739046571156</v>
      </c>
      <c r="E219" s="154">
        <v>124145</v>
      </c>
      <c r="F219" s="155">
        <v>176</v>
      </c>
      <c r="G219" s="154">
        <v>81672</v>
      </c>
      <c r="H219" s="153">
        <v>46</v>
      </c>
      <c r="I219" s="154">
        <v>14143.63</v>
      </c>
      <c r="J219" s="154">
        <v>4225.99</v>
      </c>
    </row>
    <row r="220" spans="1:10" x14ac:dyDescent="0.2">
      <c r="A220" s="143">
        <v>46137</v>
      </c>
      <c r="B220" s="144" t="s">
        <v>286</v>
      </c>
      <c r="C220" s="155">
        <v>140</v>
      </c>
      <c r="D220" s="154">
        <v>8789.359966912165</v>
      </c>
      <c r="E220" s="154">
        <v>138791</v>
      </c>
      <c r="F220" s="155">
        <v>207.5</v>
      </c>
      <c r="G220" s="154">
        <v>66778</v>
      </c>
      <c r="H220" s="153">
        <v>38</v>
      </c>
      <c r="I220" s="154">
        <v>13602.8</v>
      </c>
      <c r="J220" s="154">
        <v>3713.85</v>
      </c>
    </row>
    <row r="221" spans="1:10" x14ac:dyDescent="0.2">
      <c r="A221" s="143">
        <v>46140</v>
      </c>
      <c r="B221" s="144" t="s">
        <v>287</v>
      </c>
      <c r="C221" s="155">
        <v>142</v>
      </c>
      <c r="D221" s="154">
        <v>7028.7139554831565</v>
      </c>
      <c r="E221" s="154">
        <v>225153</v>
      </c>
      <c r="F221" s="155">
        <v>353</v>
      </c>
      <c r="G221" s="154">
        <v>161530</v>
      </c>
      <c r="H221" s="153">
        <v>50</v>
      </c>
      <c r="I221" s="154">
        <v>11028.01</v>
      </c>
      <c r="J221" s="154">
        <v>4038.7</v>
      </c>
    </row>
    <row r="222" spans="1:10" x14ac:dyDescent="0.2">
      <c r="A222" s="143">
        <v>47060</v>
      </c>
      <c r="B222" s="144" t="s">
        <v>288</v>
      </c>
      <c r="C222" s="155">
        <v>148</v>
      </c>
      <c r="D222" s="154">
        <v>6658.6988383668668</v>
      </c>
      <c r="E222" s="154">
        <v>111354</v>
      </c>
      <c r="F222" s="155">
        <v>99.5</v>
      </c>
      <c r="G222" s="154">
        <v>90081</v>
      </c>
      <c r="H222" s="153">
        <v>40</v>
      </c>
      <c r="I222" s="154">
        <v>15743.25</v>
      </c>
      <c r="J222" s="154">
        <v>8549.1</v>
      </c>
    </row>
    <row r="223" spans="1:10" x14ac:dyDescent="0.2">
      <c r="A223" s="143">
        <v>47062</v>
      </c>
      <c r="B223" s="144" t="s">
        <v>289</v>
      </c>
      <c r="C223" s="155">
        <v>151</v>
      </c>
      <c r="D223" s="154">
        <v>6814.6358261959076</v>
      </c>
      <c r="E223" s="154">
        <v>250488</v>
      </c>
      <c r="F223" s="155">
        <v>490</v>
      </c>
      <c r="G223" s="154">
        <v>286971</v>
      </c>
      <c r="H223" s="153">
        <v>171</v>
      </c>
      <c r="I223" s="154">
        <v>14253.29</v>
      </c>
      <c r="J223" s="154">
        <v>3958.94</v>
      </c>
    </row>
    <row r="224" spans="1:10" x14ac:dyDescent="0.2">
      <c r="A224" s="143">
        <v>47064</v>
      </c>
      <c r="B224" s="144" t="s">
        <v>290</v>
      </c>
      <c r="C224" s="155">
        <v>150</v>
      </c>
      <c r="D224" s="154">
        <v>7787.6775565674743</v>
      </c>
      <c r="E224" s="154">
        <v>103954</v>
      </c>
      <c r="F224" s="155">
        <v>124</v>
      </c>
      <c r="G224" s="154">
        <v>38436</v>
      </c>
      <c r="H224" s="153">
        <v>18</v>
      </c>
      <c r="I224" s="154">
        <v>18544.23</v>
      </c>
      <c r="J224" s="154">
        <v>4585.3100000000004</v>
      </c>
    </row>
    <row r="225" spans="1:10" x14ac:dyDescent="0.2">
      <c r="A225" s="143">
        <v>47065</v>
      </c>
      <c r="B225" s="144" t="s">
        <v>291</v>
      </c>
      <c r="C225" s="155">
        <v>133</v>
      </c>
      <c r="D225" s="154">
        <v>4251.0016380390189</v>
      </c>
      <c r="E225" s="154">
        <v>183857</v>
      </c>
      <c r="F225" s="155">
        <v>215</v>
      </c>
      <c r="G225" s="154">
        <v>103929</v>
      </c>
      <c r="H225" s="153">
        <v>52</v>
      </c>
      <c r="I225" s="154">
        <v>15664.11</v>
      </c>
      <c r="J225" s="154">
        <v>12469.24</v>
      </c>
    </row>
    <row r="226" spans="1:10" x14ac:dyDescent="0.2">
      <c r="A226" s="143">
        <v>48066</v>
      </c>
      <c r="B226" s="144" t="s">
        <v>292</v>
      </c>
      <c r="C226" s="155">
        <v>169</v>
      </c>
      <c r="D226" s="154">
        <v>7032.322672807547</v>
      </c>
      <c r="E226" s="154">
        <v>2041564</v>
      </c>
      <c r="F226" s="155">
        <v>2658.5</v>
      </c>
      <c r="G226" s="154">
        <v>1234896</v>
      </c>
      <c r="H226" s="153">
        <v>662</v>
      </c>
      <c r="I226" s="154">
        <v>15831.89</v>
      </c>
      <c r="J226" s="154">
        <v>7323.26</v>
      </c>
    </row>
    <row r="227" spans="1:10" x14ac:dyDescent="0.2">
      <c r="A227" s="143">
        <v>48068</v>
      </c>
      <c r="B227" s="144" t="s">
        <v>293</v>
      </c>
      <c r="C227" s="155">
        <v>169</v>
      </c>
      <c r="D227" s="154">
        <v>5964.6927707190625</v>
      </c>
      <c r="E227" s="154">
        <v>4823408</v>
      </c>
      <c r="F227" s="155">
        <v>7134.5</v>
      </c>
      <c r="G227" s="154">
        <v>3227853</v>
      </c>
      <c r="H227" s="153">
        <v>1886</v>
      </c>
      <c r="I227" s="154">
        <v>14574.35</v>
      </c>
      <c r="J227" s="154">
        <v>9589.25</v>
      </c>
    </row>
    <row r="228" spans="1:10" x14ac:dyDescent="0.2">
      <c r="A228" s="143">
        <v>48069</v>
      </c>
      <c r="B228" s="144" t="s">
        <v>294</v>
      </c>
      <c r="C228" s="155">
        <v>169</v>
      </c>
      <c r="D228" s="154">
        <v>7357.7451700571637</v>
      </c>
      <c r="E228" s="154">
        <v>1847837</v>
      </c>
      <c r="F228" s="155">
        <v>2408</v>
      </c>
      <c r="G228" s="154">
        <v>819513</v>
      </c>
      <c r="H228" s="153">
        <v>649</v>
      </c>
      <c r="I228" s="154">
        <v>13274.07</v>
      </c>
      <c r="J228" s="154">
        <v>6785.97</v>
      </c>
    </row>
    <row r="229" spans="1:10" x14ac:dyDescent="0.2">
      <c r="A229" s="143">
        <v>48070</v>
      </c>
      <c r="B229" s="144" t="s">
        <v>295</v>
      </c>
      <c r="C229" s="155">
        <v>154</v>
      </c>
      <c r="D229" s="154">
        <v>6646.5715150878332</v>
      </c>
      <c r="E229" s="154">
        <v>568609</v>
      </c>
      <c r="F229" s="155">
        <v>965</v>
      </c>
      <c r="G229" s="154">
        <v>427130</v>
      </c>
      <c r="H229" s="153">
        <v>275</v>
      </c>
      <c r="I229" s="154">
        <v>13100.86</v>
      </c>
      <c r="J229" s="154">
        <v>6562.93</v>
      </c>
    </row>
    <row r="230" spans="1:10" x14ac:dyDescent="0.2">
      <c r="A230" s="143">
        <v>48071</v>
      </c>
      <c r="B230" s="144" t="s">
        <v>296</v>
      </c>
      <c r="C230" s="155">
        <v>169</v>
      </c>
      <c r="D230" s="154">
        <v>6027.4154593658332</v>
      </c>
      <c r="E230" s="154">
        <v>7006683</v>
      </c>
      <c r="F230" s="155">
        <v>9743</v>
      </c>
      <c r="G230" s="154">
        <v>3767834</v>
      </c>
      <c r="H230" s="153">
        <v>2014</v>
      </c>
      <c r="I230" s="154">
        <v>15844.13</v>
      </c>
      <c r="J230" s="154">
        <v>10449.24</v>
      </c>
    </row>
    <row r="231" spans="1:10" x14ac:dyDescent="0.2">
      <c r="A231" s="143">
        <v>48072</v>
      </c>
      <c r="B231" s="144" t="s">
        <v>297</v>
      </c>
      <c r="C231" s="155">
        <v>160</v>
      </c>
      <c r="D231" s="154">
        <v>8070.6380928500175</v>
      </c>
      <c r="E231" s="154">
        <v>2814960</v>
      </c>
      <c r="F231" s="155">
        <v>3690</v>
      </c>
      <c r="G231" s="154">
        <v>1593467</v>
      </c>
      <c r="H231" s="153">
        <v>928</v>
      </c>
      <c r="I231" s="154">
        <v>22483.040000000001</v>
      </c>
      <c r="J231" s="154">
        <v>9956.84</v>
      </c>
    </row>
    <row r="232" spans="1:10" x14ac:dyDescent="0.2">
      <c r="A232" s="143">
        <v>48073</v>
      </c>
      <c r="B232" s="144" t="s">
        <v>298</v>
      </c>
      <c r="C232" s="155">
        <v>161</v>
      </c>
      <c r="D232" s="154">
        <v>7347.979766060409</v>
      </c>
      <c r="E232" s="154">
        <v>3247806</v>
      </c>
      <c r="F232" s="155">
        <v>3777.5</v>
      </c>
      <c r="G232" s="154">
        <v>2407442</v>
      </c>
      <c r="H232" s="153">
        <v>1347</v>
      </c>
      <c r="I232" s="154">
        <v>18560.47</v>
      </c>
      <c r="J232" s="154">
        <v>9700.3799999999992</v>
      </c>
    </row>
    <row r="233" spans="1:10" x14ac:dyDescent="0.2">
      <c r="A233" s="143">
        <v>48074</v>
      </c>
      <c r="B233" s="144" t="s">
        <v>299</v>
      </c>
      <c r="C233" s="155">
        <v>169</v>
      </c>
      <c r="D233" s="154">
        <v>5883.1053889834593</v>
      </c>
      <c r="E233" s="154">
        <v>1580387</v>
      </c>
      <c r="F233" s="155">
        <v>1653.5</v>
      </c>
      <c r="G233" s="154">
        <v>1142915</v>
      </c>
      <c r="H233" s="153">
        <v>496</v>
      </c>
      <c r="I233" s="154">
        <v>20460.04</v>
      </c>
      <c r="J233" s="154">
        <v>15554.99</v>
      </c>
    </row>
    <row r="234" spans="1:10" x14ac:dyDescent="0.2">
      <c r="A234" s="143">
        <v>48075</v>
      </c>
      <c r="B234" s="144" t="s">
        <v>300</v>
      </c>
      <c r="C234" s="155">
        <v>157</v>
      </c>
      <c r="D234" s="154">
        <v>6969.8973829035604</v>
      </c>
      <c r="E234" s="154">
        <v>266579</v>
      </c>
      <c r="F234" s="155">
        <v>242</v>
      </c>
      <c r="G234" s="154">
        <v>151487</v>
      </c>
      <c r="H234" s="153">
        <v>59</v>
      </c>
      <c r="I234" s="154">
        <v>13702.08</v>
      </c>
      <c r="J234" s="154">
        <v>8936.5400000000009</v>
      </c>
    </row>
    <row r="235" spans="1:10" x14ac:dyDescent="0.2">
      <c r="A235" s="143">
        <v>48077</v>
      </c>
      <c r="B235" s="144" t="s">
        <v>301</v>
      </c>
      <c r="C235" s="155">
        <v>145</v>
      </c>
      <c r="D235" s="154">
        <v>8107.1262488156335</v>
      </c>
      <c r="E235" s="154">
        <v>4989094</v>
      </c>
      <c r="F235" s="155">
        <v>6802.5</v>
      </c>
      <c r="G235" s="154">
        <v>3962280</v>
      </c>
      <c r="H235" s="153">
        <v>1751</v>
      </c>
      <c r="I235" s="154">
        <v>14755.69</v>
      </c>
      <c r="J235" s="154">
        <v>6763.11</v>
      </c>
    </row>
    <row r="236" spans="1:10" x14ac:dyDescent="0.2">
      <c r="A236" s="143">
        <v>48078</v>
      </c>
      <c r="B236" s="144" t="s">
        <v>302</v>
      </c>
      <c r="C236" s="155">
        <v>164</v>
      </c>
      <c r="D236" s="154">
        <v>2000.3338048656917</v>
      </c>
      <c r="E236" s="154">
        <v>7256046</v>
      </c>
      <c r="F236" s="155">
        <v>5299</v>
      </c>
      <c r="G236" s="154">
        <v>4498471</v>
      </c>
      <c r="H236" s="153">
        <v>1737</v>
      </c>
      <c r="I236" s="154">
        <v>22048.01</v>
      </c>
      <c r="J236" s="154">
        <v>3535.6202723320685</v>
      </c>
    </row>
    <row r="237" spans="1:10" x14ac:dyDescent="0.2">
      <c r="A237" s="143">
        <v>48080</v>
      </c>
      <c r="B237" s="144" t="s">
        <v>303</v>
      </c>
      <c r="C237" s="155">
        <v>170</v>
      </c>
      <c r="D237" s="154">
        <v>4689.3760195710311</v>
      </c>
      <c r="E237" s="154">
        <v>1106902</v>
      </c>
      <c r="F237" s="155">
        <v>1395.5</v>
      </c>
      <c r="G237" s="154">
        <v>920178</v>
      </c>
      <c r="H237" s="153">
        <v>365</v>
      </c>
      <c r="I237" s="154">
        <v>24570.48</v>
      </c>
      <c r="J237" s="154">
        <v>16920.32</v>
      </c>
    </row>
    <row r="238" spans="1:10" x14ac:dyDescent="0.2">
      <c r="A238" s="143">
        <v>48901</v>
      </c>
      <c r="B238" s="144" t="s">
        <v>304</v>
      </c>
      <c r="C238" s="155">
        <v>160</v>
      </c>
      <c r="D238" s="154">
        <v>16315.907285369383</v>
      </c>
      <c r="E238" s="154">
        <v>405771</v>
      </c>
      <c r="F238" s="155">
        <v>611.5</v>
      </c>
      <c r="G238" s="154">
        <v>211286</v>
      </c>
      <c r="H238" s="153">
        <v>53</v>
      </c>
      <c r="I238" s="154">
        <v>17096.34</v>
      </c>
      <c r="J238" s="154">
        <v>0</v>
      </c>
    </row>
    <row r="239" spans="1:10" x14ac:dyDescent="0.2">
      <c r="A239" s="143">
        <v>48902</v>
      </c>
      <c r="B239" s="144" t="s">
        <v>696</v>
      </c>
      <c r="C239" s="155">
        <v>157</v>
      </c>
      <c r="D239" s="154">
        <v>22376.977760045091</v>
      </c>
      <c r="E239" s="154">
        <v>889315</v>
      </c>
      <c r="F239" s="155">
        <v>1250</v>
      </c>
      <c r="G239" s="154">
        <v>328272</v>
      </c>
      <c r="H239" s="153">
        <v>147</v>
      </c>
      <c r="I239" s="154">
        <v>24468.76</v>
      </c>
      <c r="J239" s="154">
        <v>0</v>
      </c>
    </row>
    <row r="240" spans="1:10" x14ac:dyDescent="0.2">
      <c r="A240" s="143">
        <v>48904</v>
      </c>
      <c r="B240" s="144" t="s">
        <v>305</v>
      </c>
      <c r="C240" s="155">
        <v>160</v>
      </c>
      <c r="D240" s="154">
        <v>19270.559547198238</v>
      </c>
      <c r="E240" s="154">
        <v>512414</v>
      </c>
      <c r="F240" s="155">
        <v>613.5</v>
      </c>
      <c r="G240" s="154">
        <v>248020</v>
      </c>
      <c r="H240" s="153">
        <v>95</v>
      </c>
      <c r="I240" s="154">
        <v>28195.74</v>
      </c>
      <c r="J240" s="154">
        <v>0</v>
      </c>
    </row>
    <row r="241" spans="1:10" x14ac:dyDescent="0.2">
      <c r="A241" s="143">
        <v>48905</v>
      </c>
      <c r="B241" s="144" t="s">
        <v>714</v>
      </c>
      <c r="C241" s="155">
        <v>154</v>
      </c>
      <c r="D241" s="154">
        <v>19763.107154821955</v>
      </c>
      <c r="E241" s="154">
        <v>71503</v>
      </c>
      <c r="F241" s="155">
        <v>142</v>
      </c>
      <c r="G241" s="154">
        <v>58056</v>
      </c>
      <c r="H241" s="153">
        <v>31</v>
      </c>
      <c r="I241" s="154">
        <v>24866.55</v>
      </c>
      <c r="J241" s="154">
        <v>0</v>
      </c>
    </row>
    <row r="242" spans="1:10" x14ac:dyDescent="0.2">
      <c r="A242" s="143">
        <v>48909</v>
      </c>
      <c r="B242" s="144" t="s">
        <v>306</v>
      </c>
      <c r="C242" s="155">
        <v>163</v>
      </c>
      <c r="D242" s="154">
        <v>20888.549454114036</v>
      </c>
      <c r="E242" s="154">
        <v>356207</v>
      </c>
      <c r="F242" s="155">
        <v>358</v>
      </c>
      <c r="G242" s="154">
        <v>111021</v>
      </c>
      <c r="H242" s="153">
        <v>43</v>
      </c>
      <c r="I242" s="154">
        <v>26197.39</v>
      </c>
      <c r="J242" s="154">
        <v>0</v>
      </c>
    </row>
    <row r="243" spans="1:10" x14ac:dyDescent="0.2">
      <c r="A243" s="143">
        <v>48910</v>
      </c>
      <c r="B243" s="144" t="s">
        <v>307</v>
      </c>
      <c r="C243" s="155">
        <v>170</v>
      </c>
      <c r="D243" s="154">
        <v>17244.469960873881</v>
      </c>
      <c r="E243" s="154">
        <v>183916</v>
      </c>
      <c r="F243" s="155">
        <v>157</v>
      </c>
      <c r="G243" s="154">
        <v>89148</v>
      </c>
      <c r="H243" s="153">
        <v>53</v>
      </c>
      <c r="I243" s="154">
        <v>16685.54</v>
      </c>
      <c r="J243" s="154">
        <v>0</v>
      </c>
    </row>
    <row r="244" spans="1:10" x14ac:dyDescent="0.2">
      <c r="A244" s="143">
        <v>48912</v>
      </c>
      <c r="B244" s="144" t="s">
        <v>697</v>
      </c>
      <c r="C244" s="155">
        <v>161</v>
      </c>
      <c r="D244" s="154">
        <v>23089.42398371128</v>
      </c>
      <c r="E244" s="154">
        <v>460101</v>
      </c>
      <c r="F244" s="155">
        <v>690</v>
      </c>
      <c r="G244" s="154">
        <v>142372</v>
      </c>
      <c r="H244" s="153">
        <v>55</v>
      </c>
      <c r="I244" s="154">
        <v>24381.32</v>
      </c>
      <c r="J244" s="154">
        <v>0</v>
      </c>
    </row>
    <row r="245" spans="1:10" x14ac:dyDescent="0.2">
      <c r="A245" s="143">
        <v>48913</v>
      </c>
      <c r="B245" s="144" t="s">
        <v>308</v>
      </c>
      <c r="C245" s="155">
        <v>151</v>
      </c>
      <c r="D245" s="154">
        <v>19693.230241183635</v>
      </c>
      <c r="E245" s="154">
        <v>107749</v>
      </c>
      <c r="F245" s="155">
        <v>91</v>
      </c>
      <c r="G245" s="154">
        <v>30895</v>
      </c>
      <c r="H245" s="153">
        <v>10</v>
      </c>
      <c r="I245" s="154">
        <v>31767.23</v>
      </c>
      <c r="J245" s="154">
        <v>0</v>
      </c>
    </row>
    <row r="246" spans="1:10" x14ac:dyDescent="0.2">
      <c r="A246" s="143">
        <v>48914</v>
      </c>
      <c r="B246" s="144" t="s">
        <v>309</v>
      </c>
      <c r="C246" s="155">
        <v>160</v>
      </c>
      <c r="D246" s="154">
        <v>15048.012411409789</v>
      </c>
      <c r="E246" s="154">
        <v>414075</v>
      </c>
      <c r="F246" s="155">
        <v>330.5</v>
      </c>
      <c r="G246" s="154">
        <v>283196</v>
      </c>
      <c r="H246" s="153">
        <v>125</v>
      </c>
      <c r="I246" s="154">
        <v>14402.96</v>
      </c>
      <c r="J246" s="154">
        <v>0</v>
      </c>
    </row>
    <row r="247" spans="1:10" x14ac:dyDescent="0.2">
      <c r="A247" s="143">
        <v>48915</v>
      </c>
      <c r="B247" s="144" t="s">
        <v>310</v>
      </c>
      <c r="C247" s="155">
        <v>162</v>
      </c>
      <c r="D247" s="154">
        <v>24048.025813900142</v>
      </c>
      <c r="E247" s="154">
        <v>0</v>
      </c>
      <c r="F247" s="155">
        <v>0</v>
      </c>
      <c r="G247" s="154">
        <v>90945</v>
      </c>
      <c r="H247" s="153">
        <v>32</v>
      </c>
      <c r="I247" s="154">
        <v>18785.080000000002</v>
      </c>
      <c r="J247" s="154">
        <v>0</v>
      </c>
    </row>
    <row r="248" spans="1:10" x14ac:dyDescent="0.2">
      <c r="A248" s="143">
        <v>48916</v>
      </c>
      <c r="B248" s="144" t="s">
        <v>715</v>
      </c>
      <c r="C248" s="155">
        <v>154</v>
      </c>
      <c r="D248" s="154">
        <v>17899.179521447451</v>
      </c>
      <c r="E248" s="154">
        <v>170927</v>
      </c>
      <c r="F248" s="155">
        <v>116</v>
      </c>
      <c r="G248" s="154">
        <v>253811</v>
      </c>
      <c r="H248" s="153">
        <v>140</v>
      </c>
      <c r="I248" s="154">
        <v>18466</v>
      </c>
      <c r="J248" s="154">
        <v>0</v>
      </c>
    </row>
    <row r="249" spans="1:10" x14ac:dyDescent="0.2">
      <c r="A249" s="143">
        <v>48918</v>
      </c>
      <c r="B249" s="144" t="s">
        <v>716</v>
      </c>
      <c r="C249" s="155">
        <v>169</v>
      </c>
      <c r="D249" s="154">
        <v>17823.859061730349</v>
      </c>
      <c r="E249" s="154">
        <v>431520</v>
      </c>
      <c r="F249" s="155">
        <v>199.5</v>
      </c>
      <c r="G249" s="154">
        <v>273151</v>
      </c>
      <c r="H249" s="153">
        <v>100</v>
      </c>
      <c r="I249" s="154">
        <v>20327.810000000001</v>
      </c>
      <c r="J249" s="154">
        <v>0</v>
      </c>
    </row>
    <row r="250" spans="1:10" x14ac:dyDescent="0.2">
      <c r="A250" s="143">
        <v>48922</v>
      </c>
      <c r="B250" s="144" t="s">
        <v>717</v>
      </c>
      <c r="C250" s="155">
        <v>169</v>
      </c>
      <c r="D250" s="154">
        <v>19502.092403460414</v>
      </c>
      <c r="E250" s="154">
        <v>878602</v>
      </c>
      <c r="F250" s="155">
        <v>1163.5</v>
      </c>
      <c r="G250" s="154">
        <v>306672</v>
      </c>
      <c r="H250" s="153">
        <v>134</v>
      </c>
      <c r="I250" s="154">
        <v>22044.94</v>
      </c>
      <c r="J250" s="154">
        <v>0</v>
      </c>
    </row>
    <row r="251" spans="1:10" x14ac:dyDescent="0.2">
      <c r="A251" s="143">
        <v>48923</v>
      </c>
      <c r="B251" s="144" t="s">
        <v>311</v>
      </c>
      <c r="C251" s="155">
        <v>166</v>
      </c>
      <c r="D251" s="154">
        <v>18581.926637224213</v>
      </c>
      <c r="E251" s="154">
        <v>0</v>
      </c>
      <c r="F251" s="155">
        <v>0</v>
      </c>
      <c r="G251" s="154">
        <v>64597</v>
      </c>
      <c r="H251" s="153">
        <v>30</v>
      </c>
      <c r="I251" s="154">
        <v>25108.7</v>
      </c>
      <c r="J251" s="154">
        <v>0</v>
      </c>
    </row>
    <row r="252" spans="1:10" x14ac:dyDescent="0.2">
      <c r="A252" s="143">
        <v>48924</v>
      </c>
      <c r="B252" s="144" t="s">
        <v>615</v>
      </c>
      <c r="C252" s="155">
        <v>169</v>
      </c>
      <c r="D252" s="154">
        <v>17415.880378835005</v>
      </c>
      <c r="E252" s="154">
        <v>657049</v>
      </c>
      <c r="F252" s="155">
        <v>767.5</v>
      </c>
      <c r="G252" s="154">
        <v>180286</v>
      </c>
      <c r="H252" s="153">
        <v>85</v>
      </c>
      <c r="I252" s="154">
        <v>28637.09</v>
      </c>
      <c r="J252" s="154">
        <v>0</v>
      </c>
    </row>
    <row r="253" spans="1:10" x14ac:dyDescent="0.2">
      <c r="A253" s="143">
        <v>48925</v>
      </c>
      <c r="B253" s="144" t="s">
        <v>616</v>
      </c>
      <c r="C253" s="155">
        <v>153</v>
      </c>
      <c r="D253" s="154">
        <v>18051.276953950404</v>
      </c>
      <c r="E253" s="154">
        <v>72542</v>
      </c>
      <c r="F253" s="155">
        <v>95.5</v>
      </c>
      <c r="G253" s="154">
        <v>25939</v>
      </c>
      <c r="H253" s="153">
        <v>9</v>
      </c>
      <c r="I253" s="154">
        <v>25979.02</v>
      </c>
      <c r="J253" s="154">
        <v>0</v>
      </c>
    </row>
    <row r="254" spans="1:10" x14ac:dyDescent="0.2">
      <c r="A254" s="143">
        <v>48926</v>
      </c>
      <c r="B254" s="144" t="s">
        <v>718</v>
      </c>
      <c r="C254" s="155">
        <v>152</v>
      </c>
      <c r="D254" s="154">
        <v>16334.043751047546</v>
      </c>
      <c r="E254" s="154">
        <v>760642</v>
      </c>
      <c r="F254" s="155">
        <v>726.5</v>
      </c>
      <c r="G254" s="154">
        <v>196753</v>
      </c>
      <c r="H254" s="153">
        <v>139</v>
      </c>
      <c r="I254" s="154">
        <v>17535.63</v>
      </c>
      <c r="J254" s="154">
        <v>0</v>
      </c>
    </row>
    <row r="255" spans="1:10" x14ac:dyDescent="0.2">
      <c r="A255" s="143">
        <v>48927</v>
      </c>
      <c r="B255" s="144" t="s">
        <v>617</v>
      </c>
      <c r="C255" s="155">
        <v>159</v>
      </c>
      <c r="D255" s="154">
        <v>19873.487223664495</v>
      </c>
      <c r="E255" s="154">
        <v>135502</v>
      </c>
      <c r="F255" s="155">
        <v>116.5</v>
      </c>
      <c r="G255" s="154">
        <v>60736</v>
      </c>
      <c r="H255" s="153">
        <v>23</v>
      </c>
      <c r="I255" s="154">
        <v>26788.29</v>
      </c>
      <c r="J255" s="154">
        <v>0</v>
      </c>
    </row>
    <row r="256" spans="1:10" x14ac:dyDescent="0.2">
      <c r="A256" s="143">
        <v>48928</v>
      </c>
      <c r="B256" s="146" t="s">
        <v>663</v>
      </c>
      <c r="C256" s="155">
        <v>160</v>
      </c>
      <c r="D256" s="154">
        <v>16379.221916466055</v>
      </c>
      <c r="E256" s="154">
        <v>18141</v>
      </c>
      <c r="F256" s="155">
        <v>46.5</v>
      </c>
      <c r="G256" s="154">
        <v>119284</v>
      </c>
      <c r="H256" s="153">
        <v>67</v>
      </c>
      <c r="I256" s="154">
        <v>18287.189999999999</v>
      </c>
      <c r="J256" s="154">
        <v>0</v>
      </c>
    </row>
    <row r="257" spans="1:10" x14ac:dyDescent="0.2">
      <c r="A257" s="143">
        <v>48929</v>
      </c>
      <c r="B257" s="187" t="s">
        <v>700</v>
      </c>
      <c r="C257" s="188">
        <v>164</v>
      </c>
      <c r="D257" s="189">
        <v>27010.075790174473</v>
      </c>
      <c r="E257" s="189">
        <v>230465</v>
      </c>
      <c r="F257" s="189">
        <v>162.5</v>
      </c>
      <c r="G257" s="184">
        <v>46702</v>
      </c>
      <c r="H257" s="190">
        <v>10</v>
      </c>
      <c r="I257" s="191">
        <v>50928.34</v>
      </c>
      <c r="J257" s="189">
        <v>0</v>
      </c>
    </row>
    <row r="258" spans="1:10" x14ac:dyDescent="0.2">
      <c r="A258" s="143">
        <v>49132</v>
      </c>
      <c r="B258" s="144" t="s">
        <v>312</v>
      </c>
      <c r="C258" s="155">
        <v>169</v>
      </c>
      <c r="D258" s="154">
        <v>6511.5795906756166</v>
      </c>
      <c r="E258" s="154">
        <v>1146199</v>
      </c>
      <c r="F258" s="155">
        <v>2081.5</v>
      </c>
      <c r="G258" s="154">
        <v>766822</v>
      </c>
      <c r="H258" s="153">
        <v>491</v>
      </c>
      <c r="I258" s="154">
        <v>11614.25</v>
      </c>
      <c r="J258" s="154">
        <v>4482.6499999999996</v>
      </c>
    </row>
    <row r="259" spans="1:10" x14ac:dyDescent="0.2">
      <c r="A259" s="143">
        <v>49135</v>
      </c>
      <c r="B259" s="144" t="s">
        <v>313</v>
      </c>
      <c r="C259" s="155">
        <v>160</v>
      </c>
      <c r="D259" s="154">
        <v>7141.1108773406268</v>
      </c>
      <c r="E259" s="154">
        <v>92122</v>
      </c>
      <c r="F259" s="155">
        <v>119.5</v>
      </c>
      <c r="G259" s="154">
        <v>42564</v>
      </c>
      <c r="H259" s="153">
        <v>13</v>
      </c>
      <c r="I259" s="154">
        <v>14169.15</v>
      </c>
      <c r="J259" s="154">
        <v>6738</v>
      </c>
    </row>
    <row r="260" spans="1:10" x14ac:dyDescent="0.2">
      <c r="A260" s="143">
        <v>49137</v>
      </c>
      <c r="B260" s="144" t="s">
        <v>314</v>
      </c>
      <c r="C260" s="155">
        <v>144</v>
      </c>
      <c r="D260" s="154">
        <v>6077.4149150097119</v>
      </c>
      <c r="E260" s="154">
        <v>113987</v>
      </c>
      <c r="F260" s="155">
        <v>199.5</v>
      </c>
      <c r="G260" s="154">
        <v>120715</v>
      </c>
      <c r="H260" s="153">
        <v>49</v>
      </c>
      <c r="I260" s="154">
        <v>10538.27</v>
      </c>
      <c r="J260" s="154">
        <v>5133.99</v>
      </c>
    </row>
    <row r="261" spans="1:10" x14ac:dyDescent="0.2">
      <c r="A261" s="143">
        <v>49140</v>
      </c>
      <c r="B261" s="144" t="s">
        <v>315</v>
      </c>
      <c r="C261" s="155">
        <v>144</v>
      </c>
      <c r="D261" s="154">
        <v>7443.5847725750673</v>
      </c>
      <c r="E261" s="154">
        <v>256010</v>
      </c>
      <c r="F261" s="155">
        <v>358</v>
      </c>
      <c r="G261" s="154">
        <v>173007</v>
      </c>
      <c r="H261" s="153">
        <v>73</v>
      </c>
      <c r="I261" s="154">
        <v>13497.46</v>
      </c>
      <c r="J261" s="154">
        <v>2692.68</v>
      </c>
    </row>
    <row r="262" spans="1:10" x14ac:dyDescent="0.2">
      <c r="A262" s="143">
        <v>49142</v>
      </c>
      <c r="B262" s="144" t="s">
        <v>316</v>
      </c>
      <c r="C262" s="155">
        <v>169</v>
      </c>
      <c r="D262" s="154">
        <v>8471.8264666357409</v>
      </c>
      <c r="E262" s="154">
        <v>988665</v>
      </c>
      <c r="F262" s="155">
        <v>1480.5</v>
      </c>
      <c r="G262" s="154">
        <v>1138452</v>
      </c>
      <c r="H262" s="153">
        <v>715</v>
      </c>
      <c r="I262" s="154">
        <v>11969.49</v>
      </c>
      <c r="J262" s="154">
        <v>3745.72</v>
      </c>
    </row>
    <row r="263" spans="1:10" x14ac:dyDescent="0.2">
      <c r="A263" s="143">
        <v>49144</v>
      </c>
      <c r="B263" s="144" t="s">
        <v>317</v>
      </c>
      <c r="C263" s="155">
        <v>169</v>
      </c>
      <c r="D263" s="154">
        <v>7381.7327152705438</v>
      </c>
      <c r="E263" s="154">
        <v>1076204</v>
      </c>
      <c r="F263" s="155">
        <v>1923.5</v>
      </c>
      <c r="G263" s="154">
        <v>995664</v>
      </c>
      <c r="H263" s="153">
        <v>671</v>
      </c>
      <c r="I263" s="154">
        <v>10782.05</v>
      </c>
      <c r="J263" s="154">
        <v>3179</v>
      </c>
    </row>
    <row r="264" spans="1:10" x14ac:dyDescent="0.2">
      <c r="A264" s="143">
        <v>49148</v>
      </c>
      <c r="B264" s="144" t="s">
        <v>318</v>
      </c>
      <c r="C264" s="155">
        <v>169</v>
      </c>
      <c r="D264" s="154">
        <v>5760.9665026732755</v>
      </c>
      <c r="E264" s="154">
        <v>1814887</v>
      </c>
      <c r="F264" s="155">
        <v>2317.5</v>
      </c>
      <c r="G264" s="154">
        <v>1993634</v>
      </c>
      <c r="H264" s="153">
        <v>1362</v>
      </c>
      <c r="I264" s="154">
        <v>11580.23</v>
      </c>
      <c r="J264" s="154">
        <v>7050.02</v>
      </c>
    </row>
    <row r="265" spans="1:10" x14ac:dyDescent="0.2">
      <c r="A265" s="143">
        <v>50001</v>
      </c>
      <c r="B265" s="144" t="s">
        <v>319</v>
      </c>
      <c r="C265" s="155">
        <v>170</v>
      </c>
      <c r="D265" s="154">
        <v>5919.7161386882235</v>
      </c>
      <c r="E265" s="154">
        <v>3529367</v>
      </c>
      <c r="F265" s="155">
        <v>3460.5</v>
      </c>
      <c r="G265" s="154">
        <v>1697644</v>
      </c>
      <c r="H265" s="153">
        <v>821</v>
      </c>
      <c r="I265" s="154">
        <v>13841.99</v>
      </c>
      <c r="J265" s="154">
        <v>6749.38</v>
      </c>
    </row>
    <row r="266" spans="1:10" x14ac:dyDescent="0.2">
      <c r="A266" s="143">
        <v>50002</v>
      </c>
      <c r="B266" s="144" t="s">
        <v>320</v>
      </c>
      <c r="C266" s="155">
        <v>145</v>
      </c>
      <c r="D266" s="154">
        <v>6682.1235029735308</v>
      </c>
      <c r="E266" s="154">
        <v>309457</v>
      </c>
      <c r="F266" s="155">
        <v>343.5</v>
      </c>
      <c r="G266" s="154">
        <v>618094</v>
      </c>
      <c r="H266" s="153">
        <v>868</v>
      </c>
      <c r="I266" s="154">
        <v>8020.02</v>
      </c>
      <c r="J266" s="154">
        <v>1284.68</v>
      </c>
    </row>
    <row r="267" spans="1:10" x14ac:dyDescent="0.2">
      <c r="A267" s="143">
        <v>50003</v>
      </c>
      <c r="B267" s="144" t="s">
        <v>321</v>
      </c>
      <c r="C267" s="155">
        <v>169</v>
      </c>
      <c r="D267" s="154">
        <v>6721.6056382440793</v>
      </c>
      <c r="E267" s="154">
        <v>1364674</v>
      </c>
      <c r="F267" s="155">
        <v>2000.5</v>
      </c>
      <c r="G267" s="154">
        <v>798269</v>
      </c>
      <c r="H267" s="153">
        <v>475</v>
      </c>
      <c r="I267" s="154">
        <v>12005.02</v>
      </c>
      <c r="J267" s="154">
        <v>5253.74</v>
      </c>
    </row>
    <row r="268" spans="1:10" x14ac:dyDescent="0.2">
      <c r="A268" s="143">
        <v>50005</v>
      </c>
      <c r="B268" s="144" t="s">
        <v>322</v>
      </c>
      <c r="C268" s="155">
        <v>169</v>
      </c>
      <c r="D268" s="154">
        <v>6524.476503181967</v>
      </c>
      <c r="E268" s="154">
        <v>610804</v>
      </c>
      <c r="F268" s="155">
        <v>967</v>
      </c>
      <c r="G268" s="154">
        <v>370836</v>
      </c>
      <c r="H268" s="153">
        <v>329</v>
      </c>
      <c r="I268" s="154">
        <v>14425.78</v>
      </c>
      <c r="J268" s="154">
        <v>7934.25</v>
      </c>
    </row>
    <row r="269" spans="1:10" x14ac:dyDescent="0.2">
      <c r="A269" s="143">
        <v>50006</v>
      </c>
      <c r="B269" s="144" t="s">
        <v>323</v>
      </c>
      <c r="C269" s="155">
        <v>171</v>
      </c>
      <c r="D269" s="154">
        <v>6737.6303525516514</v>
      </c>
      <c r="E269" s="154">
        <v>940926</v>
      </c>
      <c r="F269" s="155">
        <v>2085</v>
      </c>
      <c r="G269" s="154">
        <v>733521</v>
      </c>
      <c r="H269" s="153">
        <v>416</v>
      </c>
      <c r="I269" s="154">
        <v>10453.16</v>
      </c>
      <c r="J269" s="154">
        <v>5167.7700000000004</v>
      </c>
    </row>
    <row r="270" spans="1:10" x14ac:dyDescent="0.2">
      <c r="A270" s="143">
        <v>50007</v>
      </c>
      <c r="B270" s="144" t="s">
        <v>324</v>
      </c>
      <c r="C270" s="155">
        <v>164</v>
      </c>
      <c r="D270" s="154">
        <v>4078.1373470323842</v>
      </c>
      <c r="E270" s="154">
        <v>313066</v>
      </c>
      <c r="F270" s="155">
        <v>523.5</v>
      </c>
      <c r="G270" s="154">
        <v>237766</v>
      </c>
      <c r="H270" s="153">
        <v>118</v>
      </c>
      <c r="I270" s="154">
        <v>15345.88</v>
      </c>
      <c r="J270" s="154">
        <v>11710.11</v>
      </c>
    </row>
    <row r="271" spans="1:10" x14ac:dyDescent="0.2">
      <c r="A271" s="143">
        <v>50009</v>
      </c>
      <c r="B271" s="144" t="s">
        <v>325</v>
      </c>
      <c r="C271" s="155">
        <v>143</v>
      </c>
      <c r="D271" s="154">
        <v>6909.2778047105239</v>
      </c>
      <c r="E271" s="154">
        <v>206329</v>
      </c>
      <c r="F271" s="155">
        <v>237.5</v>
      </c>
      <c r="G271" s="154">
        <v>105260</v>
      </c>
      <c r="H271" s="153">
        <v>62</v>
      </c>
      <c r="I271" s="154">
        <v>14694.03</v>
      </c>
      <c r="J271" s="154">
        <v>6266.07</v>
      </c>
    </row>
    <row r="272" spans="1:10" x14ac:dyDescent="0.2">
      <c r="A272" s="143">
        <v>50010</v>
      </c>
      <c r="B272" s="144" t="s">
        <v>326</v>
      </c>
      <c r="C272" s="155">
        <v>169</v>
      </c>
      <c r="D272" s="154">
        <v>6242.2058669131629</v>
      </c>
      <c r="E272" s="154">
        <v>964596</v>
      </c>
      <c r="F272" s="155">
        <v>1712</v>
      </c>
      <c r="G272" s="154">
        <v>749235</v>
      </c>
      <c r="H272" s="153">
        <v>418</v>
      </c>
      <c r="I272" s="154">
        <v>11678.81</v>
      </c>
      <c r="J272" s="154">
        <v>6060.48</v>
      </c>
    </row>
    <row r="273" spans="1:10" x14ac:dyDescent="0.2">
      <c r="A273" s="143">
        <v>50012</v>
      </c>
      <c r="B273" s="144" t="s">
        <v>327</v>
      </c>
      <c r="C273" s="155">
        <v>169</v>
      </c>
      <c r="D273" s="154">
        <v>6593.4376149546251</v>
      </c>
      <c r="E273" s="154">
        <v>2917303</v>
      </c>
      <c r="F273" s="155">
        <v>5694.5</v>
      </c>
      <c r="G273" s="154">
        <v>2695342</v>
      </c>
      <c r="H273" s="153">
        <v>1941</v>
      </c>
      <c r="I273" s="154">
        <v>13340.48</v>
      </c>
      <c r="J273" s="154">
        <v>6207.9</v>
      </c>
    </row>
    <row r="274" spans="1:10" x14ac:dyDescent="0.2">
      <c r="A274" s="143">
        <v>50013</v>
      </c>
      <c r="B274" s="144" t="s">
        <v>328</v>
      </c>
      <c r="C274" s="155">
        <v>146</v>
      </c>
      <c r="D274" s="154">
        <v>5672.6564335043649</v>
      </c>
      <c r="E274" s="154">
        <v>82507</v>
      </c>
      <c r="F274" s="155">
        <v>139.5</v>
      </c>
      <c r="G274" s="154">
        <v>172161</v>
      </c>
      <c r="H274" s="153">
        <v>116</v>
      </c>
      <c r="I274" s="154">
        <v>13168.96</v>
      </c>
      <c r="J274" s="154">
        <v>7463.69</v>
      </c>
    </row>
    <row r="275" spans="1:10" x14ac:dyDescent="0.2">
      <c r="A275" s="143">
        <v>50014</v>
      </c>
      <c r="B275" s="144" t="s">
        <v>329</v>
      </c>
      <c r="C275" s="155">
        <v>169</v>
      </c>
      <c r="D275" s="154">
        <v>6802.7150493320896</v>
      </c>
      <c r="E275" s="154">
        <v>1262953</v>
      </c>
      <c r="F275" s="155">
        <v>1659</v>
      </c>
      <c r="G275" s="154">
        <v>683055</v>
      </c>
      <c r="H275" s="153">
        <v>478</v>
      </c>
      <c r="I275" s="154">
        <v>13872.1</v>
      </c>
      <c r="J275" s="154">
        <v>5792.23</v>
      </c>
    </row>
    <row r="276" spans="1:10" x14ac:dyDescent="0.2">
      <c r="A276" s="143">
        <v>51150</v>
      </c>
      <c r="B276" s="144" t="s">
        <v>330</v>
      </c>
      <c r="C276" s="155">
        <v>153</v>
      </c>
      <c r="D276" s="154">
        <v>6111.9792265757806</v>
      </c>
      <c r="E276" s="154">
        <v>145211</v>
      </c>
      <c r="F276" s="155">
        <v>110.5</v>
      </c>
      <c r="G276" s="154">
        <v>58872</v>
      </c>
      <c r="H276" s="153">
        <v>38</v>
      </c>
      <c r="I276" s="154">
        <v>16730.150000000001</v>
      </c>
      <c r="J276" s="154">
        <v>8467.39</v>
      </c>
    </row>
    <row r="277" spans="1:10" x14ac:dyDescent="0.2">
      <c r="A277" s="143">
        <v>51152</v>
      </c>
      <c r="B277" s="144" t="s">
        <v>331</v>
      </c>
      <c r="C277" s="155">
        <v>156</v>
      </c>
      <c r="D277" s="154">
        <v>5692.2449294024073</v>
      </c>
      <c r="E277" s="154">
        <v>691676</v>
      </c>
      <c r="F277" s="155">
        <v>587.5</v>
      </c>
      <c r="G277" s="154">
        <v>333250</v>
      </c>
      <c r="H277" s="153">
        <v>115</v>
      </c>
      <c r="I277" s="154">
        <v>12596.63</v>
      </c>
      <c r="J277" s="154">
        <v>6812.8</v>
      </c>
    </row>
    <row r="278" spans="1:10" x14ac:dyDescent="0.2">
      <c r="A278" s="143">
        <v>51153</v>
      </c>
      <c r="B278" s="144" t="s">
        <v>332</v>
      </c>
      <c r="C278" s="155">
        <v>142</v>
      </c>
      <c r="D278" s="154">
        <v>8038.9498048354944</v>
      </c>
      <c r="E278" s="154">
        <v>50605</v>
      </c>
      <c r="F278" s="155">
        <v>50.5</v>
      </c>
      <c r="G278" s="154">
        <v>40776</v>
      </c>
      <c r="H278" s="153">
        <v>17</v>
      </c>
      <c r="I278" s="154">
        <v>20638.96</v>
      </c>
      <c r="J278" s="154">
        <v>7089.85</v>
      </c>
    </row>
    <row r="279" spans="1:10" x14ac:dyDescent="0.2">
      <c r="A279" s="143">
        <v>51154</v>
      </c>
      <c r="B279" s="144" t="s">
        <v>333</v>
      </c>
      <c r="C279" s="155">
        <v>150</v>
      </c>
      <c r="D279" s="154">
        <v>6118.0140345783902</v>
      </c>
      <c r="E279" s="154">
        <v>230605</v>
      </c>
      <c r="F279" s="155">
        <v>316</v>
      </c>
      <c r="G279" s="154">
        <v>140635</v>
      </c>
      <c r="H279" s="153">
        <v>93</v>
      </c>
      <c r="I279" s="154">
        <v>14048.45</v>
      </c>
      <c r="J279" s="154">
        <v>5933.59</v>
      </c>
    </row>
    <row r="280" spans="1:10" x14ac:dyDescent="0.2">
      <c r="A280" s="143">
        <v>51155</v>
      </c>
      <c r="B280" s="144" t="s">
        <v>719</v>
      </c>
      <c r="C280" s="155">
        <v>170</v>
      </c>
      <c r="D280" s="154">
        <v>6330.6642113976413</v>
      </c>
      <c r="E280" s="154">
        <v>596808</v>
      </c>
      <c r="F280" s="155">
        <v>910</v>
      </c>
      <c r="G280" s="154">
        <v>497206</v>
      </c>
      <c r="H280" s="153">
        <v>190</v>
      </c>
      <c r="I280" s="154">
        <v>12428.22</v>
      </c>
      <c r="J280" s="154">
        <v>3005.74</v>
      </c>
    </row>
    <row r="281" spans="1:10" x14ac:dyDescent="0.2">
      <c r="A281" s="143">
        <v>51156</v>
      </c>
      <c r="B281" s="144" t="s">
        <v>334</v>
      </c>
      <c r="C281" s="155">
        <v>143</v>
      </c>
      <c r="D281" s="154">
        <v>10072.632416038838</v>
      </c>
      <c r="E281" s="154">
        <v>118027</v>
      </c>
      <c r="F281" s="155">
        <v>108.5</v>
      </c>
      <c r="G281" s="154">
        <v>76628</v>
      </c>
      <c r="H281" s="153">
        <v>35</v>
      </c>
      <c r="I281" s="154">
        <v>16666.599999999999</v>
      </c>
      <c r="J281" s="154">
        <v>4860.16</v>
      </c>
    </row>
    <row r="282" spans="1:10" x14ac:dyDescent="0.2">
      <c r="A282" s="143">
        <v>51159</v>
      </c>
      <c r="B282" s="144" t="s">
        <v>335</v>
      </c>
      <c r="C282" s="155">
        <v>160</v>
      </c>
      <c r="D282" s="154">
        <v>6178.3549141534895</v>
      </c>
      <c r="E282" s="154">
        <v>1599813</v>
      </c>
      <c r="F282" s="155">
        <v>1457.5</v>
      </c>
      <c r="G282" s="154">
        <v>869806</v>
      </c>
      <c r="H282" s="153">
        <v>583</v>
      </c>
      <c r="I282" s="154">
        <v>13474.91</v>
      </c>
      <c r="J282" s="154">
        <v>7088.19</v>
      </c>
    </row>
    <row r="283" spans="1:10" x14ac:dyDescent="0.2">
      <c r="A283" s="143">
        <v>52096</v>
      </c>
      <c r="B283" s="144" t="s">
        <v>336</v>
      </c>
      <c r="C283" s="155">
        <v>156</v>
      </c>
      <c r="D283" s="154">
        <v>4667.6396569207091</v>
      </c>
      <c r="E283" s="154">
        <v>312332</v>
      </c>
      <c r="F283" s="155">
        <v>275.5</v>
      </c>
      <c r="G283" s="154">
        <v>140303</v>
      </c>
      <c r="H283" s="153">
        <v>76</v>
      </c>
      <c r="I283" s="154">
        <v>19277.580000000002</v>
      </c>
      <c r="J283" s="154">
        <v>11583.29</v>
      </c>
    </row>
    <row r="284" spans="1:10" x14ac:dyDescent="0.2">
      <c r="A284" s="143">
        <v>53111</v>
      </c>
      <c r="B284" s="144" t="s">
        <v>337</v>
      </c>
      <c r="C284" s="155">
        <v>144</v>
      </c>
      <c r="D284" s="154">
        <v>7408.9723942981391</v>
      </c>
      <c r="E284" s="154">
        <v>306180</v>
      </c>
      <c r="F284" s="155">
        <v>501</v>
      </c>
      <c r="G284" s="154">
        <v>191222</v>
      </c>
      <c r="H284" s="153">
        <v>152</v>
      </c>
      <c r="I284" s="154">
        <v>11168.12</v>
      </c>
      <c r="J284" s="154">
        <v>2873.85</v>
      </c>
    </row>
    <row r="285" spans="1:10" x14ac:dyDescent="0.2">
      <c r="A285" s="143">
        <v>53112</v>
      </c>
      <c r="B285" s="144" t="s">
        <v>338</v>
      </c>
      <c r="C285" s="155">
        <v>139</v>
      </c>
      <c r="D285" s="154">
        <v>6812.6149909878077</v>
      </c>
      <c r="E285" s="154">
        <v>88208</v>
      </c>
      <c r="F285" s="155">
        <v>79.5</v>
      </c>
      <c r="G285" s="154">
        <v>27828</v>
      </c>
      <c r="H285" s="153">
        <v>12</v>
      </c>
      <c r="I285" s="154">
        <v>14509.51</v>
      </c>
      <c r="J285" s="154">
        <v>4397.18</v>
      </c>
    </row>
    <row r="286" spans="1:10" x14ac:dyDescent="0.2">
      <c r="A286" s="143">
        <v>53113</v>
      </c>
      <c r="B286" s="144" t="s">
        <v>339</v>
      </c>
      <c r="C286" s="155">
        <v>163</v>
      </c>
      <c r="D286" s="154">
        <v>6742.2894914415383</v>
      </c>
      <c r="E286" s="154">
        <v>1626750</v>
      </c>
      <c r="F286" s="155">
        <v>2456</v>
      </c>
      <c r="G286" s="154">
        <v>1033597</v>
      </c>
      <c r="H286" s="153">
        <v>692</v>
      </c>
      <c r="I286" s="154">
        <v>13227.79</v>
      </c>
      <c r="J286" s="154">
        <v>5018.0600000000004</v>
      </c>
    </row>
    <row r="287" spans="1:10" x14ac:dyDescent="0.2">
      <c r="A287" s="143">
        <v>53114</v>
      </c>
      <c r="B287" s="144" t="s">
        <v>340</v>
      </c>
      <c r="C287" s="155">
        <v>148</v>
      </c>
      <c r="D287" s="154">
        <v>7653.9400664055756</v>
      </c>
      <c r="E287" s="154">
        <v>178950</v>
      </c>
      <c r="F287" s="155">
        <v>271</v>
      </c>
      <c r="G287" s="154">
        <v>171935</v>
      </c>
      <c r="H287" s="153">
        <v>81</v>
      </c>
      <c r="I287" s="154">
        <v>11049.19</v>
      </c>
      <c r="J287" s="154">
        <v>2390.8200000000002</v>
      </c>
    </row>
    <row r="288" spans="1:10" x14ac:dyDescent="0.2">
      <c r="A288" s="143">
        <v>54037</v>
      </c>
      <c r="B288" s="144" t="s">
        <v>341</v>
      </c>
      <c r="C288" s="155">
        <v>152</v>
      </c>
      <c r="D288" s="154">
        <v>5065.5814014931148</v>
      </c>
      <c r="E288" s="154">
        <v>208989</v>
      </c>
      <c r="F288" s="155">
        <v>211.5</v>
      </c>
      <c r="G288" s="154">
        <v>137840</v>
      </c>
      <c r="H288" s="153">
        <v>78</v>
      </c>
      <c r="I288" s="154">
        <v>15440.59</v>
      </c>
      <c r="J288" s="154">
        <v>8256.49</v>
      </c>
    </row>
    <row r="289" spans="1:10" x14ac:dyDescent="0.2">
      <c r="A289" s="143">
        <v>54039</v>
      </c>
      <c r="B289" s="144" t="s">
        <v>342</v>
      </c>
      <c r="C289" s="155">
        <v>154</v>
      </c>
      <c r="D289" s="154">
        <v>6240.878595952774</v>
      </c>
      <c r="E289" s="154">
        <v>399107</v>
      </c>
      <c r="F289" s="155">
        <v>435</v>
      </c>
      <c r="G289" s="154">
        <v>286675</v>
      </c>
      <c r="H289" s="153">
        <v>142</v>
      </c>
      <c r="I289" s="154">
        <v>14753.73</v>
      </c>
      <c r="J289" s="154">
        <v>6159.76</v>
      </c>
    </row>
    <row r="290" spans="1:10" x14ac:dyDescent="0.2">
      <c r="A290" s="143">
        <v>54041</v>
      </c>
      <c r="B290" s="144" t="s">
        <v>343</v>
      </c>
      <c r="C290" s="155">
        <v>154</v>
      </c>
      <c r="D290" s="154">
        <v>6044.7957459482996</v>
      </c>
      <c r="E290" s="154">
        <v>814584</v>
      </c>
      <c r="F290" s="155">
        <v>699</v>
      </c>
      <c r="G290" s="154">
        <v>584908</v>
      </c>
      <c r="H290" s="153">
        <v>272</v>
      </c>
      <c r="I290" s="154">
        <v>12439.36</v>
      </c>
      <c r="J290" s="154">
        <v>5577.87</v>
      </c>
    </row>
    <row r="291" spans="1:10" x14ac:dyDescent="0.2">
      <c r="A291" s="143">
        <v>54042</v>
      </c>
      <c r="B291" s="144" t="s">
        <v>344</v>
      </c>
      <c r="C291" s="155">
        <v>152</v>
      </c>
      <c r="D291" s="154">
        <v>8764.4799995345093</v>
      </c>
      <c r="E291" s="154">
        <v>120442</v>
      </c>
      <c r="F291" s="155">
        <v>135.5</v>
      </c>
      <c r="G291" s="154">
        <v>104438</v>
      </c>
      <c r="H291" s="153">
        <v>58</v>
      </c>
      <c r="I291" s="154">
        <v>18404.560000000001</v>
      </c>
      <c r="J291" s="154">
        <v>9121.61</v>
      </c>
    </row>
    <row r="292" spans="1:10" x14ac:dyDescent="0.2">
      <c r="A292" s="143">
        <v>54043</v>
      </c>
      <c r="B292" s="144" t="s">
        <v>345</v>
      </c>
      <c r="C292" s="155">
        <v>140</v>
      </c>
      <c r="D292" s="154">
        <v>8435.258166782829</v>
      </c>
      <c r="E292" s="154">
        <v>135426</v>
      </c>
      <c r="F292" s="155">
        <v>106.5</v>
      </c>
      <c r="G292" s="154">
        <v>84028</v>
      </c>
      <c r="H292" s="153">
        <v>51</v>
      </c>
      <c r="I292" s="154">
        <v>15051.13</v>
      </c>
      <c r="J292" s="154">
        <v>7414.73</v>
      </c>
    </row>
    <row r="293" spans="1:10" x14ac:dyDescent="0.2">
      <c r="A293" s="143">
        <v>54045</v>
      </c>
      <c r="B293" s="144" t="s">
        <v>346</v>
      </c>
      <c r="C293" s="155">
        <v>157</v>
      </c>
      <c r="D293" s="154">
        <v>7023.4428465612582</v>
      </c>
      <c r="E293" s="154">
        <v>173961</v>
      </c>
      <c r="F293" s="155">
        <v>300.5</v>
      </c>
      <c r="G293" s="154">
        <v>270634</v>
      </c>
      <c r="H293" s="153">
        <v>125</v>
      </c>
      <c r="I293" s="154">
        <v>15467.58</v>
      </c>
      <c r="J293" s="154">
        <v>5783.75</v>
      </c>
    </row>
    <row r="294" spans="1:10" x14ac:dyDescent="0.2">
      <c r="A294" s="143">
        <v>55104</v>
      </c>
      <c r="B294" s="144" t="s">
        <v>347</v>
      </c>
      <c r="C294" s="155">
        <v>149</v>
      </c>
      <c r="D294" s="154">
        <v>6242.5311414148637</v>
      </c>
      <c r="E294" s="154">
        <v>275167</v>
      </c>
      <c r="F294" s="155">
        <v>375.5</v>
      </c>
      <c r="G294" s="154">
        <v>161748</v>
      </c>
      <c r="H294" s="153">
        <v>95</v>
      </c>
      <c r="I294" s="154">
        <v>13038.71</v>
      </c>
      <c r="J294" s="154">
        <v>6413.19</v>
      </c>
    </row>
    <row r="295" spans="1:10" x14ac:dyDescent="0.2">
      <c r="A295" s="143">
        <v>55105</v>
      </c>
      <c r="B295" s="144" t="s">
        <v>348</v>
      </c>
      <c r="C295" s="155">
        <v>143</v>
      </c>
      <c r="D295" s="154">
        <v>6620.7983213711004</v>
      </c>
      <c r="E295" s="154">
        <v>238079</v>
      </c>
      <c r="F295" s="155">
        <v>285</v>
      </c>
      <c r="G295" s="154">
        <v>201793</v>
      </c>
      <c r="H295" s="153">
        <v>84</v>
      </c>
      <c r="I295" s="154">
        <v>12221.72</v>
      </c>
      <c r="J295" s="154">
        <v>3583.17</v>
      </c>
    </row>
    <row r="296" spans="1:10" x14ac:dyDescent="0.2">
      <c r="A296" s="143">
        <v>55106</v>
      </c>
      <c r="B296" s="144" t="s">
        <v>349</v>
      </c>
      <c r="C296" s="155">
        <v>158</v>
      </c>
      <c r="D296" s="154">
        <v>7244.9342297022758</v>
      </c>
      <c r="E296" s="154">
        <v>191703</v>
      </c>
      <c r="F296" s="155">
        <v>338</v>
      </c>
      <c r="G296" s="154">
        <v>183420</v>
      </c>
      <c r="H296" s="153">
        <v>98</v>
      </c>
      <c r="I296" s="154">
        <v>12046.98</v>
      </c>
      <c r="J296" s="154">
        <v>3461.58</v>
      </c>
    </row>
    <row r="297" spans="1:10" x14ac:dyDescent="0.2">
      <c r="A297" s="143">
        <v>55108</v>
      </c>
      <c r="B297" s="144" t="s">
        <v>350</v>
      </c>
      <c r="C297" s="155">
        <v>159</v>
      </c>
      <c r="D297" s="154">
        <v>6736.4991663548126</v>
      </c>
      <c r="E297" s="154">
        <v>360965</v>
      </c>
      <c r="F297" s="155">
        <v>682.5</v>
      </c>
      <c r="G297" s="154">
        <v>351132</v>
      </c>
      <c r="H297" s="153">
        <v>294</v>
      </c>
      <c r="I297" s="154">
        <v>11963.65</v>
      </c>
      <c r="J297" s="154">
        <v>4644.7700000000004</v>
      </c>
    </row>
    <row r="298" spans="1:10" x14ac:dyDescent="0.2">
      <c r="A298" s="143">
        <v>55110</v>
      </c>
      <c r="B298" s="144" t="s">
        <v>351</v>
      </c>
      <c r="C298" s="155">
        <v>146</v>
      </c>
      <c r="D298" s="154">
        <v>7588.2195711583527</v>
      </c>
      <c r="E298" s="154">
        <v>467892</v>
      </c>
      <c r="F298" s="155">
        <v>743.5</v>
      </c>
      <c r="G298" s="154">
        <v>478935</v>
      </c>
      <c r="H298" s="153">
        <v>386</v>
      </c>
      <c r="I298" s="154">
        <v>12486.38</v>
      </c>
      <c r="J298" s="154">
        <v>3791.31</v>
      </c>
    </row>
    <row r="299" spans="1:10" x14ac:dyDescent="0.2">
      <c r="A299" s="143">
        <v>55111</v>
      </c>
      <c r="B299" s="144" t="s">
        <v>352</v>
      </c>
      <c r="C299" s="155">
        <v>142</v>
      </c>
      <c r="D299" s="154">
        <v>10045.18173141445</v>
      </c>
      <c r="E299" s="154">
        <v>115110</v>
      </c>
      <c r="F299" s="155">
        <v>144.5</v>
      </c>
      <c r="G299" s="154">
        <v>93127</v>
      </c>
      <c r="H299" s="153">
        <v>60</v>
      </c>
      <c r="I299" s="154">
        <v>16106.12</v>
      </c>
      <c r="J299" s="154">
        <v>4596.2700000000004</v>
      </c>
    </row>
    <row r="300" spans="1:10" x14ac:dyDescent="0.2">
      <c r="A300" s="143">
        <v>56015</v>
      </c>
      <c r="B300" s="144" t="s">
        <v>353</v>
      </c>
      <c r="C300" s="155">
        <v>158</v>
      </c>
      <c r="D300" s="154">
        <v>6370.4870083970191</v>
      </c>
      <c r="E300" s="154">
        <v>96242</v>
      </c>
      <c r="F300" s="155">
        <v>111.5</v>
      </c>
      <c r="G300" s="154">
        <v>127528</v>
      </c>
      <c r="H300" s="153">
        <v>88</v>
      </c>
      <c r="I300" s="154">
        <v>15906.04</v>
      </c>
      <c r="J300" s="154">
        <v>6178.96</v>
      </c>
    </row>
    <row r="301" spans="1:10" x14ac:dyDescent="0.2">
      <c r="A301" s="143">
        <v>56017</v>
      </c>
      <c r="B301" s="144" t="s">
        <v>354</v>
      </c>
      <c r="C301" s="155">
        <v>170</v>
      </c>
      <c r="D301" s="154">
        <v>5945.9465159607898</v>
      </c>
      <c r="E301" s="154">
        <v>621930</v>
      </c>
      <c r="F301" s="155">
        <v>693</v>
      </c>
      <c r="G301" s="154">
        <v>240574</v>
      </c>
      <c r="H301" s="153">
        <v>154</v>
      </c>
      <c r="I301" s="154">
        <v>13920.01</v>
      </c>
      <c r="J301" s="154">
        <v>6123.24</v>
      </c>
    </row>
    <row r="302" spans="1:10" x14ac:dyDescent="0.2">
      <c r="A302" s="143">
        <v>57001</v>
      </c>
      <c r="B302" s="144" t="s">
        <v>355</v>
      </c>
      <c r="C302" s="155">
        <v>142</v>
      </c>
      <c r="D302" s="154">
        <v>6879.0949324923013</v>
      </c>
      <c r="E302" s="154">
        <v>173855</v>
      </c>
      <c r="F302" s="155">
        <v>279</v>
      </c>
      <c r="G302" s="154">
        <v>113979</v>
      </c>
      <c r="H302" s="153">
        <v>58</v>
      </c>
      <c r="I302" s="154">
        <v>11681.83</v>
      </c>
      <c r="J302" s="154">
        <v>5438.62</v>
      </c>
    </row>
    <row r="303" spans="1:10" x14ac:dyDescent="0.2">
      <c r="A303" s="143">
        <v>57002</v>
      </c>
      <c r="B303" s="144" t="s">
        <v>356</v>
      </c>
      <c r="C303" s="155">
        <v>143</v>
      </c>
      <c r="D303" s="154">
        <v>7377.8744739642443</v>
      </c>
      <c r="E303" s="154">
        <v>466863</v>
      </c>
      <c r="F303" s="155">
        <v>543</v>
      </c>
      <c r="G303" s="154">
        <v>200536</v>
      </c>
      <c r="H303" s="153">
        <v>119</v>
      </c>
      <c r="I303" s="154">
        <v>13410.82</v>
      </c>
      <c r="J303" s="154">
        <v>4492.33</v>
      </c>
    </row>
    <row r="304" spans="1:10" x14ac:dyDescent="0.2">
      <c r="A304" s="143">
        <v>57003</v>
      </c>
      <c r="B304" s="144" t="s">
        <v>357</v>
      </c>
      <c r="C304" s="155">
        <v>171</v>
      </c>
      <c r="D304" s="154">
        <v>7274.3541853987699</v>
      </c>
      <c r="E304" s="154">
        <v>3999886</v>
      </c>
      <c r="F304" s="155">
        <v>4256</v>
      </c>
      <c r="G304" s="154">
        <v>1542059</v>
      </c>
      <c r="H304" s="153">
        <v>1119</v>
      </c>
      <c r="I304" s="154">
        <v>15444.95</v>
      </c>
      <c r="J304" s="154">
        <v>6931.5</v>
      </c>
    </row>
    <row r="305" spans="1:10" x14ac:dyDescent="0.2">
      <c r="A305" s="143">
        <v>57004</v>
      </c>
      <c r="B305" s="144" t="s">
        <v>358</v>
      </c>
      <c r="C305" s="155">
        <v>158</v>
      </c>
      <c r="D305" s="154">
        <v>7415.502098768502</v>
      </c>
      <c r="E305" s="154">
        <v>720775</v>
      </c>
      <c r="F305" s="155">
        <v>874.5</v>
      </c>
      <c r="G305" s="154">
        <v>401421</v>
      </c>
      <c r="H305" s="153">
        <v>276</v>
      </c>
      <c r="I305" s="154">
        <v>14570.76</v>
      </c>
      <c r="J305" s="154">
        <v>5621.16</v>
      </c>
    </row>
    <row r="306" spans="1:10" x14ac:dyDescent="0.2">
      <c r="A306" s="143">
        <v>58106</v>
      </c>
      <c r="B306" s="144" t="s">
        <v>359</v>
      </c>
      <c r="C306" s="155">
        <v>146</v>
      </c>
      <c r="D306" s="154">
        <v>10183.060613636211</v>
      </c>
      <c r="E306" s="154">
        <v>138133</v>
      </c>
      <c r="F306" s="155">
        <v>126.5</v>
      </c>
      <c r="G306" s="154">
        <v>45416</v>
      </c>
      <c r="H306" s="153">
        <v>35</v>
      </c>
      <c r="I306" s="154">
        <v>19984.04</v>
      </c>
      <c r="J306" s="154">
        <v>7652.94</v>
      </c>
    </row>
    <row r="307" spans="1:10" x14ac:dyDescent="0.2">
      <c r="A307" s="143">
        <v>58107</v>
      </c>
      <c r="B307" s="144" t="s">
        <v>360</v>
      </c>
      <c r="C307" s="155">
        <v>149</v>
      </c>
      <c r="D307" s="154">
        <v>12496.362783466766</v>
      </c>
      <c r="E307" s="154">
        <v>62997</v>
      </c>
      <c r="F307" s="155">
        <v>78.5</v>
      </c>
      <c r="G307" s="154">
        <v>43222</v>
      </c>
      <c r="H307" s="153">
        <v>20</v>
      </c>
      <c r="I307" s="154">
        <v>26170.75</v>
      </c>
      <c r="J307" s="154">
        <v>10044.42</v>
      </c>
    </row>
    <row r="308" spans="1:10" x14ac:dyDescent="0.2">
      <c r="A308" s="143">
        <v>58108</v>
      </c>
      <c r="B308" s="144" t="s">
        <v>361</v>
      </c>
      <c r="C308" s="155">
        <v>145</v>
      </c>
      <c r="D308" s="154">
        <v>6944.6145321406357</v>
      </c>
      <c r="E308" s="154">
        <v>85495</v>
      </c>
      <c r="F308" s="155">
        <v>136.5</v>
      </c>
      <c r="G308" s="154">
        <v>50809</v>
      </c>
      <c r="H308" s="153">
        <v>31</v>
      </c>
      <c r="I308" s="154">
        <v>13610.84</v>
      </c>
      <c r="J308" s="154">
        <v>6171.16</v>
      </c>
    </row>
    <row r="309" spans="1:10" x14ac:dyDescent="0.2">
      <c r="A309" s="143">
        <v>58109</v>
      </c>
      <c r="B309" s="144" t="s">
        <v>362</v>
      </c>
      <c r="C309" s="155">
        <v>163</v>
      </c>
      <c r="D309" s="154">
        <v>6047.3789343459821</v>
      </c>
      <c r="E309" s="154">
        <v>188864</v>
      </c>
      <c r="F309" s="155">
        <v>289.5</v>
      </c>
      <c r="G309" s="154">
        <v>177400</v>
      </c>
      <c r="H309" s="153">
        <v>83</v>
      </c>
      <c r="I309" s="154">
        <v>12656.95</v>
      </c>
      <c r="J309" s="154">
        <v>6285.05</v>
      </c>
    </row>
    <row r="310" spans="1:10" x14ac:dyDescent="0.2">
      <c r="A310" s="143">
        <v>58112</v>
      </c>
      <c r="B310" s="144" t="s">
        <v>363</v>
      </c>
      <c r="C310" s="155">
        <v>160</v>
      </c>
      <c r="D310" s="154">
        <v>5572.4120495172883</v>
      </c>
      <c r="E310" s="154">
        <v>258551</v>
      </c>
      <c r="F310" s="155">
        <v>602.5</v>
      </c>
      <c r="G310" s="154">
        <v>253648</v>
      </c>
      <c r="H310" s="153">
        <v>169</v>
      </c>
      <c r="I310" s="154">
        <v>15321.36</v>
      </c>
      <c r="J310" s="154">
        <v>6523.41</v>
      </c>
    </row>
    <row r="311" spans="1:10" x14ac:dyDescent="0.2">
      <c r="A311" s="143">
        <v>59113</v>
      </c>
      <c r="B311" s="144" t="s">
        <v>364</v>
      </c>
      <c r="C311" s="155">
        <v>143</v>
      </c>
      <c r="D311" s="154">
        <v>8288.2094832416733</v>
      </c>
      <c r="E311" s="154">
        <v>66018</v>
      </c>
      <c r="F311" s="155">
        <v>147.5</v>
      </c>
      <c r="G311" s="154">
        <v>54490</v>
      </c>
      <c r="H311" s="153">
        <v>21</v>
      </c>
      <c r="I311" s="154">
        <v>15358.63</v>
      </c>
      <c r="J311" s="154">
        <v>4833.8999999999996</v>
      </c>
    </row>
    <row r="312" spans="1:10" x14ac:dyDescent="0.2">
      <c r="A312" s="143">
        <v>59114</v>
      </c>
      <c r="B312" s="144" t="s">
        <v>365</v>
      </c>
      <c r="C312" s="155">
        <v>155</v>
      </c>
      <c r="D312" s="154">
        <v>10996.081898075878</v>
      </c>
      <c r="E312" s="154">
        <v>43939</v>
      </c>
      <c r="F312" s="155">
        <v>40</v>
      </c>
      <c r="G312" s="154">
        <v>20609</v>
      </c>
      <c r="H312" s="153">
        <v>3</v>
      </c>
      <c r="I312" s="154">
        <v>22711.86</v>
      </c>
      <c r="J312" s="154">
        <v>9550.36</v>
      </c>
    </row>
    <row r="313" spans="1:10" x14ac:dyDescent="0.2">
      <c r="A313" s="143">
        <v>59117</v>
      </c>
      <c r="B313" s="144" t="s">
        <v>366</v>
      </c>
      <c r="C313" s="155">
        <v>165</v>
      </c>
      <c r="D313" s="154">
        <v>5922.6900897189607</v>
      </c>
      <c r="E313" s="154">
        <v>514328</v>
      </c>
      <c r="F313" s="155">
        <v>1279.5</v>
      </c>
      <c r="G313" s="154">
        <v>497303</v>
      </c>
      <c r="H313" s="153">
        <v>281</v>
      </c>
      <c r="I313" s="154">
        <v>12698.95</v>
      </c>
      <c r="J313" s="154">
        <v>5767.19</v>
      </c>
    </row>
    <row r="314" spans="1:10" x14ac:dyDescent="0.2">
      <c r="A314" s="143">
        <v>60077</v>
      </c>
      <c r="B314" s="144" t="s">
        <v>367</v>
      </c>
      <c r="C314" s="155">
        <v>150</v>
      </c>
      <c r="D314" s="154">
        <v>8359.3003205731893</v>
      </c>
      <c r="E314" s="154">
        <v>1360457</v>
      </c>
      <c r="F314" s="155">
        <v>1977.5</v>
      </c>
      <c r="G314" s="154">
        <v>886033</v>
      </c>
      <c r="H314" s="153">
        <v>653</v>
      </c>
      <c r="I314" s="154">
        <v>11954.82</v>
      </c>
      <c r="J314" s="154">
        <v>3024.86</v>
      </c>
    </row>
    <row r="315" spans="1:10" x14ac:dyDescent="0.2">
      <c r="A315" s="143">
        <v>61150</v>
      </c>
      <c r="B315" s="144" t="s">
        <v>368</v>
      </c>
      <c r="C315" s="155">
        <v>161</v>
      </c>
      <c r="D315" s="154">
        <v>7103.9020380354286</v>
      </c>
      <c r="E315" s="154">
        <v>71533</v>
      </c>
      <c r="F315" s="155">
        <v>99</v>
      </c>
      <c r="G315" s="154">
        <v>49638</v>
      </c>
      <c r="H315" s="153">
        <v>28</v>
      </c>
      <c r="I315" s="154">
        <v>11789.55</v>
      </c>
      <c r="J315" s="154">
        <v>6897</v>
      </c>
    </row>
    <row r="316" spans="1:10" x14ac:dyDescent="0.2">
      <c r="A316" s="143">
        <v>61151</v>
      </c>
      <c r="B316" s="144" t="s">
        <v>369</v>
      </c>
      <c r="C316" s="155">
        <v>143</v>
      </c>
      <c r="D316" s="154">
        <v>7373.693831422348</v>
      </c>
      <c r="E316" s="154">
        <v>44235</v>
      </c>
      <c r="F316" s="155">
        <v>75.5</v>
      </c>
      <c r="G316" s="154">
        <v>62751</v>
      </c>
      <c r="H316" s="153">
        <v>30</v>
      </c>
      <c r="I316" s="154">
        <v>13063.15</v>
      </c>
      <c r="J316" s="154">
        <v>4558.53</v>
      </c>
    </row>
    <row r="317" spans="1:10" x14ac:dyDescent="0.2">
      <c r="A317" s="143">
        <v>61154</v>
      </c>
      <c r="B317" s="144" t="s">
        <v>370</v>
      </c>
      <c r="C317" s="155">
        <v>148</v>
      </c>
      <c r="D317" s="154">
        <v>8629.645348052818</v>
      </c>
      <c r="E317" s="154">
        <v>115577</v>
      </c>
      <c r="F317" s="155">
        <v>133</v>
      </c>
      <c r="G317" s="154">
        <v>77112</v>
      </c>
      <c r="H317" s="153">
        <v>35</v>
      </c>
      <c r="I317" s="154">
        <v>15161.84</v>
      </c>
      <c r="J317" s="154">
        <v>4718.71</v>
      </c>
    </row>
    <row r="318" spans="1:10" x14ac:dyDescent="0.2">
      <c r="A318" s="143">
        <v>61156</v>
      </c>
      <c r="B318" s="144" t="s">
        <v>371</v>
      </c>
      <c r="C318" s="155">
        <v>152</v>
      </c>
      <c r="D318" s="154">
        <v>5613.4748454426863</v>
      </c>
      <c r="E318" s="154">
        <v>385700</v>
      </c>
      <c r="F318" s="155">
        <v>487.5</v>
      </c>
      <c r="G318" s="154">
        <v>326044</v>
      </c>
      <c r="H318" s="153">
        <v>149</v>
      </c>
      <c r="I318" s="154">
        <v>13453.68</v>
      </c>
      <c r="J318" s="154">
        <v>6160.81</v>
      </c>
    </row>
    <row r="319" spans="1:10" x14ac:dyDescent="0.2">
      <c r="A319" s="143">
        <v>61157</v>
      </c>
      <c r="B319" s="144" t="s">
        <v>372</v>
      </c>
      <c r="C319" s="155">
        <v>148</v>
      </c>
      <c r="D319" s="154">
        <v>8960.2083608595785</v>
      </c>
      <c r="E319" s="154">
        <v>29307</v>
      </c>
      <c r="F319" s="155">
        <v>27.5</v>
      </c>
      <c r="G319" s="154">
        <v>27760</v>
      </c>
      <c r="H319" s="153">
        <v>6</v>
      </c>
      <c r="I319" s="154">
        <v>27807</v>
      </c>
      <c r="J319" s="154">
        <v>7920.43</v>
      </c>
    </row>
    <row r="320" spans="1:10" x14ac:dyDescent="0.2">
      <c r="A320" s="143">
        <v>61158</v>
      </c>
      <c r="B320" s="144" t="s">
        <v>373</v>
      </c>
      <c r="C320" s="155">
        <v>144</v>
      </c>
      <c r="D320" s="154">
        <v>10995.242759340403</v>
      </c>
      <c r="E320" s="154">
        <v>72680</v>
      </c>
      <c r="F320" s="155">
        <v>67.5</v>
      </c>
      <c r="G320" s="154">
        <v>28933</v>
      </c>
      <c r="H320" s="153">
        <v>15</v>
      </c>
      <c r="I320" s="154">
        <v>24033.599999999999</v>
      </c>
      <c r="J320" s="154">
        <v>10291.9</v>
      </c>
    </row>
    <row r="321" spans="1:10" x14ac:dyDescent="0.2">
      <c r="A321" s="143">
        <v>62070</v>
      </c>
      <c r="B321" s="144" t="s">
        <v>374</v>
      </c>
      <c r="C321" s="155">
        <v>153</v>
      </c>
      <c r="D321" s="154">
        <v>9428.4377763670182</v>
      </c>
      <c r="E321" s="154">
        <v>88248</v>
      </c>
      <c r="F321" s="155">
        <v>107.5</v>
      </c>
      <c r="G321" s="154">
        <v>46986</v>
      </c>
      <c r="H321" s="153">
        <v>17</v>
      </c>
      <c r="I321" s="154">
        <v>22038.83</v>
      </c>
      <c r="J321" s="154">
        <v>6433.5</v>
      </c>
    </row>
    <row r="322" spans="1:10" x14ac:dyDescent="0.2">
      <c r="A322" s="143">
        <v>62072</v>
      </c>
      <c r="B322" s="144" t="s">
        <v>375</v>
      </c>
      <c r="C322" s="155">
        <v>163</v>
      </c>
      <c r="D322" s="154">
        <v>6726.3790240052094</v>
      </c>
      <c r="E322" s="154">
        <v>652621</v>
      </c>
      <c r="F322" s="155">
        <v>1253</v>
      </c>
      <c r="G322" s="154">
        <v>435901</v>
      </c>
      <c r="H322" s="153">
        <v>275</v>
      </c>
      <c r="I322" s="154">
        <v>11955.07</v>
      </c>
      <c r="J322" s="154">
        <v>3303.79</v>
      </c>
    </row>
    <row r="323" spans="1:10" x14ac:dyDescent="0.2">
      <c r="A323" s="143">
        <v>63066</v>
      </c>
      <c r="B323" s="144" t="s">
        <v>376</v>
      </c>
      <c r="C323" s="155">
        <v>164</v>
      </c>
      <c r="D323" s="154">
        <v>5268.3403365517006</v>
      </c>
      <c r="E323" s="154">
        <v>237752</v>
      </c>
      <c r="F323" s="155">
        <v>329.5</v>
      </c>
      <c r="G323" s="154">
        <v>115802</v>
      </c>
      <c r="H323" s="153">
        <v>62</v>
      </c>
      <c r="I323" s="154">
        <v>12825.39</v>
      </c>
      <c r="J323" s="154">
        <v>7006.82</v>
      </c>
    </row>
    <row r="324" spans="1:10" x14ac:dyDescent="0.2">
      <c r="A324" s="143">
        <v>63067</v>
      </c>
      <c r="B324" s="144" t="s">
        <v>377</v>
      </c>
      <c r="C324" s="155">
        <v>141</v>
      </c>
      <c r="D324" s="154">
        <v>6377.1759896174171</v>
      </c>
      <c r="E324" s="154">
        <v>176779</v>
      </c>
      <c r="F324" s="155">
        <v>470.5</v>
      </c>
      <c r="G324" s="154">
        <v>194038</v>
      </c>
      <c r="H324" s="153">
        <v>96</v>
      </c>
      <c r="I324" s="154">
        <v>12217.51</v>
      </c>
      <c r="J324" s="154">
        <v>5274.63</v>
      </c>
    </row>
    <row r="325" spans="1:10" x14ac:dyDescent="0.2">
      <c r="A325" s="143">
        <v>64072</v>
      </c>
      <c r="B325" s="144" t="s">
        <v>378</v>
      </c>
      <c r="C325" s="155">
        <v>148</v>
      </c>
      <c r="D325" s="154">
        <v>7953.862227530476</v>
      </c>
      <c r="E325" s="154">
        <v>113561</v>
      </c>
      <c r="F325" s="155">
        <v>179</v>
      </c>
      <c r="G325" s="154">
        <v>55208</v>
      </c>
      <c r="H325" s="153">
        <v>22</v>
      </c>
      <c r="I325" s="154">
        <v>13909.54</v>
      </c>
      <c r="J325" s="154">
        <v>5209.09</v>
      </c>
    </row>
    <row r="326" spans="1:10" x14ac:dyDescent="0.2">
      <c r="A326" s="143">
        <v>64074</v>
      </c>
      <c r="B326" s="144" t="s">
        <v>379</v>
      </c>
      <c r="C326" s="155">
        <v>162</v>
      </c>
      <c r="D326" s="154">
        <v>5123.6275000571004</v>
      </c>
      <c r="E326" s="154">
        <v>307062</v>
      </c>
      <c r="F326" s="155">
        <v>403.5</v>
      </c>
      <c r="G326" s="154">
        <v>285288</v>
      </c>
      <c r="H326" s="153">
        <v>176</v>
      </c>
      <c r="I326" s="154">
        <v>11975.66</v>
      </c>
      <c r="J326" s="154">
        <v>7897.5</v>
      </c>
    </row>
    <row r="327" spans="1:10" x14ac:dyDescent="0.2">
      <c r="A327" s="143">
        <v>64075</v>
      </c>
      <c r="B327" s="144" t="s">
        <v>380</v>
      </c>
      <c r="C327" s="155">
        <v>166</v>
      </c>
      <c r="D327" s="154">
        <v>6314.4881901749259</v>
      </c>
      <c r="E327" s="154">
        <v>949797</v>
      </c>
      <c r="F327" s="155">
        <v>1509.5</v>
      </c>
      <c r="G327" s="154">
        <v>933532</v>
      </c>
      <c r="H327" s="153">
        <v>610</v>
      </c>
      <c r="I327" s="154">
        <v>13317.99</v>
      </c>
      <c r="J327" s="154">
        <v>6191.84</v>
      </c>
    </row>
    <row r="328" spans="1:10" x14ac:dyDescent="0.2">
      <c r="A328" s="143">
        <v>65096</v>
      </c>
      <c r="B328" s="144" t="s">
        <v>381</v>
      </c>
      <c r="C328" s="155">
        <v>160</v>
      </c>
      <c r="D328" s="154">
        <v>9661.4891000814041</v>
      </c>
      <c r="E328" s="154">
        <v>61737</v>
      </c>
      <c r="F328" s="155">
        <v>48</v>
      </c>
      <c r="G328" s="154">
        <v>43847</v>
      </c>
      <c r="H328" s="153">
        <v>16</v>
      </c>
      <c r="I328" s="154">
        <v>22571.24</v>
      </c>
      <c r="J328" s="154">
        <v>9233.69</v>
      </c>
    </row>
    <row r="329" spans="1:10" x14ac:dyDescent="0.2">
      <c r="A329" s="143">
        <v>65098</v>
      </c>
      <c r="B329" s="144" t="s">
        <v>382</v>
      </c>
      <c r="C329" s="155">
        <v>161</v>
      </c>
      <c r="D329" s="154">
        <v>6582.2661370378228</v>
      </c>
      <c r="E329" s="154">
        <v>156800</v>
      </c>
      <c r="F329" s="155">
        <v>146</v>
      </c>
      <c r="G329" s="154">
        <v>83096</v>
      </c>
      <c r="H329" s="153">
        <v>44</v>
      </c>
      <c r="I329" s="154">
        <v>18814.080000000002</v>
      </c>
      <c r="J329" s="154">
        <v>12023.72</v>
      </c>
    </row>
    <row r="330" spans="1:10" x14ac:dyDescent="0.2">
      <c r="A330" s="143">
        <v>66102</v>
      </c>
      <c r="B330" s="144" t="s">
        <v>383</v>
      </c>
      <c r="C330" s="155">
        <v>170</v>
      </c>
      <c r="D330" s="154">
        <v>5991.2845008199183</v>
      </c>
      <c r="E330" s="154">
        <v>538343</v>
      </c>
      <c r="F330" s="155">
        <v>967.5</v>
      </c>
      <c r="G330" s="154">
        <v>503301</v>
      </c>
      <c r="H330" s="153">
        <v>195</v>
      </c>
      <c r="I330" s="154">
        <v>12177.45</v>
      </c>
      <c r="J330" s="154">
        <v>5195.8599999999997</v>
      </c>
    </row>
    <row r="331" spans="1:10" x14ac:dyDescent="0.2">
      <c r="A331" s="143">
        <v>66103</v>
      </c>
      <c r="B331" s="144" t="s">
        <v>384</v>
      </c>
      <c r="C331" s="155">
        <v>157</v>
      </c>
      <c r="D331" s="154">
        <v>11720.443218809651</v>
      </c>
      <c r="E331" s="154">
        <v>142288</v>
      </c>
      <c r="F331" s="155">
        <v>147.5</v>
      </c>
      <c r="G331" s="154">
        <v>52453</v>
      </c>
      <c r="H331" s="153">
        <v>20</v>
      </c>
      <c r="I331" s="154">
        <v>19021.5</v>
      </c>
      <c r="J331" s="154">
        <v>5019.41</v>
      </c>
    </row>
    <row r="332" spans="1:10" x14ac:dyDescent="0.2">
      <c r="A332" s="143">
        <v>66104</v>
      </c>
      <c r="B332" s="144" t="s">
        <v>385</v>
      </c>
      <c r="C332" s="155">
        <v>159</v>
      </c>
      <c r="D332" s="154">
        <v>7233.6495997368402</v>
      </c>
      <c r="E332" s="154">
        <v>98316</v>
      </c>
      <c r="F332" s="155">
        <v>186</v>
      </c>
      <c r="G332" s="154">
        <v>58950</v>
      </c>
      <c r="H332" s="153">
        <v>14</v>
      </c>
      <c r="I332" s="154">
        <v>12472.03</v>
      </c>
      <c r="J332" s="154">
        <v>4020.21</v>
      </c>
    </row>
    <row r="333" spans="1:10" x14ac:dyDescent="0.2">
      <c r="A333" s="143">
        <v>66105</v>
      </c>
      <c r="B333" s="144" t="s">
        <v>386</v>
      </c>
      <c r="C333" s="155">
        <v>143</v>
      </c>
      <c r="D333" s="154">
        <v>2425.1123156364902</v>
      </c>
      <c r="E333" s="154">
        <v>648777</v>
      </c>
      <c r="F333" s="155">
        <v>1079.5</v>
      </c>
      <c r="G333" s="154">
        <v>489354</v>
      </c>
      <c r="H333" s="153">
        <v>250</v>
      </c>
      <c r="I333" s="154">
        <v>14086.09</v>
      </c>
      <c r="J333" s="154">
        <v>12970.13</v>
      </c>
    </row>
    <row r="334" spans="1:10" x14ac:dyDescent="0.2">
      <c r="A334" s="143">
        <v>66107</v>
      </c>
      <c r="B334" s="144" t="s">
        <v>387</v>
      </c>
      <c r="C334" s="155">
        <v>158</v>
      </c>
      <c r="D334" s="154">
        <v>6636.7654822409722</v>
      </c>
      <c r="E334" s="154">
        <v>326585</v>
      </c>
      <c r="F334" s="155">
        <v>449</v>
      </c>
      <c r="G334" s="154">
        <v>173565</v>
      </c>
      <c r="H334" s="153">
        <v>97</v>
      </c>
      <c r="I334" s="154">
        <v>11579.29</v>
      </c>
      <c r="J334" s="154">
        <v>3377.2</v>
      </c>
    </row>
    <row r="335" spans="1:10" x14ac:dyDescent="0.2">
      <c r="A335" s="143">
        <v>67055</v>
      </c>
      <c r="B335" s="144" t="s">
        <v>388</v>
      </c>
      <c r="C335" s="155">
        <v>162</v>
      </c>
      <c r="D335" s="154">
        <v>7132.7990806760199</v>
      </c>
      <c r="E335" s="154">
        <v>72497</v>
      </c>
      <c r="F335" s="155">
        <v>262.5</v>
      </c>
      <c r="G335" s="154">
        <v>272572</v>
      </c>
      <c r="H335" s="153">
        <v>153</v>
      </c>
      <c r="I335" s="154">
        <v>12427.23</v>
      </c>
      <c r="J335" s="154">
        <v>3748.32</v>
      </c>
    </row>
    <row r="336" spans="1:10" x14ac:dyDescent="0.2">
      <c r="A336" s="143">
        <v>67061</v>
      </c>
      <c r="B336" s="144" t="s">
        <v>389</v>
      </c>
      <c r="C336" s="155">
        <v>158</v>
      </c>
      <c r="D336" s="154">
        <v>6248.5965858408426</v>
      </c>
      <c r="E336" s="154">
        <v>138675</v>
      </c>
      <c r="F336" s="155">
        <v>129.5</v>
      </c>
      <c r="G336" s="154">
        <v>279955</v>
      </c>
      <c r="H336" s="153">
        <v>97</v>
      </c>
      <c r="I336" s="154">
        <v>14437.75</v>
      </c>
      <c r="J336" s="154">
        <v>4991.1099999999997</v>
      </c>
    </row>
    <row r="337" spans="1:10" x14ac:dyDescent="0.2">
      <c r="A337" s="143">
        <v>68070</v>
      </c>
      <c r="B337" s="144" t="s">
        <v>390</v>
      </c>
      <c r="C337" s="155">
        <v>167</v>
      </c>
      <c r="D337" s="154">
        <v>6612.6548269065024</v>
      </c>
      <c r="E337" s="154">
        <v>445699</v>
      </c>
      <c r="F337" s="155">
        <v>620</v>
      </c>
      <c r="G337" s="154">
        <v>319156</v>
      </c>
      <c r="H337" s="153">
        <v>129</v>
      </c>
      <c r="I337" s="154">
        <v>11860.18</v>
      </c>
      <c r="J337" s="154">
        <v>4696.29</v>
      </c>
    </row>
    <row r="338" spans="1:10" x14ac:dyDescent="0.2">
      <c r="A338" s="143">
        <v>68071</v>
      </c>
      <c r="B338" s="144" t="s">
        <v>391</v>
      </c>
      <c r="C338" s="155">
        <v>152</v>
      </c>
      <c r="D338" s="154">
        <v>6871.4512804917194</v>
      </c>
      <c r="E338" s="154">
        <v>64458</v>
      </c>
      <c r="F338" s="155">
        <v>48</v>
      </c>
      <c r="G338" s="154">
        <v>25862</v>
      </c>
      <c r="H338" s="153">
        <v>12</v>
      </c>
      <c r="I338" s="154">
        <v>20208.599999999999</v>
      </c>
      <c r="J338" s="154">
        <v>8469.66</v>
      </c>
    </row>
    <row r="339" spans="1:10" x14ac:dyDescent="0.2">
      <c r="A339" s="143">
        <v>68072</v>
      </c>
      <c r="B339" s="144" t="s">
        <v>392</v>
      </c>
      <c r="C339" s="155">
        <v>149</v>
      </c>
      <c r="D339" s="154">
        <v>6868.6564242430914</v>
      </c>
      <c r="E339" s="154">
        <v>33020</v>
      </c>
      <c r="F339" s="155">
        <v>21</v>
      </c>
      <c r="G339" s="154">
        <v>14318</v>
      </c>
      <c r="H339" s="153">
        <v>6</v>
      </c>
      <c r="I339" s="154">
        <v>23150.95</v>
      </c>
      <c r="J339" s="154">
        <v>10174.17</v>
      </c>
    </row>
    <row r="340" spans="1:10" x14ac:dyDescent="0.2">
      <c r="A340" s="143">
        <v>68073</v>
      </c>
      <c r="B340" s="144" t="s">
        <v>393</v>
      </c>
      <c r="C340" s="155">
        <v>152</v>
      </c>
      <c r="D340" s="154">
        <v>6375.0745141250754</v>
      </c>
      <c r="E340" s="154">
        <v>362687</v>
      </c>
      <c r="F340" s="155">
        <v>138</v>
      </c>
      <c r="G340" s="154">
        <v>157703</v>
      </c>
      <c r="H340" s="153">
        <v>120</v>
      </c>
      <c r="I340" s="154">
        <v>13473.44</v>
      </c>
      <c r="J340" s="154">
        <v>5709.16</v>
      </c>
    </row>
    <row r="341" spans="1:10" x14ac:dyDescent="0.2">
      <c r="A341" s="143">
        <v>68074</v>
      </c>
      <c r="B341" s="144" t="s">
        <v>394</v>
      </c>
      <c r="C341" s="155">
        <v>161</v>
      </c>
      <c r="D341" s="154">
        <v>7893.981938406906</v>
      </c>
      <c r="E341" s="154">
        <v>85753</v>
      </c>
      <c r="F341" s="155">
        <v>82.5</v>
      </c>
      <c r="G341" s="154">
        <v>48978</v>
      </c>
      <c r="H341" s="153">
        <v>30</v>
      </c>
      <c r="I341" s="154">
        <v>15564.2</v>
      </c>
      <c r="J341" s="154">
        <v>7697.57</v>
      </c>
    </row>
    <row r="342" spans="1:10" x14ac:dyDescent="0.2">
      <c r="A342" s="143">
        <v>68075</v>
      </c>
      <c r="B342" s="144" t="s">
        <v>395</v>
      </c>
      <c r="C342" s="155">
        <v>157</v>
      </c>
      <c r="D342" s="154">
        <v>12730.589755988691</v>
      </c>
      <c r="E342" s="154">
        <v>60229</v>
      </c>
      <c r="F342" s="155">
        <v>44.5</v>
      </c>
      <c r="G342" s="154">
        <v>28932</v>
      </c>
      <c r="H342" s="153">
        <v>16</v>
      </c>
      <c r="I342" s="154">
        <v>21495.34</v>
      </c>
      <c r="J342" s="154">
        <v>7188.51</v>
      </c>
    </row>
    <row r="343" spans="1:10" x14ac:dyDescent="0.2">
      <c r="A343" s="143">
        <v>69104</v>
      </c>
      <c r="B343" s="144" t="s">
        <v>396</v>
      </c>
      <c r="C343" s="155">
        <v>147</v>
      </c>
      <c r="D343" s="154">
        <v>9340.7145457382085</v>
      </c>
      <c r="E343" s="154">
        <v>9624</v>
      </c>
      <c r="F343" s="155">
        <v>13</v>
      </c>
      <c r="G343" s="154">
        <v>14725</v>
      </c>
      <c r="H343" s="153">
        <v>1</v>
      </c>
      <c r="I343" s="154">
        <v>18118.55</v>
      </c>
      <c r="J343" s="154">
        <v>9482.4699999999993</v>
      </c>
    </row>
    <row r="344" spans="1:10" x14ac:dyDescent="0.2">
      <c r="A344" s="143">
        <v>69106</v>
      </c>
      <c r="B344" s="144" t="s">
        <v>397</v>
      </c>
      <c r="C344" s="155">
        <v>158</v>
      </c>
      <c r="D344" s="154">
        <v>5299.507591820201</v>
      </c>
      <c r="E344" s="154">
        <v>333966</v>
      </c>
      <c r="F344" s="155">
        <v>338</v>
      </c>
      <c r="G344" s="154">
        <v>212416</v>
      </c>
      <c r="H344" s="153">
        <v>123</v>
      </c>
      <c r="I344" s="154">
        <v>13817.44</v>
      </c>
      <c r="J344" s="154">
        <v>9101.94</v>
      </c>
    </row>
    <row r="345" spans="1:10" x14ac:dyDescent="0.2">
      <c r="A345" s="143">
        <v>69107</v>
      </c>
      <c r="B345" s="144" t="s">
        <v>398</v>
      </c>
      <c r="C345" s="155">
        <v>145</v>
      </c>
      <c r="D345" s="154">
        <v>6509.4442756476928</v>
      </c>
      <c r="E345" s="154">
        <v>40608</v>
      </c>
      <c r="F345" s="155">
        <v>72</v>
      </c>
      <c r="G345" s="154">
        <v>20887</v>
      </c>
      <c r="H345" s="153">
        <v>9</v>
      </c>
      <c r="I345" s="154">
        <v>16599.95</v>
      </c>
      <c r="J345" s="154">
        <v>7106.3</v>
      </c>
    </row>
    <row r="346" spans="1:10" x14ac:dyDescent="0.2">
      <c r="A346" s="143">
        <v>69108</v>
      </c>
      <c r="B346" s="144" t="s">
        <v>399</v>
      </c>
      <c r="C346" s="155">
        <v>146</v>
      </c>
      <c r="D346" s="154">
        <v>8940.0282513994734</v>
      </c>
      <c r="E346" s="154">
        <v>71877</v>
      </c>
      <c r="F346" s="155">
        <v>65.5</v>
      </c>
      <c r="G346" s="154">
        <v>56714</v>
      </c>
      <c r="H346" s="153">
        <v>20</v>
      </c>
      <c r="I346" s="154">
        <v>16594.7</v>
      </c>
      <c r="J346" s="154">
        <v>5207.45</v>
      </c>
    </row>
    <row r="347" spans="1:10" x14ac:dyDescent="0.2">
      <c r="A347" s="143">
        <v>69109</v>
      </c>
      <c r="B347" s="144" t="s">
        <v>400</v>
      </c>
      <c r="C347" s="155">
        <v>156</v>
      </c>
      <c r="D347" s="154">
        <v>5508.9930960683478</v>
      </c>
      <c r="E347" s="154">
        <v>228412</v>
      </c>
      <c r="F347" s="155">
        <v>262.5</v>
      </c>
      <c r="G347" s="154">
        <v>108742</v>
      </c>
      <c r="H347" s="153">
        <v>71</v>
      </c>
      <c r="I347" s="154">
        <v>14983.81</v>
      </c>
      <c r="J347" s="154">
        <v>7184.67</v>
      </c>
    </row>
    <row r="348" spans="1:10" x14ac:dyDescent="0.2">
      <c r="A348" s="143">
        <v>70092</v>
      </c>
      <c r="B348" s="144" t="s">
        <v>401</v>
      </c>
      <c r="C348" s="155">
        <v>143</v>
      </c>
      <c r="D348" s="154">
        <v>9585.0283770030273</v>
      </c>
      <c r="E348" s="154">
        <v>133658</v>
      </c>
      <c r="F348" s="155">
        <v>150.5</v>
      </c>
      <c r="G348" s="154">
        <v>94180</v>
      </c>
      <c r="H348" s="153">
        <v>35</v>
      </c>
      <c r="I348" s="154">
        <v>17799.39</v>
      </c>
      <c r="J348" s="154">
        <v>8122.91</v>
      </c>
    </row>
    <row r="349" spans="1:10" x14ac:dyDescent="0.2">
      <c r="A349" s="143">
        <v>70093</v>
      </c>
      <c r="B349" s="144" t="s">
        <v>402</v>
      </c>
      <c r="C349" s="155">
        <v>149</v>
      </c>
      <c r="D349" s="154">
        <v>5077.0158059677851</v>
      </c>
      <c r="E349" s="154">
        <v>692502</v>
      </c>
      <c r="F349" s="155">
        <v>780.5</v>
      </c>
      <c r="G349" s="154">
        <v>328850</v>
      </c>
      <c r="H349" s="153">
        <v>180</v>
      </c>
      <c r="I349" s="154">
        <v>15017.12</v>
      </c>
      <c r="J349" s="154">
        <v>9098.44</v>
      </c>
    </row>
    <row r="350" spans="1:10" x14ac:dyDescent="0.2">
      <c r="A350" s="143">
        <v>71091</v>
      </c>
      <c r="B350" s="144" t="s">
        <v>403</v>
      </c>
      <c r="C350" s="155">
        <v>159</v>
      </c>
      <c r="D350" s="154">
        <v>6458.704974907514</v>
      </c>
      <c r="E350" s="154">
        <v>412226</v>
      </c>
      <c r="F350" s="155">
        <v>462.5</v>
      </c>
      <c r="G350" s="154">
        <v>243526</v>
      </c>
      <c r="H350" s="153">
        <v>134</v>
      </c>
      <c r="I350" s="154">
        <v>12440.84</v>
      </c>
      <c r="J350" s="154">
        <v>5391.1</v>
      </c>
    </row>
    <row r="351" spans="1:10" x14ac:dyDescent="0.2">
      <c r="A351" s="143">
        <v>71092</v>
      </c>
      <c r="B351" s="144" t="s">
        <v>404</v>
      </c>
      <c r="C351" s="155">
        <v>147</v>
      </c>
      <c r="D351" s="154">
        <v>3131.76139999418</v>
      </c>
      <c r="E351" s="154">
        <v>507476</v>
      </c>
      <c r="F351" s="155">
        <v>685.5</v>
      </c>
      <c r="G351" s="154">
        <v>347091</v>
      </c>
      <c r="H351" s="153">
        <v>195</v>
      </c>
      <c r="I351" s="154">
        <v>13787.42</v>
      </c>
      <c r="J351" s="154">
        <v>8990.15</v>
      </c>
    </row>
    <row r="352" spans="1:10" x14ac:dyDescent="0.2">
      <c r="A352" s="143">
        <v>72066</v>
      </c>
      <c r="B352" s="144" t="s">
        <v>405</v>
      </c>
      <c r="C352" s="155">
        <v>161</v>
      </c>
      <c r="D352" s="154">
        <v>9504.8555192111344</v>
      </c>
      <c r="E352" s="154">
        <v>33670</v>
      </c>
      <c r="F352" s="155">
        <v>54.5</v>
      </c>
      <c r="G352" s="154">
        <v>50775</v>
      </c>
      <c r="H352" s="153">
        <v>17</v>
      </c>
      <c r="I352" s="154">
        <v>18517.509999999998</v>
      </c>
      <c r="J352" s="154">
        <v>5384.87</v>
      </c>
    </row>
    <row r="353" spans="1:10" x14ac:dyDescent="0.2">
      <c r="A353" s="143">
        <v>72068</v>
      </c>
      <c r="B353" s="144" t="s">
        <v>406</v>
      </c>
      <c r="C353" s="155">
        <v>159</v>
      </c>
      <c r="D353" s="154">
        <v>6043.8914582691596</v>
      </c>
      <c r="E353" s="154">
        <v>140396</v>
      </c>
      <c r="F353" s="155">
        <v>281</v>
      </c>
      <c r="G353" s="154">
        <v>204379</v>
      </c>
      <c r="H353" s="153">
        <v>63</v>
      </c>
      <c r="I353" s="154">
        <v>14778.98</v>
      </c>
      <c r="J353" s="154">
        <v>4479.08</v>
      </c>
    </row>
    <row r="354" spans="1:10" x14ac:dyDescent="0.2">
      <c r="A354" s="143">
        <v>72073</v>
      </c>
      <c r="B354" s="144" t="s">
        <v>407</v>
      </c>
      <c r="C354" s="155">
        <v>162</v>
      </c>
      <c r="D354" s="154">
        <v>9071.4446014421665</v>
      </c>
      <c r="E354" s="154">
        <v>69722</v>
      </c>
      <c r="F354" s="155">
        <v>75.5</v>
      </c>
      <c r="G354" s="154">
        <v>77353</v>
      </c>
      <c r="H354" s="153">
        <v>36</v>
      </c>
      <c r="I354" s="154">
        <v>17777.060000000001</v>
      </c>
      <c r="J354" s="154">
        <v>3925.74</v>
      </c>
    </row>
    <row r="355" spans="1:10" x14ac:dyDescent="0.2">
      <c r="A355" s="143">
        <v>72074</v>
      </c>
      <c r="B355" s="144" t="s">
        <v>408</v>
      </c>
      <c r="C355" s="155">
        <v>159</v>
      </c>
      <c r="D355" s="154">
        <v>3697.1216839538583</v>
      </c>
      <c r="E355" s="154">
        <v>616472</v>
      </c>
      <c r="F355" s="155">
        <v>687.5</v>
      </c>
      <c r="G355" s="154">
        <v>457843</v>
      </c>
      <c r="H355" s="153">
        <v>179</v>
      </c>
      <c r="I355" s="154">
        <v>19465.580000000002</v>
      </c>
      <c r="J355" s="154">
        <v>12156.86</v>
      </c>
    </row>
    <row r="356" spans="1:10" x14ac:dyDescent="0.2">
      <c r="A356" s="143">
        <v>73099</v>
      </c>
      <c r="B356" s="144" t="s">
        <v>409</v>
      </c>
      <c r="C356" s="155">
        <v>150</v>
      </c>
      <c r="D356" s="154">
        <v>7887.7363091894331</v>
      </c>
      <c r="E356" s="154">
        <v>665765</v>
      </c>
      <c r="F356" s="155">
        <v>854</v>
      </c>
      <c r="G356" s="154">
        <v>375468</v>
      </c>
      <c r="H356" s="153">
        <v>206</v>
      </c>
      <c r="I356" s="154">
        <v>11040.78</v>
      </c>
      <c r="J356" s="154">
        <v>2853.15</v>
      </c>
    </row>
    <row r="357" spans="1:10" x14ac:dyDescent="0.2">
      <c r="A357" s="143">
        <v>73102</v>
      </c>
      <c r="B357" s="144" t="s">
        <v>410</v>
      </c>
      <c r="C357" s="155">
        <v>145</v>
      </c>
      <c r="D357" s="154">
        <v>6606.3649858914387</v>
      </c>
      <c r="E357" s="154">
        <v>285645</v>
      </c>
      <c r="F357" s="155">
        <v>385</v>
      </c>
      <c r="G357" s="154">
        <v>196201</v>
      </c>
      <c r="H357" s="153">
        <v>141</v>
      </c>
      <c r="I357" s="154">
        <v>14046.27</v>
      </c>
      <c r="J357" s="154">
        <v>5728.64</v>
      </c>
    </row>
    <row r="358" spans="1:10" x14ac:dyDescent="0.2">
      <c r="A358" s="143">
        <v>73105</v>
      </c>
      <c r="B358" s="144" t="s">
        <v>411</v>
      </c>
      <c r="C358" s="155">
        <v>140</v>
      </c>
      <c r="D358" s="154">
        <v>7904.4139578695103</v>
      </c>
      <c r="E358" s="154">
        <v>20643</v>
      </c>
      <c r="F358" s="155">
        <v>78</v>
      </c>
      <c r="G358" s="154">
        <v>43092</v>
      </c>
      <c r="H358" s="153">
        <v>16</v>
      </c>
      <c r="I358" s="154">
        <v>15788.42</v>
      </c>
      <c r="J358" s="154">
        <v>3595.65</v>
      </c>
    </row>
    <row r="359" spans="1:10" x14ac:dyDescent="0.2">
      <c r="A359" s="143">
        <v>73106</v>
      </c>
      <c r="B359" s="144" t="s">
        <v>412</v>
      </c>
      <c r="C359" s="155">
        <v>150</v>
      </c>
      <c r="D359" s="154">
        <v>6660.0638314542866</v>
      </c>
      <c r="E359" s="154">
        <v>347710</v>
      </c>
      <c r="F359" s="155">
        <v>762</v>
      </c>
      <c r="G359" s="154">
        <v>337152</v>
      </c>
      <c r="H359" s="153">
        <v>208</v>
      </c>
      <c r="I359" s="154">
        <v>11198.32</v>
      </c>
      <c r="J359" s="154">
        <v>3927.32</v>
      </c>
    </row>
    <row r="360" spans="1:10" x14ac:dyDescent="0.2">
      <c r="A360" s="143">
        <v>73108</v>
      </c>
      <c r="B360" s="144" t="s">
        <v>720</v>
      </c>
      <c r="C360" s="155">
        <v>169</v>
      </c>
      <c r="D360" s="154">
        <v>8008.225267704599</v>
      </c>
      <c r="E360" s="154">
        <v>1169848</v>
      </c>
      <c r="F360" s="155">
        <v>2043.5</v>
      </c>
      <c r="G360" s="154">
        <v>1196598</v>
      </c>
      <c r="H360" s="153">
        <v>561</v>
      </c>
      <c r="I360" s="154">
        <v>11812.69</v>
      </c>
      <c r="J360" s="154">
        <v>4005.74</v>
      </c>
    </row>
    <row r="361" spans="1:10" x14ac:dyDescent="0.2">
      <c r="A361" s="143">
        <v>74187</v>
      </c>
      <c r="B361" s="144" t="s">
        <v>413</v>
      </c>
      <c r="C361" s="155">
        <v>148</v>
      </c>
      <c r="D361" s="154">
        <v>7016.2627628379541</v>
      </c>
      <c r="E361" s="154">
        <v>68307</v>
      </c>
      <c r="F361" s="155">
        <v>105.5</v>
      </c>
      <c r="G361" s="154">
        <v>71176</v>
      </c>
      <c r="H361" s="153">
        <v>32</v>
      </c>
      <c r="I361" s="154">
        <v>17681.12</v>
      </c>
      <c r="J361" s="154">
        <v>13550.92</v>
      </c>
    </row>
    <row r="362" spans="1:10" x14ac:dyDescent="0.2">
      <c r="A362" s="143">
        <v>74190</v>
      </c>
      <c r="B362" s="144" t="s">
        <v>414</v>
      </c>
      <c r="C362" s="155">
        <v>146</v>
      </c>
      <c r="D362" s="154">
        <v>8082.5366849903321</v>
      </c>
      <c r="E362" s="154">
        <v>86265</v>
      </c>
      <c r="F362" s="155">
        <v>154</v>
      </c>
      <c r="G362" s="154">
        <v>74372</v>
      </c>
      <c r="H362" s="153">
        <v>39</v>
      </c>
      <c r="I362" s="154">
        <v>14217.29</v>
      </c>
      <c r="J362" s="154">
        <v>8765.76</v>
      </c>
    </row>
    <row r="363" spans="1:10" x14ac:dyDescent="0.2">
      <c r="A363" s="143">
        <v>74194</v>
      </c>
      <c r="B363" s="144" t="s">
        <v>415</v>
      </c>
      <c r="C363" s="155">
        <v>155</v>
      </c>
      <c r="D363" s="154">
        <v>9007.6459742421393</v>
      </c>
      <c r="E363" s="154">
        <v>122704</v>
      </c>
      <c r="F363" s="155">
        <v>162</v>
      </c>
      <c r="G363" s="154">
        <v>52317</v>
      </c>
      <c r="H363" s="153">
        <v>20</v>
      </c>
      <c r="I363" s="154">
        <v>17673.72</v>
      </c>
      <c r="J363" s="154">
        <v>7560.12</v>
      </c>
    </row>
    <row r="364" spans="1:10" x14ac:dyDescent="0.2">
      <c r="A364" s="143">
        <v>74195</v>
      </c>
      <c r="B364" s="144" t="s">
        <v>416</v>
      </c>
      <c r="C364" s="155">
        <v>169</v>
      </c>
      <c r="D364" s="154">
        <v>10234.884571108552</v>
      </c>
      <c r="E364" s="154">
        <v>34584</v>
      </c>
      <c r="F364" s="155">
        <v>68.5</v>
      </c>
      <c r="G364" s="154">
        <v>36118</v>
      </c>
      <c r="H364" s="153">
        <v>7</v>
      </c>
      <c r="I364" s="154">
        <v>21223.63</v>
      </c>
      <c r="J364" s="154">
        <v>9618.91</v>
      </c>
    </row>
    <row r="365" spans="1:10" x14ac:dyDescent="0.2">
      <c r="A365" s="143">
        <v>74197</v>
      </c>
      <c r="B365" s="144" t="s">
        <v>417</v>
      </c>
      <c r="C365" s="155">
        <v>161</v>
      </c>
      <c r="D365" s="154">
        <v>9594.0662732742658</v>
      </c>
      <c r="E365" s="154">
        <v>120141</v>
      </c>
      <c r="F365" s="155">
        <v>121</v>
      </c>
      <c r="G365" s="154">
        <v>53125</v>
      </c>
      <c r="H365" s="153">
        <v>20</v>
      </c>
      <c r="I365" s="154">
        <v>17771.04</v>
      </c>
      <c r="J365" s="154">
        <v>9703.58</v>
      </c>
    </row>
    <row r="366" spans="1:10" x14ac:dyDescent="0.2">
      <c r="A366" s="143">
        <v>74201</v>
      </c>
      <c r="B366" s="144" t="s">
        <v>418</v>
      </c>
      <c r="C366" s="155">
        <v>159</v>
      </c>
      <c r="D366" s="154">
        <v>3265.1266342391305</v>
      </c>
      <c r="E366" s="154">
        <v>245760</v>
      </c>
      <c r="F366" s="155">
        <v>515</v>
      </c>
      <c r="G366" s="154">
        <v>356776</v>
      </c>
      <c r="H366" s="153">
        <v>209</v>
      </c>
      <c r="I366" s="154">
        <v>14534.44</v>
      </c>
      <c r="J366" s="154">
        <v>11262.38</v>
      </c>
    </row>
    <row r="367" spans="1:10" x14ac:dyDescent="0.2">
      <c r="A367" s="143">
        <v>74202</v>
      </c>
      <c r="B367" s="144" t="s">
        <v>419</v>
      </c>
      <c r="C367" s="155">
        <v>169</v>
      </c>
      <c r="D367" s="154">
        <v>10155.72934122562</v>
      </c>
      <c r="E367" s="154">
        <v>89231</v>
      </c>
      <c r="F367" s="155">
        <v>82</v>
      </c>
      <c r="G367" s="154">
        <v>47843</v>
      </c>
      <c r="H367" s="153">
        <v>22</v>
      </c>
      <c r="I367" s="154">
        <v>19196.23</v>
      </c>
      <c r="J367" s="154">
        <v>8348.34</v>
      </c>
    </row>
    <row r="368" spans="1:10" x14ac:dyDescent="0.2">
      <c r="A368" s="143">
        <v>75084</v>
      </c>
      <c r="B368" s="144" t="s">
        <v>420</v>
      </c>
      <c r="C368" s="155">
        <v>145</v>
      </c>
      <c r="D368" s="154">
        <v>9466.6658678060994</v>
      </c>
      <c r="E368" s="154">
        <v>79564</v>
      </c>
      <c r="F368" s="155">
        <v>99.5</v>
      </c>
      <c r="G368" s="154">
        <v>46449</v>
      </c>
      <c r="H368" s="153">
        <v>41</v>
      </c>
      <c r="I368" s="154">
        <v>18019.689999999999</v>
      </c>
      <c r="J368" s="154">
        <v>4758.08</v>
      </c>
    </row>
    <row r="369" spans="1:10" x14ac:dyDescent="0.2">
      <c r="A369" s="143">
        <v>75085</v>
      </c>
      <c r="B369" s="144" t="s">
        <v>421</v>
      </c>
      <c r="C369" s="155">
        <v>163</v>
      </c>
      <c r="D369" s="154">
        <v>7365.5566081902043</v>
      </c>
      <c r="E369" s="154">
        <v>159597</v>
      </c>
      <c r="F369" s="155">
        <v>414.5</v>
      </c>
      <c r="G369" s="154">
        <v>187500</v>
      </c>
      <c r="H369" s="153">
        <v>117</v>
      </c>
      <c r="I369" s="154">
        <v>11340.09</v>
      </c>
      <c r="J369" s="154">
        <v>2449.2600000000002</v>
      </c>
    </row>
    <row r="370" spans="1:10" x14ac:dyDescent="0.2">
      <c r="A370" s="143">
        <v>75086</v>
      </c>
      <c r="B370" s="144" t="s">
        <v>422</v>
      </c>
      <c r="C370" s="155">
        <v>153</v>
      </c>
      <c r="D370" s="154">
        <v>8980.9471141552676</v>
      </c>
      <c r="E370" s="154">
        <v>114506</v>
      </c>
      <c r="F370" s="155">
        <v>128</v>
      </c>
      <c r="G370" s="154">
        <v>64300</v>
      </c>
      <c r="H370" s="153">
        <v>45</v>
      </c>
      <c r="I370" s="154">
        <v>18830.03</v>
      </c>
      <c r="J370" s="154">
        <v>4577.8</v>
      </c>
    </row>
    <row r="371" spans="1:10" x14ac:dyDescent="0.2">
      <c r="A371" s="143">
        <v>75087</v>
      </c>
      <c r="B371" s="144" t="s">
        <v>423</v>
      </c>
      <c r="C371" s="155">
        <v>153</v>
      </c>
      <c r="D371" s="154">
        <v>6817.6264438441613</v>
      </c>
      <c r="E371" s="154">
        <v>312859</v>
      </c>
      <c r="F371" s="155">
        <v>358</v>
      </c>
      <c r="G371" s="154">
        <v>147838</v>
      </c>
      <c r="H371" s="153">
        <v>82</v>
      </c>
      <c r="I371" s="154">
        <v>13745.04</v>
      </c>
      <c r="J371" s="154">
        <v>2967.58</v>
      </c>
    </row>
    <row r="372" spans="1:10" x14ac:dyDescent="0.2">
      <c r="A372" s="143">
        <v>76081</v>
      </c>
      <c r="B372" s="144" t="s">
        <v>424</v>
      </c>
      <c r="C372" s="155">
        <v>144</v>
      </c>
      <c r="D372" s="154">
        <v>13712.100090168684</v>
      </c>
      <c r="E372" s="154">
        <v>63485</v>
      </c>
      <c r="F372" s="155">
        <v>59.5</v>
      </c>
      <c r="G372" s="154">
        <v>41063</v>
      </c>
      <c r="H372" s="153">
        <v>19</v>
      </c>
      <c r="I372" s="154">
        <v>24336.42</v>
      </c>
      <c r="J372" s="154">
        <v>8384.68</v>
      </c>
    </row>
    <row r="373" spans="1:10" x14ac:dyDescent="0.2">
      <c r="A373" s="143">
        <v>76082</v>
      </c>
      <c r="B373" s="144" t="s">
        <v>425</v>
      </c>
      <c r="C373" s="155">
        <v>139</v>
      </c>
      <c r="D373" s="154">
        <v>5319.9380521513949</v>
      </c>
      <c r="E373" s="154">
        <v>246164</v>
      </c>
      <c r="F373" s="155">
        <v>366</v>
      </c>
      <c r="G373" s="154">
        <v>185742</v>
      </c>
      <c r="H373" s="153">
        <v>85</v>
      </c>
      <c r="I373" s="154">
        <v>12701.93</v>
      </c>
      <c r="J373" s="154">
        <v>7216.27</v>
      </c>
    </row>
    <row r="374" spans="1:10" x14ac:dyDescent="0.2">
      <c r="A374" s="143">
        <v>76083</v>
      </c>
      <c r="B374" s="144" t="s">
        <v>426</v>
      </c>
      <c r="C374" s="155">
        <v>165</v>
      </c>
      <c r="D374" s="154">
        <v>5186.7672794325763</v>
      </c>
      <c r="E374" s="154">
        <v>504645</v>
      </c>
      <c r="F374" s="155">
        <v>474</v>
      </c>
      <c r="G374" s="154">
        <v>254964</v>
      </c>
      <c r="H374" s="153">
        <v>99</v>
      </c>
      <c r="I374" s="154">
        <v>14711.68</v>
      </c>
      <c r="J374" s="154">
        <v>8180.1</v>
      </c>
    </row>
    <row r="375" spans="1:10" x14ac:dyDescent="0.2">
      <c r="A375" s="143">
        <v>77100</v>
      </c>
      <c r="B375" s="144" t="s">
        <v>427</v>
      </c>
      <c r="C375" s="155">
        <v>150</v>
      </c>
      <c r="D375" s="154">
        <v>7538.1351419179891</v>
      </c>
      <c r="E375" s="154">
        <v>45345</v>
      </c>
      <c r="F375" s="155">
        <v>50</v>
      </c>
      <c r="G375" s="154">
        <v>17330</v>
      </c>
      <c r="H375" s="153">
        <v>4</v>
      </c>
      <c r="I375" s="154">
        <v>12977.99</v>
      </c>
      <c r="J375" s="154">
        <v>4245.62</v>
      </c>
    </row>
    <row r="376" spans="1:10" x14ac:dyDescent="0.2">
      <c r="A376" s="143">
        <v>77101</v>
      </c>
      <c r="B376" s="144" t="s">
        <v>428</v>
      </c>
      <c r="C376" s="155">
        <v>140</v>
      </c>
      <c r="D376" s="154">
        <v>8620.5284798370958</v>
      </c>
      <c r="E376" s="154">
        <v>123034</v>
      </c>
      <c r="F376" s="155">
        <v>214.5</v>
      </c>
      <c r="G376" s="154">
        <v>88764</v>
      </c>
      <c r="H376" s="153">
        <v>65</v>
      </c>
      <c r="I376" s="154">
        <v>15499.57</v>
      </c>
      <c r="J376" s="154">
        <v>2879.53</v>
      </c>
    </row>
    <row r="377" spans="1:10" x14ac:dyDescent="0.2">
      <c r="A377" s="143">
        <v>77102</v>
      </c>
      <c r="B377" s="144" t="s">
        <v>429</v>
      </c>
      <c r="C377" s="155">
        <v>143</v>
      </c>
      <c r="D377" s="154">
        <v>6992.2915511832234</v>
      </c>
      <c r="E377" s="154">
        <v>351555</v>
      </c>
      <c r="F377" s="155">
        <v>415</v>
      </c>
      <c r="G377" s="154">
        <v>201379</v>
      </c>
      <c r="H377" s="153">
        <v>102</v>
      </c>
      <c r="I377" s="154">
        <v>11913.34</v>
      </c>
      <c r="J377" s="154">
        <v>3143.38</v>
      </c>
    </row>
    <row r="378" spans="1:10" x14ac:dyDescent="0.2">
      <c r="A378" s="143">
        <v>77103</v>
      </c>
      <c r="B378" s="144" t="s">
        <v>430</v>
      </c>
      <c r="C378" s="155">
        <v>144</v>
      </c>
      <c r="D378" s="154">
        <v>8351.1097511809294</v>
      </c>
      <c r="E378" s="154">
        <v>159144</v>
      </c>
      <c r="F378" s="155">
        <v>228</v>
      </c>
      <c r="G378" s="154">
        <v>80350</v>
      </c>
      <c r="H378" s="153">
        <v>46</v>
      </c>
      <c r="I378" s="154">
        <v>15414.21</v>
      </c>
      <c r="J378" s="154">
        <v>3873.85</v>
      </c>
    </row>
    <row r="379" spans="1:10" x14ac:dyDescent="0.2">
      <c r="A379" s="143">
        <v>77104</v>
      </c>
      <c r="B379" s="144" t="s">
        <v>431</v>
      </c>
      <c r="C379" s="155">
        <v>157</v>
      </c>
      <c r="D379" s="154">
        <v>9097.7774233967411</v>
      </c>
      <c r="E379" s="154">
        <v>70512</v>
      </c>
      <c r="F379" s="155">
        <v>42</v>
      </c>
      <c r="G379" s="154">
        <v>44502</v>
      </c>
      <c r="H379" s="153">
        <v>9</v>
      </c>
      <c r="I379" s="154">
        <v>30544.97</v>
      </c>
      <c r="J379" s="154">
        <v>12635.98</v>
      </c>
    </row>
    <row r="380" spans="1:10" x14ac:dyDescent="0.2">
      <c r="A380" s="143">
        <v>78001</v>
      </c>
      <c r="B380" s="144" t="s">
        <v>432</v>
      </c>
      <c r="C380" s="155">
        <v>137</v>
      </c>
      <c r="D380" s="154">
        <v>10356.071955625177</v>
      </c>
      <c r="E380" s="154">
        <v>65276</v>
      </c>
      <c r="F380" s="155">
        <v>173.5</v>
      </c>
      <c r="G380" s="154">
        <v>0</v>
      </c>
      <c r="H380" s="153">
        <v>10</v>
      </c>
      <c r="I380" s="154">
        <v>16529.48</v>
      </c>
      <c r="J380" s="154">
        <v>3933.92</v>
      </c>
    </row>
    <row r="381" spans="1:10" x14ac:dyDescent="0.2">
      <c r="A381" s="143">
        <v>78002</v>
      </c>
      <c r="B381" s="144" t="s">
        <v>433</v>
      </c>
      <c r="C381" s="155">
        <v>139</v>
      </c>
      <c r="D381" s="154">
        <v>7499.4704631831783</v>
      </c>
      <c r="E381" s="154">
        <v>72815</v>
      </c>
      <c r="F381" s="155">
        <v>285.5</v>
      </c>
      <c r="G381" s="154">
        <v>0</v>
      </c>
      <c r="H381" s="153">
        <v>45</v>
      </c>
      <c r="I381" s="154">
        <v>14363.75</v>
      </c>
      <c r="J381" s="154">
        <v>3206.05</v>
      </c>
    </row>
    <row r="382" spans="1:10" x14ac:dyDescent="0.2">
      <c r="A382" s="143">
        <v>78003</v>
      </c>
      <c r="B382" s="144" t="s">
        <v>434</v>
      </c>
      <c r="C382" s="155">
        <v>158</v>
      </c>
      <c r="D382" s="154">
        <v>10182.537343781773</v>
      </c>
      <c r="E382" s="154">
        <v>55113</v>
      </c>
      <c r="F382" s="155">
        <v>118</v>
      </c>
      <c r="G382" s="154">
        <v>0</v>
      </c>
      <c r="H382" s="153">
        <v>4</v>
      </c>
      <c r="I382" s="154">
        <v>17466.55</v>
      </c>
      <c r="J382" s="154">
        <v>5077.03</v>
      </c>
    </row>
    <row r="383" spans="1:10" x14ac:dyDescent="0.2">
      <c r="A383" s="143">
        <v>78004</v>
      </c>
      <c r="B383" s="144" t="s">
        <v>435</v>
      </c>
      <c r="C383" s="155">
        <v>138</v>
      </c>
      <c r="D383" s="154">
        <v>12544.39413624016</v>
      </c>
      <c r="E383" s="154">
        <v>80577</v>
      </c>
      <c r="F383" s="155">
        <v>63.5</v>
      </c>
      <c r="G383" s="154">
        <v>0</v>
      </c>
      <c r="H383" s="153">
        <v>7</v>
      </c>
      <c r="I383" s="154">
        <v>23737.25</v>
      </c>
      <c r="J383" s="154">
        <v>4309.72</v>
      </c>
    </row>
    <row r="384" spans="1:10" x14ac:dyDescent="0.2">
      <c r="A384" s="143">
        <v>78005</v>
      </c>
      <c r="B384" s="144" t="s">
        <v>436</v>
      </c>
      <c r="C384" s="155">
        <v>155</v>
      </c>
      <c r="D384" s="154">
        <v>6822.5443936626461</v>
      </c>
      <c r="E384" s="154">
        <v>172744</v>
      </c>
      <c r="F384" s="155">
        <v>261.5</v>
      </c>
      <c r="G384" s="154">
        <v>0</v>
      </c>
      <c r="H384" s="153">
        <v>33</v>
      </c>
      <c r="I384" s="154">
        <v>12452.62</v>
      </c>
      <c r="J384" s="154">
        <v>3302.48</v>
      </c>
    </row>
    <row r="385" spans="1:10" x14ac:dyDescent="0.2">
      <c r="A385" s="143">
        <v>78009</v>
      </c>
      <c r="B385" s="144" t="s">
        <v>437</v>
      </c>
      <c r="C385" s="155">
        <v>143</v>
      </c>
      <c r="D385" s="154">
        <v>10900.106149703073</v>
      </c>
      <c r="E385" s="154">
        <v>43314</v>
      </c>
      <c r="F385" s="155">
        <v>70.5</v>
      </c>
      <c r="G385" s="154">
        <v>0</v>
      </c>
      <c r="H385" s="153">
        <v>12</v>
      </c>
      <c r="I385" s="154">
        <v>22627.71</v>
      </c>
      <c r="J385" s="154">
        <v>4711.63</v>
      </c>
    </row>
    <row r="386" spans="1:10" x14ac:dyDescent="0.2">
      <c r="A386" s="143">
        <v>78012</v>
      </c>
      <c r="B386" s="144" t="s">
        <v>438</v>
      </c>
      <c r="C386" s="155">
        <v>157</v>
      </c>
      <c r="D386" s="154">
        <v>6548.9145924301447</v>
      </c>
      <c r="E386" s="154">
        <v>96090</v>
      </c>
      <c r="F386" s="155">
        <v>263</v>
      </c>
      <c r="G386" s="154">
        <v>0</v>
      </c>
      <c r="H386" s="153">
        <v>56</v>
      </c>
      <c r="I386" s="154">
        <v>12047.7</v>
      </c>
      <c r="J386" s="154">
        <v>3489.91</v>
      </c>
    </row>
    <row r="387" spans="1:10" x14ac:dyDescent="0.2">
      <c r="A387" s="143">
        <v>78013</v>
      </c>
      <c r="B387" s="146" t="s">
        <v>732</v>
      </c>
      <c r="C387" s="152">
        <v>167</v>
      </c>
      <c r="D387" s="151">
        <v>0</v>
      </c>
      <c r="E387" s="151">
        <v>0</v>
      </c>
      <c r="F387" s="151">
        <v>0</v>
      </c>
      <c r="G387" s="147">
        <v>971952</v>
      </c>
      <c r="H387" s="150">
        <v>178</v>
      </c>
      <c r="I387" s="149">
        <v>14325.31</v>
      </c>
      <c r="J387" s="151">
        <v>0</v>
      </c>
    </row>
    <row r="388" spans="1:10" x14ac:dyDescent="0.2">
      <c r="A388" s="143">
        <v>79077</v>
      </c>
      <c r="B388" s="144" t="s">
        <v>439</v>
      </c>
      <c r="C388" s="155">
        <v>147</v>
      </c>
      <c r="D388" s="154">
        <v>4714.1045153311179</v>
      </c>
      <c r="E388" s="154">
        <v>623526</v>
      </c>
      <c r="F388" s="155">
        <v>794</v>
      </c>
      <c r="G388" s="154">
        <v>717924</v>
      </c>
      <c r="H388" s="153">
        <v>302</v>
      </c>
      <c r="I388" s="154">
        <v>12699.56</v>
      </c>
      <c r="J388" s="154">
        <v>8112.34</v>
      </c>
    </row>
    <row r="389" spans="1:10" x14ac:dyDescent="0.2">
      <c r="A389" s="143">
        <v>79078</v>
      </c>
      <c r="B389" s="144" t="s">
        <v>440</v>
      </c>
      <c r="C389" s="155">
        <v>161</v>
      </c>
      <c r="D389" s="154">
        <v>5486.4245496214398</v>
      </c>
      <c r="E389" s="154">
        <v>33762</v>
      </c>
      <c r="F389" s="155">
        <v>77.5</v>
      </c>
      <c r="G389" s="154">
        <v>34865</v>
      </c>
      <c r="H389" s="153">
        <v>14</v>
      </c>
      <c r="I389" s="154">
        <v>17983.650000000001</v>
      </c>
      <c r="J389" s="154">
        <v>10645.49</v>
      </c>
    </row>
    <row r="390" spans="1:10" x14ac:dyDescent="0.2">
      <c r="A390" s="143">
        <v>80116</v>
      </c>
      <c r="B390" s="144" t="s">
        <v>441</v>
      </c>
      <c r="C390" s="155">
        <v>138</v>
      </c>
      <c r="D390" s="154">
        <v>7554.0972019594801</v>
      </c>
      <c r="E390" s="154">
        <v>223110</v>
      </c>
      <c r="F390" s="155">
        <v>190</v>
      </c>
      <c r="G390" s="154">
        <v>70542</v>
      </c>
      <c r="H390" s="153">
        <v>31</v>
      </c>
      <c r="I390" s="154">
        <v>14506.77</v>
      </c>
      <c r="J390" s="154">
        <v>6255.09</v>
      </c>
    </row>
    <row r="391" spans="1:10" x14ac:dyDescent="0.2">
      <c r="A391" s="143">
        <v>80118</v>
      </c>
      <c r="B391" s="144" t="s">
        <v>442</v>
      </c>
      <c r="C391" s="155">
        <v>144</v>
      </c>
      <c r="D391" s="154">
        <v>7862.5687152458331</v>
      </c>
      <c r="E391" s="154">
        <v>54411</v>
      </c>
      <c r="F391" s="155">
        <v>62</v>
      </c>
      <c r="G391" s="154">
        <v>87793</v>
      </c>
      <c r="H391" s="153">
        <v>26</v>
      </c>
      <c r="I391" s="154">
        <v>15949.63</v>
      </c>
      <c r="J391" s="154">
        <v>4458.2</v>
      </c>
    </row>
    <row r="392" spans="1:10" x14ac:dyDescent="0.2">
      <c r="A392" s="143">
        <v>80119</v>
      </c>
      <c r="B392" s="144" t="s">
        <v>443</v>
      </c>
      <c r="C392" s="155">
        <v>154</v>
      </c>
      <c r="D392" s="154">
        <v>6569.4757027195074</v>
      </c>
      <c r="E392" s="154">
        <v>149822</v>
      </c>
      <c r="F392" s="155">
        <v>171.5</v>
      </c>
      <c r="G392" s="154">
        <v>143760</v>
      </c>
      <c r="H392" s="153">
        <v>63</v>
      </c>
      <c r="I392" s="154">
        <v>0</v>
      </c>
      <c r="J392" s="154">
        <v>4764.04</v>
      </c>
    </row>
    <row r="393" spans="1:10" x14ac:dyDescent="0.2">
      <c r="A393" s="143">
        <v>80121</v>
      </c>
      <c r="B393" s="144" t="s">
        <v>444</v>
      </c>
      <c r="C393" s="155">
        <v>148</v>
      </c>
      <c r="D393" s="154">
        <v>7754.2164659114851</v>
      </c>
      <c r="E393" s="154">
        <v>134688</v>
      </c>
      <c r="F393" s="155">
        <v>179</v>
      </c>
      <c r="G393" s="154">
        <v>92284</v>
      </c>
      <c r="H393" s="153">
        <v>44</v>
      </c>
      <c r="I393" s="154">
        <v>13213.04</v>
      </c>
      <c r="J393" s="154">
        <v>10461.530000000001</v>
      </c>
    </row>
    <row r="394" spans="1:10" x14ac:dyDescent="0.2">
      <c r="A394" s="143">
        <v>80122</v>
      </c>
      <c r="B394" s="144" t="s">
        <v>445</v>
      </c>
      <c r="C394" s="155">
        <v>177</v>
      </c>
      <c r="D394" s="154">
        <v>4493.8957456446933</v>
      </c>
      <c r="E394" s="154">
        <v>58771</v>
      </c>
      <c r="F394" s="155">
        <v>95</v>
      </c>
      <c r="G394" s="154">
        <v>32718</v>
      </c>
      <c r="H394" s="153">
        <v>9</v>
      </c>
      <c r="I394" s="154">
        <v>24136.240000000002</v>
      </c>
      <c r="J394" s="154">
        <v>15048.57</v>
      </c>
    </row>
    <row r="395" spans="1:10" x14ac:dyDescent="0.2">
      <c r="A395" s="143">
        <v>80125</v>
      </c>
      <c r="B395" s="144" t="s">
        <v>446</v>
      </c>
      <c r="C395" s="155">
        <v>157</v>
      </c>
      <c r="D395" s="154">
        <v>7608.1474885964344</v>
      </c>
      <c r="E395" s="154">
        <v>1233109</v>
      </c>
      <c r="F395" s="155">
        <v>2047</v>
      </c>
      <c r="G395" s="154">
        <v>1318008</v>
      </c>
      <c r="H395" s="153">
        <v>858</v>
      </c>
      <c r="I395" s="154">
        <v>13429.36</v>
      </c>
      <c r="J395" s="154">
        <v>4609.91</v>
      </c>
    </row>
    <row r="396" spans="1:10" x14ac:dyDescent="0.2">
      <c r="A396" s="143">
        <v>81094</v>
      </c>
      <c r="B396" s="144" t="s">
        <v>447</v>
      </c>
      <c r="C396" s="155">
        <v>162</v>
      </c>
      <c r="D396" s="154">
        <v>7439.8974201596338</v>
      </c>
      <c r="E396" s="154">
        <v>426740</v>
      </c>
      <c r="F396" s="155">
        <v>834</v>
      </c>
      <c r="G396" s="154">
        <v>452928</v>
      </c>
      <c r="H396" s="153">
        <v>246</v>
      </c>
      <c r="I396" s="154">
        <v>14083.85</v>
      </c>
      <c r="J396" s="154">
        <v>4301.38</v>
      </c>
    </row>
    <row r="397" spans="1:10" x14ac:dyDescent="0.2">
      <c r="A397" s="143">
        <v>81095</v>
      </c>
      <c r="B397" s="144" t="s">
        <v>448</v>
      </c>
      <c r="C397" s="155">
        <v>165</v>
      </c>
      <c r="D397" s="154">
        <v>10358.533846824535</v>
      </c>
      <c r="E397" s="154">
        <v>132612</v>
      </c>
      <c r="F397" s="155">
        <v>232</v>
      </c>
      <c r="G397" s="154">
        <v>103873</v>
      </c>
      <c r="H397" s="153">
        <v>47</v>
      </c>
      <c r="I397" s="154">
        <v>16180.45</v>
      </c>
      <c r="J397" s="154">
        <v>4608.93</v>
      </c>
    </row>
    <row r="398" spans="1:10" x14ac:dyDescent="0.2">
      <c r="A398" s="143">
        <v>81096</v>
      </c>
      <c r="B398" s="144" t="s">
        <v>449</v>
      </c>
      <c r="C398" s="155">
        <v>156</v>
      </c>
      <c r="D398" s="154">
        <v>6370.6476240618804</v>
      </c>
      <c r="E398" s="154">
        <v>1404397</v>
      </c>
      <c r="F398" s="155">
        <v>2564.5</v>
      </c>
      <c r="G398" s="154">
        <v>1000379</v>
      </c>
      <c r="H398" s="153">
        <v>622</v>
      </c>
      <c r="I398" s="154">
        <v>13395.75</v>
      </c>
      <c r="J398" s="154">
        <v>6290.83</v>
      </c>
    </row>
    <row r="399" spans="1:10" x14ac:dyDescent="0.2">
      <c r="A399" s="143">
        <v>81097</v>
      </c>
      <c r="B399" s="144" t="s">
        <v>450</v>
      </c>
      <c r="C399" s="155">
        <v>138</v>
      </c>
      <c r="D399" s="154">
        <v>7484.7951495684993</v>
      </c>
      <c r="E399" s="154">
        <v>148826</v>
      </c>
      <c r="F399" s="155">
        <v>190</v>
      </c>
      <c r="G399" s="154">
        <v>61681</v>
      </c>
      <c r="H399" s="153">
        <v>33</v>
      </c>
      <c r="I399" s="154">
        <v>14400.45</v>
      </c>
      <c r="J399" s="154">
        <v>3502</v>
      </c>
    </row>
    <row r="400" spans="1:10" x14ac:dyDescent="0.2">
      <c r="A400" s="143">
        <v>82100</v>
      </c>
      <c r="B400" s="144" t="s">
        <v>451</v>
      </c>
      <c r="C400" s="155">
        <v>161</v>
      </c>
      <c r="D400" s="154">
        <v>5591.6831132648413</v>
      </c>
      <c r="E400" s="154">
        <v>440301</v>
      </c>
      <c r="F400" s="155">
        <v>515.5</v>
      </c>
      <c r="G400" s="154">
        <v>325936</v>
      </c>
      <c r="H400" s="153">
        <v>209</v>
      </c>
      <c r="I400" s="154">
        <v>13633.9</v>
      </c>
      <c r="J400" s="154">
        <v>7332.02</v>
      </c>
    </row>
    <row r="401" spans="1:10" x14ac:dyDescent="0.2">
      <c r="A401" s="143">
        <v>82101</v>
      </c>
      <c r="B401" s="144" t="s">
        <v>452</v>
      </c>
      <c r="C401" s="155">
        <v>141</v>
      </c>
      <c r="D401" s="154">
        <v>4530.140197311739</v>
      </c>
      <c r="E401" s="154">
        <v>178600</v>
      </c>
      <c r="F401" s="155">
        <v>234.5</v>
      </c>
      <c r="G401" s="154">
        <v>107932</v>
      </c>
      <c r="H401" s="153">
        <v>63</v>
      </c>
      <c r="I401" s="154">
        <v>17276.86</v>
      </c>
      <c r="J401" s="154">
        <v>8951.92</v>
      </c>
    </row>
    <row r="402" spans="1:10" x14ac:dyDescent="0.2">
      <c r="A402" s="143">
        <v>82105</v>
      </c>
      <c r="B402" s="144" t="s">
        <v>453</v>
      </c>
      <c r="C402" s="155">
        <v>141</v>
      </c>
      <c r="D402" s="154">
        <v>4424.3323075304452</v>
      </c>
      <c r="E402" s="154">
        <v>44983</v>
      </c>
      <c r="F402" s="155">
        <v>39.5</v>
      </c>
      <c r="G402" s="154">
        <v>13581</v>
      </c>
      <c r="H402" s="153">
        <v>6</v>
      </c>
      <c r="I402" s="154">
        <v>23101.88</v>
      </c>
      <c r="J402" s="154">
        <v>16534.669999999998</v>
      </c>
    </row>
    <row r="403" spans="1:10" x14ac:dyDescent="0.2">
      <c r="A403" s="143">
        <v>82108</v>
      </c>
      <c r="B403" s="144" t="s">
        <v>454</v>
      </c>
      <c r="C403" s="155">
        <v>141</v>
      </c>
      <c r="D403" s="154">
        <v>5916.4533227550728</v>
      </c>
      <c r="E403" s="154">
        <v>145924</v>
      </c>
      <c r="F403" s="155">
        <v>248</v>
      </c>
      <c r="G403" s="154">
        <v>189436</v>
      </c>
      <c r="H403" s="153">
        <v>95</v>
      </c>
      <c r="I403" s="154">
        <v>12124.35</v>
      </c>
      <c r="J403" s="154">
        <v>5552.58</v>
      </c>
    </row>
    <row r="404" spans="1:10" x14ac:dyDescent="0.2">
      <c r="A404" s="143">
        <v>83001</v>
      </c>
      <c r="B404" s="144" t="s">
        <v>455</v>
      </c>
      <c r="C404" s="155">
        <v>158</v>
      </c>
      <c r="D404" s="154">
        <v>6113.8611715242942</v>
      </c>
      <c r="E404" s="154">
        <v>295557</v>
      </c>
      <c r="F404" s="155">
        <v>334.5</v>
      </c>
      <c r="G404" s="154">
        <v>146049</v>
      </c>
      <c r="H404" s="153">
        <v>66</v>
      </c>
      <c r="I404" s="154">
        <v>14674.54</v>
      </c>
      <c r="J404" s="154">
        <v>7609.52</v>
      </c>
    </row>
    <row r="405" spans="1:10" x14ac:dyDescent="0.2">
      <c r="A405" s="143">
        <v>83002</v>
      </c>
      <c r="B405" s="144" t="s">
        <v>456</v>
      </c>
      <c r="C405" s="155">
        <v>162</v>
      </c>
      <c r="D405" s="154">
        <v>4846.9216071629371</v>
      </c>
      <c r="E405" s="154">
        <v>256247</v>
      </c>
      <c r="F405" s="155">
        <v>327</v>
      </c>
      <c r="G405" s="154">
        <v>170995</v>
      </c>
      <c r="H405" s="153">
        <v>62</v>
      </c>
      <c r="I405" s="154">
        <v>18013.080000000002</v>
      </c>
      <c r="J405" s="154">
        <v>16680.05</v>
      </c>
    </row>
    <row r="406" spans="1:10" x14ac:dyDescent="0.2">
      <c r="A406" s="143">
        <v>83003</v>
      </c>
      <c r="B406" s="144" t="s">
        <v>457</v>
      </c>
      <c r="C406" s="155">
        <v>169</v>
      </c>
      <c r="D406" s="154">
        <v>5899.5091699298364</v>
      </c>
      <c r="E406" s="154">
        <v>1826913</v>
      </c>
      <c r="F406" s="155">
        <v>2445.5</v>
      </c>
      <c r="G406" s="154">
        <v>800988</v>
      </c>
      <c r="H406" s="153">
        <v>445</v>
      </c>
      <c r="I406" s="154">
        <v>15746.61</v>
      </c>
      <c r="J406" s="154">
        <v>11567.43</v>
      </c>
    </row>
    <row r="407" spans="1:10" x14ac:dyDescent="0.2">
      <c r="A407" s="143">
        <v>83005</v>
      </c>
      <c r="B407" s="144" t="s">
        <v>458</v>
      </c>
      <c r="C407" s="155">
        <v>169</v>
      </c>
      <c r="D407" s="154">
        <v>5314.573601773377</v>
      </c>
      <c r="E407" s="154">
        <v>5655469</v>
      </c>
      <c r="F407" s="155">
        <v>5991</v>
      </c>
      <c r="G407" s="154">
        <v>2677919</v>
      </c>
      <c r="H407" s="153">
        <v>1318</v>
      </c>
      <c r="I407" s="154">
        <v>16776.669999999998</v>
      </c>
      <c r="J407" s="154">
        <v>13129.74</v>
      </c>
    </row>
    <row r="408" spans="1:10" x14ac:dyDescent="0.2">
      <c r="A408" s="143">
        <v>84001</v>
      </c>
      <c r="B408" s="144" t="s">
        <v>459</v>
      </c>
      <c r="C408" s="155">
        <v>159</v>
      </c>
      <c r="D408" s="154">
        <v>6973.1003407567196</v>
      </c>
      <c r="E408" s="154">
        <v>950586</v>
      </c>
      <c r="F408" s="155">
        <v>1333.5</v>
      </c>
      <c r="G408" s="154">
        <v>672786</v>
      </c>
      <c r="H408" s="153">
        <v>417</v>
      </c>
      <c r="I408" s="154">
        <v>11845.43</v>
      </c>
      <c r="J408" s="154">
        <v>4357.92</v>
      </c>
    </row>
    <row r="409" spans="1:10" x14ac:dyDescent="0.2">
      <c r="A409" s="143">
        <v>84002</v>
      </c>
      <c r="B409" s="144" t="s">
        <v>460</v>
      </c>
      <c r="C409" s="155">
        <v>147</v>
      </c>
      <c r="D409" s="154">
        <v>9212.1665991183072</v>
      </c>
      <c r="E409" s="154">
        <v>137573</v>
      </c>
      <c r="F409" s="155">
        <v>324.5</v>
      </c>
      <c r="G409" s="154">
        <v>96711</v>
      </c>
      <c r="H409" s="153">
        <v>53</v>
      </c>
      <c r="I409" s="154">
        <v>15814.06</v>
      </c>
      <c r="J409" s="154">
        <v>4009.48</v>
      </c>
    </row>
    <row r="410" spans="1:10" x14ac:dyDescent="0.2">
      <c r="A410" s="143">
        <v>84003</v>
      </c>
      <c r="B410" s="144" t="s">
        <v>461</v>
      </c>
      <c r="C410" s="155">
        <v>145</v>
      </c>
      <c r="D410" s="154">
        <v>7401.3006077843274</v>
      </c>
      <c r="E410" s="154">
        <v>110887</v>
      </c>
      <c r="F410" s="155">
        <v>144</v>
      </c>
      <c r="G410" s="154">
        <v>77115</v>
      </c>
      <c r="H410" s="153">
        <v>33</v>
      </c>
      <c r="I410" s="154">
        <v>14033.67</v>
      </c>
      <c r="J410" s="154">
        <v>5519.01</v>
      </c>
    </row>
    <row r="411" spans="1:10" x14ac:dyDescent="0.2">
      <c r="A411" s="143">
        <v>84004</v>
      </c>
      <c r="B411" s="144" t="s">
        <v>462</v>
      </c>
      <c r="C411" s="155">
        <v>158</v>
      </c>
      <c r="D411" s="154">
        <v>8155.7056315483806</v>
      </c>
      <c r="E411" s="154">
        <v>217603</v>
      </c>
      <c r="F411" s="155">
        <v>208</v>
      </c>
      <c r="G411" s="154">
        <v>107366</v>
      </c>
      <c r="H411" s="153">
        <v>45</v>
      </c>
      <c r="I411" s="154">
        <v>12671.85</v>
      </c>
      <c r="J411" s="154">
        <v>4200.45</v>
      </c>
    </row>
    <row r="412" spans="1:10" x14ac:dyDescent="0.2">
      <c r="A412" s="143">
        <v>84005</v>
      </c>
      <c r="B412" s="144" t="s">
        <v>463</v>
      </c>
      <c r="C412" s="155">
        <v>145</v>
      </c>
      <c r="D412" s="154">
        <v>6717.3436355247941</v>
      </c>
      <c r="E412" s="154">
        <v>270369</v>
      </c>
      <c r="F412" s="155">
        <v>282</v>
      </c>
      <c r="G412" s="154">
        <v>163888</v>
      </c>
      <c r="H412" s="153">
        <v>82</v>
      </c>
      <c r="I412" s="154">
        <v>11809.14</v>
      </c>
      <c r="J412" s="154">
        <v>4112.42</v>
      </c>
    </row>
    <row r="413" spans="1:10" x14ac:dyDescent="0.2">
      <c r="A413" s="143">
        <v>84006</v>
      </c>
      <c r="B413" s="144" t="s">
        <v>464</v>
      </c>
      <c r="C413" s="155">
        <v>144</v>
      </c>
      <c r="D413" s="154">
        <v>7708.3641289589759</v>
      </c>
      <c r="E413" s="154">
        <v>310603</v>
      </c>
      <c r="F413" s="155">
        <v>464</v>
      </c>
      <c r="G413" s="154">
        <v>210094</v>
      </c>
      <c r="H413" s="153">
        <v>133</v>
      </c>
      <c r="I413" s="154">
        <v>13420.18</v>
      </c>
      <c r="J413" s="154">
        <v>4680.29</v>
      </c>
    </row>
    <row r="414" spans="1:10" x14ac:dyDescent="0.2">
      <c r="A414" s="143">
        <v>85043</v>
      </c>
      <c r="B414" s="144" t="s">
        <v>465</v>
      </c>
      <c r="C414" s="155">
        <v>142</v>
      </c>
      <c r="D414" s="154">
        <v>8985.7094444620598</v>
      </c>
      <c r="E414" s="154">
        <v>27061</v>
      </c>
      <c r="F414" s="155">
        <v>26</v>
      </c>
      <c r="G414" s="154">
        <v>17466</v>
      </c>
      <c r="H414" s="153">
        <v>9</v>
      </c>
      <c r="I414" s="154">
        <v>1797.47</v>
      </c>
      <c r="J414" s="154">
        <v>4750.3100000000004</v>
      </c>
    </row>
    <row r="415" spans="1:10" x14ac:dyDescent="0.2">
      <c r="A415" s="143">
        <v>85044</v>
      </c>
      <c r="B415" s="144" t="s">
        <v>466</v>
      </c>
      <c r="C415" s="155">
        <v>169</v>
      </c>
      <c r="D415" s="154">
        <v>6998.0620426315627</v>
      </c>
      <c r="E415" s="154">
        <v>167721</v>
      </c>
      <c r="F415" s="155">
        <v>269.5</v>
      </c>
      <c r="G415" s="154">
        <v>144640</v>
      </c>
      <c r="H415" s="153">
        <v>57</v>
      </c>
      <c r="I415" s="154">
        <v>13786.49</v>
      </c>
      <c r="J415" s="154">
        <v>3695.11</v>
      </c>
    </row>
    <row r="416" spans="1:10" x14ac:dyDescent="0.2">
      <c r="A416" s="143">
        <v>85045</v>
      </c>
      <c r="B416" s="144" t="s">
        <v>467</v>
      </c>
      <c r="C416" s="155">
        <v>141</v>
      </c>
      <c r="D416" s="154">
        <v>8097.8575314940181</v>
      </c>
      <c r="E416" s="154">
        <v>151615</v>
      </c>
      <c r="F416" s="155">
        <v>324</v>
      </c>
      <c r="G416" s="154">
        <v>307354</v>
      </c>
      <c r="H416" s="153">
        <v>409</v>
      </c>
      <c r="I416" s="154">
        <v>8676.6</v>
      </c>
      <c r="J416" s="154">
        <v>1086.6400000000001</v>
      </c>
    </row>
    <row r="417" spans="1:10" x14ac:dyDescent="0.2">
      <c r="A417" s="143">
        <v>85046</v>
      </c>
      <c r="B417" s="144" t="s">
        <v>721</v>
      </c>
      <c r="C417" s="155">
        <v>169</v>
      </c>
      <c r="D417" s="154">
        <v>8123.4326153942602</v>
      </c>
      <c r="E417" s="154">
        <v>2148614</v>
      </c>
      <c r="F417" s="155">
        <v>3744.5</v>
      </c>
      <c r="G417" s="154">
        <v>1274767</v>
      </c>
      <c r="H417" s="153">
        <v>1388</v>
      </c>
      <c r="I417" s="154">
        <v>13503.02</v>
      </c>
      <c r="J417" s="154">
        <v>2882.62</v>
      </c>
    </row>
    <row r="418" spans="1:10" x14ac:dyDescent="0.2">
      <c r="A418" s="143">
        <v>85048</v>
      </c>
      <c r="B418" s="144" t="s">
        <v>468</v>
      </c>
      <c r="C418" s="155">
        <v>160</v>
      </c>
      <c r="D418" s="154">
        <v>7034.3803655394777</v>
      </c>
      <c r="E418" s="154">
        <v>371764</v>
      </c>
      <c r="F418" s="155">
        <v>641</v>
      </c>
      <c r="G418" s="154">
        <v>232500</v>
      </c>
      <c r="H418" s="153">
        <v>80</v>
      </c>
      <c r="I418" s="154">
        <v>12333.01</v>
      </c>
      <c r="J418" s="154">
        <v>3778.51</v>
      </c>
    </row>
    <row r="419" spans="1:10" x14ac:dyDescent="0.2">
      <c r="A419" s="143">
        <v>85049</v>
      </c>
      <c r="B419" s="144" t="s">
        <v>469</v>
      </c>
      <c r="C419" s="155">
        <v>155</v>
      </c>
      <c r="D419" s="154">
        <v>7274.6090628396996</v>
      </c>
      <c r="E419" s="154">
        <v>181281</v>
      </c>
      <c r="F419" s="155">
        <v>274.5</v>
      </c>
      <c r="G419" s="154">
        <v>141229</v>
      </c>
      <c r="H419" s="153">
        <v>75</v>
      </c>
      <c r="I419" s="154">
        <v>13513.74</v>
      </c>
      <c r="J419" s="154">
        <v>3125.6</v>
      </c>
    </row>
    <row r="420" spans="1:10" x14ac:dyDescent="0.2">
      <c r="A420" s="143">
        <v>86100</v>
      </c>
      <c r="B420" s="144" t="s">
        <v>470</v>
      </c>
      <c r="C420" s="155">
        <v>153</v>
      </c>
      <c r="D420" s="154">
        <v>5321.8684979862164</v>
      </c>
      <c r="E420" s="154">
        <v>248706</v>
      </c>
      <c r="F420" s="155">
        <v>296</v>
      </c>
      <c r="G420" s="154">
        <v>166564</v>
      </c>
      <c r="H420" s="153">
        <v>93</v>
      </c>
      <c r="I420" s="154">
        <v>14152.23</v>
      </c>
      <c r="J420" s="154">
        <v>7319.41</v>
      </c>
    </row>
    <row r="421" spans="1:10" x14ac:dyDescent="0.2">
      <c r="A421" s="143">
        <v>87083</v>
      </c>
      <c r="B421" s="144" t="s">
        <v>471</v>
      </c>
      <c r="C421" s="155">
        <v>142</v>
      </c>
      <c r="D421" s="154">
        <v>5716.2972885363433</v>
      </c>
      <c r="E421" s="154">
        <v>380884</v>
      </c>
      <c r="F421" s="155">
        <v>640</v>
      </c>
      <c r="G421" s="154">
        <v>228919</v>
      </c>
      <c r="H421" s="153">
        <v>142</v>
      </c>
      <c r="I421" s="154">
        <v>12999.49</v>
      </c>
      <c r="J421" s="154">
        <v>6060.83</v>
      </c>
    </row>
    <row r="422" spans="1:10" x14ac:dyDescent="0.2">
      <c r="A422" s="143">
        <v>88072</v>
      </c>
      <c r="B422" s="144" t="s">
        <v>472</v>
      </c>
      <c r="C422" s="155">
        <v>161</v>
      </c>
      <c r="D422" s="154">
        <v>7874.5535712747123</v>
      </c>
      <c r="E422" s="154">
        <v>144313</v>
      </c>
      <c r="F422" s="155">
        <v>162</v>
      </c>
      <c r="G422" s="154">
        <v>88821</v>
      </c>
      <c r="H422" s="153">
        <v>43</v>
      </c>
      <c r="I422" s="154">
        <v>15073.35</v>
      </c>
      <c r="J422" s="154">
        <v>7024.96</v>
      </c>
    </row>
    <row r="423" spans="1:10" x14ac:dyDescent="0.2">
      <c r="A423" s="143">
        <v>88073</v>
      </c>
      <c r="B423" s="144" t="s">
        <v>473</v>
      </c>
      <c r="C423" s="155">
        <v>144</v>
      </c>
      <c r="D423" s="154">
        <v>12434.439206796262</v>
      </c>
      <c r="E423" s="154">
        <v>48532</v>
      </c>
      <c r="F423" s="155">
        <v>38</v>
      </c>
      <c r="G423" s="154">
        <v>35893</v>
      </c>
      <c r="H423" s="153">
        <v>12</v>
      </c>
      <c r="I423" s="154">
        <v>18892.349999999999</v>
      </c>
      <c r="J423" s="154">
        <v>9847.59</v>
      </c>
    </row>
    <row r="424" spans="1:10" x14ac:dyDescent="0.2">
      <c r="A424" s="143">
        <v>88075</v>
      </c>
      <c r="B424" s="144" t="s">
        <v>474</v>
      </c>
      <c r="C424" s="155">
        <v>144</v>
      </c>
      <c r="D424" s="154">
        <v>8475.9571113048842</v>
      </c>
      <c r="E424" s="154">
        <v>54633</v>
      </c>
      <c r="F424" s="155">
        <v>70</v>
      </c>
      <c r="G424" s="154">
        <v>69602</v>
      </c>
      <c r="H424" s="153">
        <v>34</v>
      </c>
      <c r="I424" s="154">
        <v>15247.09</v>
      </c>
      <c r="J424" s="154">
        <v>5401.63</v>
      </c>
    </row>
    <row r="425" spans="1:10" x14ac:dyDescent="0.2">
      <c r="A425" s="143">
        <v>88080</v>
      </c>
      <c r="B425" s="144" t="s">
        <v>475</v>
      </c>
      <c r="C425" s="155">
        <v>159</v>
      </c>
      <c r="D425" s="154">
        <v>2774.4743680389861</v>
      </c>
      <c r="E425" s="154">
        <v>231253</v>
      </c>
      <c r="F425" s="155">
        <v>271.5</v>
      </c>
      <c r="G425" s="154">
        <v>180445</v>
      </c>
      <c r="H425" s="153">
        <v>67</v>
      </c>
      <c r="I425" s="154">
        <v>16523.23</v>
      </c>
      <c r="J425" s="154">
        <v>12402.63</v>
      </c>
    </row>
    <row r="426" spans="1:10" x14ac:dyDescent="0.2">
      <c r="A426" s="143">
        <v>88081</v>
      </c>
      <c r="B426" s="144" t="s">
        <v>476</v>
      </c>
      <c r="C426" s="155">
        <v>164</v>
      </c>
      <c r="D426" s="154">
        <v>6280.4278825500032</v>
      </c>
      <c r="E426" s="154">
        <v>893759</v>
      </c>
      <c r="F426" s="155">
        <v>938.5</v>
      </c>
      <c r="G426" s="154">
        <v>610711</v>
      </c>
      <c r="H426" s="153">
        <v>428</v>
      </c>
      <c r="I426" s="154">
        <v>14659.88</v>
      </c>
      <c r="J426" s="154">
        <v>7135.97</v>
      </c>
    </row>
    <row r="427" spans="1:10" x14ac:dyDescent="0.2">
      <c r="A427" s="143">
        <v>89080</v>
      </c>
      <c r="B427" s="144" t="s">
        <v>477</v>
      </c>
      <c r="C427" s="155">
        <v>159</v>
      </c>
      <c r="D427" s="154">
        <v>6115.571664327379</v>
      </c>
      <c r="E427" s="154">
        <v>618892</v>
      </c>
      <c r="F427" s="155">
        <v>586</v>
      </c>
      <c r="G427" s="154">
        <v>271840</v>
      </c>
      <c r="H427" s="153">
        <v>169</v>
      </c>
      <c r="I427" s="154">
        <v>11773.59</v>
      </c>
      <c r="J427" s="154">
        <v>5922.53</v>
      </c>
    </row>
    <row r="428" spans="1:10" x14ac:dyDescent="0.2">
      <c r="A428" s="143">
        <v>89087</v>
      </c>
      <c r="B428" s="144" t="s">
        <v>478</v>
      </c>
      <c r="C428" s="155">
        <v>137</v>
      </c>
      <c r="D428" s="154">
        <v>9523.5786633997704</v>
      </c>
      <c r="E428" s="154">
        <v>153599</v>
      </c>
      <c r="F428" s="155">
        <v>101</v>
      </c>
      <c r="G428" s="154">
        <v>75159</v>
      </c>
      <c r="H428" s="153">
        <v>52</v>
      </c>
      <c r="I428" s="154">
        <v>16670.22</v>
      </c>
      <c r="J428" s="154">
        <v>7796.59</v>
      </c>
    </row>
    <row r="429" spans="1:10" x14ac:dyDescent="0.2">
      <c r="A429" s="143">
        <v>89088</v>
      </c>
      <c r="B429" s="144" t="s">
        <v>479</v>
      </c>
      <c r="C429" s="155">
        <v>166</v>
      </c>
      <c r="D429" s="154">
        <v>9808.7602407524446</v>
      </c>
      <c r="E429" s="154">
        <v>91128</v>
      </c>
      <c r="F429" s="155">
        <v>73.5</v>
      </c>
      <c r="G429" s="154">
        <v>55031</v>
      </c>
      <c r="H429" s="153">
        <v>29</v>
      </c>
      <c r="I429" s="154">
        <v>19396.669999999998</v>
      </c>
      <c r="J429" s="154">
        <v>7705.16</v>
      </c>
    </row>
    <row r="430" spans="1:10" x14ac:dyDescent="0.2">
      <c r="A430" s="143">
        <v>89089</v>
      </c>
      <c r="B430" s="144" t="s">
        <v>480</v>
      </c>
      <c r="C430" s="155">
        <v>157</v>
      </c>
      <c r="D430" s="154">
        <v>6252.0938795096881</v>
      </c>
      <c r="E430" s="154">
        <v>729055</v>
      </c>
      <c r="F430" s="155">
        <v>1048</v>
      </c>
      <c r="G430" s="154">
        <v>400421</v>
      </c>
      <c r="H430" s="153">
        <v>225</v>
      </c>
      <c r="I430" s="154">
        <v>13018.95</v>
      </c>
      <c r="J430" s="154">
        <v>6378.31</v>
      </c>
    </row>
    <row r="431" spans="1:10" x14ac:dyDescent="0.2">
      <c r="A431" s="143">
        <v>90075</v>
      </c>
      <c r="B431" s="144" t="s">
        <v>481</v>
      </c>
      <c r="C431" s="155">
        <v>142</v>
      </c>
      <c r="D431" s="154">
        <v>11737.997139333183</v>
      </c>
      <c r="E431" s="154">
        <v>49044</v>
      </c>
      <c r="F431" s="155">
        <v>30.5</v>
      </c>
      <c r="G431" s="154">
        <v>24692</v>
      </c>
      <c r="H431" s="153">
        <v>4</v>
      </c>
      <c r="I431" s="154">
        <v>23663.7</v>
      </c>
      <c r="J431" s="154">
        <v>6989.18</v>
      </c>
    </row>
    <row r="432" spans="1:10" x14ac:dyDescent="0.2">
      <c r="A432" s="143">
        <v>90076</v>
      </c>
      <c r="B432" s="144" t="s">
        <v>482</v>
      </c>
      <c r="C432" s="155">
        <v>142</v>
      </c>
      <c r="D432" s="154">
        <v>6439.2271717180793</v>
      </c>
      <c r="E432" s="154">
        <v>169774</v>
      </c>
      <c r="F432" s="155">
        <v>211.5</v>
      </c>
      <c r="G432" s="154">
        <v>115781</v>
      </c>
      <c r="H432" s="153">
        <v>60</v>
      </c>
      <c r="I432" s="154">
        <v>12775.49</v>
      </c>
      <c r="J432" s="154">
        <v>5237.38</v>
      </c>
    </row>
    <row r="433" spans="1:10" x14ac:dyDescent="0.2">
      <c r="A433" s="143">
        <v>90077</v>
      </c>
      <c r="B433" s="144" t="s">
        <v>483</v>
      </c>
      <c r="C433" s="155">
        <v>143</v>
      </c>
      <c r="D433" s="154">
        <v>4255.1667252642401</v>
      </c>
      <c r="E433" s="154">
        <v>114124</v>
      </c>
      <c r="F433" s="155">
        <v>103</v>
      </c>
      <c r="G433" s="154">
        <v>62041</v>
      </c>
      <c r="H433" s="153">
        <v>34</v>
      </c>
      <c r="I433" s="154">
        <v>15388.64</v>
      </c>
      <c r="J433" s="154">
        <v>5995.26</v>
      </c>
    </row>
    <row r="434" spans="1:10" x14ac:dyDescent="0.2">
      <c r="A434" s="143">
        <v>90078</v>
      </c>
      <c r="B434" s="144" t="s">
        <v>484</v>
      </c>
      <c r="C434" s="155">
        <v>157</v>
      </c>
      <c r="D434" s="154">
        <v>6836.264217556828</v>
      </c>
      <c r="E434" s="154">
        <v>88813</v>
      </c>
      <c r="F434" s="155">
        <v>97</v>
      </c>
      <c r="G434" s="154">
        <v>86964</v>
      </c>
      <c r="H434" s="153">
        <v>38</v>
      </c>
      <c r="I434" s="154">
        <v>29319.63</v>
      </c>
      <c r="J434" s="154">
        <v>13141.73</v>
      </c>
    </row>
    <row r="435" spans="1:10" x14ac:dyDescent="0.2">
      <c r="A435" s="143">
        <v>91091</v>
      </c>
      <c r="B435" s="144" t="s">
        <v>485</v>
      </c>
      <c r="C435" s="155">
        <v>147</v>
      </c>
      <c r="D435" s="154">
        <v>8510.8876530118832</v>
      </c>
      <c r="E435" s="154">
        <v>81507</v>
      </c>
      <c r="F435" s="155">
        <v>173.5</v>
      </c>
      <c r="G435" s="154">
        <v>94817</v>
      </c>
      <c r="H435" s="153">
        <v>49</v>
      </c>
      <c r="I435" s="154">
        <v>13137.32</v>
      </c>
      <c r="J435" s="154">
        <v>1238.6600000000001</v>
      </c>
    </row>
    <row r="436" spans="1:10" x14ac:dyDescent="0.2">
      <c r="A436" s="143">
        <v>91092</v>
      </c>
      <c r="B436" s="144" t="s">
        <v>486</v>
      </c>
      <c r="C436" s="155">
        <v>146</v>
      </c>
      <c r="D436" s="154">
        <v>7824.5248334641046</v>
      </c>
      <c r="E436" s="154">
        <v>866627</v>
      </c>
      <c r="F436" s="155">
        <v>1727.5</v>
      </c>
      <c r="G436" s="154">
        <v>416894</v>
      </c>
      <c r="H436" s="153">
        <v>208</v>
      </c>
      <c r="I436" s="154">
        <v>13218.71</v>
      </c>
      <c r="J436" s="154">
        <v>2015.4</v>
      </c>
    </row>
    <row r="437" spans="1:10" x14ac:dyDescent="0.2">
      <c r="A437" s="143">
        <v>91093</v>
      </c>
      <c r="B437" s="144" t="s">
        <v>487</v>
      </c>
      <c r="C437" s="155">
        <v>142</v>
      </c>
      <c r="D437" s="154">
        <v>7395.741202389424</v>
      </c>
      <c r="E437" s="154">
        <v>51765</v>
      </c>
      <c r="F437" s="155">
        <v>108</v>
      </c>
      <c r="G437" s="154">
        <v>31823</v>
      </c>
      <c r="H437" s="153">
        <v>23</v>
      </c>
      <c r="I437" s="154">
        <v>15903.24</v>
      </c>
      <c r="J437" s="154">
        <v>1788.88</v>
      </c>
    </row>
    <row r="438" spans="1:10" x14ac:dyDescent="0.2">
      <c r="A438" s="143">
        <v>91095</v>
      </c>
      <c r="B438" s="144" t="s">
        <v>488</v>
      </c>
      <c r="C438" s="155">
        <v>143</v>
      </c>
      <c r="D438" s="154">
        <v>8304.6363883334307</v>
      </c>
      <c r="E438" s="154">
        <v>39968</v>
      </c>
      <c r="F438" s="155">
        <v>159</v>
      </c>
      <c r="G438" s="154">
        <v>37851</v>
      </c>
      <c r="H438" s="153">
        <v>28</v>
      </c>
      <c r="I438" s="154">
        <v>11190.17</v>
      </c>
      <c r="J438" s="154">
        <v>1637.2</v>
      </c>
    </row>
    <row r="439" spans="1:10" x14ac:dyDescent="0.2">
      <c r="A439" s="143">
        <v>92087</v>
      </c>
      <c r="B439" s="144" t="s">
        <v>489</v>
      </c>
      <c r="C439" s="155">
        <v>167</v>
      </c>
      <c r="D439" s="154">
        <v>5239.6725143858876</v>
      </c>
      <c r="E439" s="154">
        <v>8842012</v>
      </c>
      <c r="F439" s="155">
        <v>10293</v>
      </c>
      <c r="G439" s="154">
        <v>4311014</v>
      </c>
      <c r="H439" s="153">
        <v>2933</v>
      </c>
      <c r="I439" s="154">
        <v>15915.72</v>
      </c>
      <c r="J439" s="154">
        <v>10751.09</v>
      </c>
    </row>
    <row r="440" spans="1:10" x14ac:dyDescent="0.2">
      <c r="A440" s="143">
        <v>92088</v>
      </c>
      <c r="B440" s="144" t="s">
        <v>490</v>
      </c>
      <c r="C440" s="155">
        <v>169</v>
      </c>
      <c r="D440" s="154">
        <v>4612.662329092389</v>
      </c>
      <c r="E440" s="154">
        <v>7167525</v>
      </c>
      <c r="F440" s="155">
        <v>10244.5</v>
      </c>
      <c r="G440" s="154">
        <v>4400561</v>
      </c>
      <c r="H440" s="153">
        <v>2487</v>
      </c>
      <c r="I440" s="154">
        <v>14979.42</v>
      </c>
      <c r="J440" s="154">
        <v>10636.77</v>
      </c>
    </row>
    <row r="441" spans="1:10" x14ac:dyDescent="0.2">
      <c r="A441" s="143">
        <v>92089</v>
      </c>
      <c r="B441" s="144" t="s">
        <v>491</v>
      </c>
      <c r="C441" s="155">
        <v>169</v>
      </c>
      <c r="D441" s="154">
        <v>7025.2030775136427</v>
      </c>
      <c r="E441" s="154">
        <v>7386765</v>
      </c>
      <c r="F441" s="155">
        <v>10117</v>
      </c>
      <c r="G441" s="154">
        <v>4661679</v>
      </c>
      <c r="H441" s="153">
        <v>2770</v>
      </c>
      <c r="I441" s="154">
        <v>15542.34</v>
      </c>
      <c r="J441" s="154">
        <v>10315.59</v>
      </c>
    </row>
    <row r="442" spans="1:10" x14ac:dyDescent="0.2">
      <c r="A442" s="143">
        <v>92090</v>
      </c>
      <c r="B442" s="144" t="s">
        <v>492</v>
      </c>
      <c r="C442" s="155">
        <v>169</v>
      </c>
      <c r="D442" s="154">
        <v>3721.0956852765571</v>
      </c>
      <c r="E442" s="154">
        <v>2286328</v>
      </c>
      <c r="F442" s="155">
        <v>2546.5</v>
      </c>
      <c r="G442" s="154">
        <v>1501896</v>
      </c>
      <c r="H442" s="153">
        <v>992</v>
      </c>
      <c r="I442" s="154">
        <v>19829.5</v>
      </c>
      <c r="J442" s="154">
        <v>17141.45</v>
      </c>
    </row>
    <row r="443" spans="1:10" x14ac:dyDescent="0.2">
      <c r="A443" s="143">
        <v>92091</v>
      </c>
      <c r="B443" s="144" t="s">
        <v>493</v>
      </c>
      <c r="C443" s="155">
        <v>169</v>
      </c>
      <c r="D443" s="154">
        <v>6208.2674740624007</v>
      </c>
      <c r="E443" s="154">
        <v>1596887</v>
      </c>
      <c r="F443" s="155">
        <v>1328</v>
      </c>
      <c r="G443" s="154">
        <v>494140</v>
      </c>
      <c r="H443" s="153">
        <v>504</v>
      </c>
      <c r="I443" s="154">
        <v>16504.95</v>
      </c>
      <c r="J443" s="154">
        <v>14805.5</v>
      </c>
    </row>
    <row r="444" spans="1:10" x14ac:dyDescent="0.2">
      <c r="A444" s="143">
        <v>93120</v>
      </c>
      <c r="B444" s="144" t="s">
        <v>494</v>
      </c>
      <c r="C444" s="155">
        <v>145</v>
      </c>
      <c r="D444" s="154">
        <v>6765.1219841500952</v>
      </c>
      <c r="E444" s="154">
        <v>110039</v>
      </c>
      <c r="F444" s="155">
        <v>74</v>
      </c>
      <c r="G444" s="154">
        <v>57556</v>
      </c>
      <c r="H444" s="153">
        <v>28</v>
      </c>
      <c r="I444" s="154">
        <v>14151.45</v>
      </c>
      <c r="J444" s="154">
        <v>5370.28</v>
      </c>
    </row>
    <row r="445" spans="1:10" x14ac:dyDescent="0.2">
      <c r="A445" s="143">
        <v>93121</v>
      </c>
      <c r="B445" s="144" t="s">
        <v>495</v>
      </c>
      <c r="C445" s="155">
        <v>140</v>
      </c>
      <c r="D445" s="154">
        <v>7756.5667392888408</v>
      </c>
      <c r="E445" s="154">
        <v>55915</v>
      </c>
      <c r="F445" s="155">
        <v>72</v>
      </c>
      <c r="G445" s="154">
        <v>15773</v>
      </c>
      <c r="H445" s="153">
        <v>3</v>
      </c>
      <c r="I445" s="154">
        <v>18508.64</v>
      </c>
      <c r="J445" s="154">
        <v>5422.58</v>
      </c>
    </row>
    <row r="446" spans="1:10" x14ac:dyDescent="0.2">
      <c r="A446" s="143">
        <v>93123</v>
      </c>
      <c r="B446" s="144" t="s">
        <v>496</v>
      </c>
      <c r="C446" s="155">
        <v>151</v>
      </c>
      <c r="D446" s="154">
        <v>6807.0555143344609</v>
      </c>
      <c r="E446" s="154">
        <v>139825</v>
      </c>
      <c r="F446" s="155">
        <v>329.5</v>
      </c>
      <c r="G446" s="154">
        <v>114097</v>
      </c>
      <c r="H446" s="153">
        <v>154</v>
      </c>
      <c r="I446" s="154">
        <v>15943.05</v>
      </c>
      <c r="J446" s="154">
        <v>5643.1</v>
      </c>
    </row>
    <row r="447" spans="1:10" x14ac:dyDescent="0.2">
      <c r="A447" s="143">
        <v>93124</v>
      </c>
      <c r="B447" s="144" t="s">
        <v>497</v>
      </c>
      <c r="C447" s="155">
        <v>144</v>
      </c>
      <c r="D447" s="154">
        <v>6883.2921704673827</v>
      </c>
      <c r="E447" s="154">
        <v>212342</v>
      </c>
      <c r="F447" s="155">
        <v>347</v>
      </c>
      <c r="G447" s="154">
        <v>131975</v>
      </c>
      <c r="H447" s="153">
        <v>85</v>
      </c>
      <c r="I447" s="154">
        <v>12497.61</v>
      </c>
      <c r="J447" s="154">
        <v>3718.25</v>
      </c>
    </row>
    <row r="448" spans="1:10" x14ac:dyDescent="0.2">
      <c r="A448" s="143">
        <v>94076</v>
      </c>
      <c r="B448" s="144" t="s">
        <v>498</v>
      </c>
      <c r="C448" s="155">
        <v>161</v>
      </c>
      <c r="D448" s="154">
        <v>8302.6263844333735</v>
      </c>
      <c r="E448" s="154">
        <v>142053</v>
      </c>
      <c r="F448" s="155">
        <v>184.5</v>
      </c>
      <c r="G448" s="154">
        <v>143013</v>
      </c>
      <c r="H448" s="153">
        <v>58</v>
      </c>
      <c r="I448" s="154">
        <v>15077.69</v>
      </c>
      <c r="J448" s="154">
        <v>4333.04</v>
      </c>
    </row>
    <row r="449" spans="1:10" x14ac:dyDescent="0.2">
      <c r="A449" s="143">
        <v>94078</v>
      </c>
      <c r="B449" s="144" t="s">
        <v>499</v>
      </c>
      <c r="C449" s="155">
        <v>156</v>
      </c>
      <c r="D449" s="154">
        <v>6129.6778156198216</v>
      </c>
      <c r="E449" s="154">
        <v>1007034</v>
      </c>
      <c r="F449" s="155">
        <v>2467.5</v>
      </c>
      <c r="G449" s="154">
        <v>1098435</v>
      </c>
      <c r="H449" s="153">
        <v>441</v>
      </c>
      <c r="I449" s="154">
        <v>12339.21</v>
      </c>
      <c r="J449" s="154">
        <v>5779.92</v>
      </c>
    </row>
    <row r="450" spans="1:10" x14ac:dyDescent="0.2">
      <c r="A450" s="143">
        <v>94083</v>
      </c>
      <c r="B450" s="144" t="s">
        <v>500</v>
      </c>
      <c r="C450" s="155">
        <v>162</v>
      </c>
      <c r="D450" s="154">
        <v>6589.3207710117567</v>
      </c>
      <c r="E450" s="154">
        <v>908785</v>
      </c>
      <c r="F450" s="155">
        <v>1365</v>
      </c>
      <c r="G450" s="154">
        <v>716678</v>
      </c>
      <c r="H450" s="153">
        <v>321</v>
      </c>
      <c r="I450" s="154">
        <v>12729.53</v>
      </c>
      <c r="J450" s="154">
        <v>4839.88</v>
      </c>
    </row>
    <row r="451" spans="1:10" x14ac:dyDescent="0.2">
      <c r="A451" s="143">
        <v>94086</v>
      </c>
      <c r="B451" s="144" t="s">
        <v>501</v>
      </c>
      <c r="C451" s="155">
        <v>164</v>
      </c>
      <c r="D451" s="154">
        <v>7286.7275208383944</v>
      </c>
      <c r="E451" s="154">
        <v>519041</v>
      </c>
      <c r="F451" s="155">
        <v>970.5</v>
      </c>
      <c r="G451" s="154">
        <v>540361</v>
      </c>
      <c r="H451" s="153">
        <v>321</v>
      </c>
      <c r="I451" s="154">
        <v>12369.13</v>
      </c>
      <c r="J451" s="154">
        <v>3509.18</v>
      </c>
    </row>
    <row r="452" spans="1:10" x14ac:dyDescent="0.2">
      <c r="A452" s="143">
        <v>94087</v>
      </c>
      <c r="B452" s="144" t="s">
        <v>502</v>
      </c>
      <c r="C452" s="155">
        <v>163</v>
      </c>
      <c r="D452" s="154">
        <v>7952.3862375378467</v>
      </c>
      <c r="E452" s="154">
        <v>269021</v>
      </c>
      <c r="F452" s="155">
        <v>703.5</v>
      </c>
      <c r="G452" s="154">
        <v>277372</v>
      </c>
      <c r="H452" s="153">
        <v>183</v>
      </c>
      <c r="I452" s="154">
        <v>12467.62</v>
      </c>
      <c r="J452" s="154">
        <v>3594.16</v>
      </c>
    </row>
    <row r="453" spans="1:10" x14ac:dyDescent="0.2">
      <c r="A453" s="143">
        <v>95059</v>
      </c>
      <c r="B453" s="144" t="s">
        <v>503</v>
      </c>
      <c r="C453" s="155">
        <v>165</v>
      </c>
      <c r="D453" s="154">
        <v>4199.2646052124392</v>
      </c>
      <c r="E453" s="154">
        <v>1097380</v>
      </c>
      <c r="F453" s="155">
        <v>1216</v>
      </c>
      <c r="G453" s="154">
        <v>546616</v>
      </c>
      <c r="H453" s="153">
        <v>356</v>
      </c>
      <c r="I453" s="154">
        <v>15542.02</v>
      </c>
      <c r="J453" s="154">
        <v>12469.08</v>
      </c>
    </row>
    <row r="454" spans="1:10" x14ac:dyDescent="0.2">
      <c r="A454" s="143">
        <v>96088</v>
      </c>
      <c r="B454" s="144" t="s">
        <v>504</v>
      </c>
      <c r="C454" s="155">
        <v>142</v>
      </c>
      <c r="D454" s="154">
        <v>5369.6915728475642</v>
      </c>
      <c r="E454" s="154">
        <v>6058755</v>
      </c>
      <c r="F454" s="155">
        <v>7742</v>
      </c>
      <c r="G454" s="154">
        <v>0</v>
      </c>
      <c r="H454" s="153">
        <v>2340</v>
      </c>
      <c r="I454" s="154">
        <v>16879.02</v>
      </c>
      <c r="J454" s="154">
        <v>11219.34</v>
      </c>
    </row>
    <row r="455" spans="1:10" x14ac:dyDescent="0.2">
      <c r="A455" s="143">
        <v>96089</v>
      </c>
      <c r="B455" s="144" t="s">
        <v>505</v>
      </c>
      <c r="C455" s="155">
        <v>165</v>
      </c>
      <c r="D455" s="154">
        <v>6729.0851393865451</v>
      </c>
      <c r="E455" s="154">
        <v>3656549</v>
      </c>
      <c r="F455" s="155">
        <v>4950</v>
      </c>
      <c r="G455" s="154">
        <v>0</v>
      </c>
      <c r="H455" s="153">
        <v>1560</v>
      </c>
      <c r="I455" s="154">
        <v>19268.46</v>
      </c>
      <c r="J455" s="154">
        <v>10049.94</v>
      </c>
    </row>
    <row r="456" spans="1:10" x14ac:dyDescent="0.2">
      <c r="A456" s="143">
        <v>96090</v>
      </c>
      <c r="B456" s="144" t="s">
        <v>506</v>
      </c>
      <c r="C456" s="155">
        <v>167</v>
      </c>
      <c r="D456" s="154">
        <v>2539.51489737271</v>
      </c>
      <c r="E456" s="154">
        <v>2456412</v>
      </c>
      <c r="F456" s="155">
        <v>3365</v>
      </c>
      <c r="G456" s="154">
        <v>0</v>
      </c>
      <c r="H456" s="153">
        <v>1204</v>
      </c>
      <c r="I456" s="154">
        <v>17568.45</v>
      </c>
      <c r="J456" s="154">
        <v>17105.93</v>
      </c>
    </row>
    <row r="457" spans="1:10" x14ac:dyDescent="0.2">
      <c r="A457" s="143">
        <v>96091</v>
      </c>
      <c r="B457" s="144" t="s">
        <v>507</v>
      </c>
      <c r="C457" s="155">
        <v>169</v>
      </c>
      <c r="D457" s="154">
        <v>3399.5572622140471</v>
      </c>
      <c r="E457" s="154">
        <v>5728975</v>
      </c>
      <c r="F457" s="155">
        <v>9885.5</v>
      </c>
      <c r="G457" s="154">
        <v>0</v>
      </c>
      <c r="H457" s="153">
        <v>2996</v>
      </c>
      <c r="I457" s="154">
        <v>14387.14</v>
      </c>
      <c r="J457" s="154">
        <v>12631.55</v>
      </c>
    </row>
    <row r="458" spans="1:10" x14ac:dyDescent="0.2">
      <c r="A458" s="143">
        <v>96092</v>
      </c>
      <c r="B458" s="144" t="s">
        <v>508</v>
      </c>
      <c r="C458" s="155">
        <v>162</v>
      </c>
      <c r="D458" s="154">
        <v>2884.0445232462748</v>
      </c>
      <c r="E458" s="154">
        <v>919935</v>
      </c>
      <c r="F458" s="155">
        <v>1514</v>
      </c>
      <c r="G458" s="154">
        <v>0</v>
      </c>
      <c r="H458" s="153">
        <v>880</v>
      </c>
      <c r="I458" s="154">
        <v>16325.57</v>
      </c>
      <c r="J458" s="154">
        <v>15333.02</v>
      </c>
    </row>
    <row r="459" spans="1:10" x14ac:dyDescent="0.2">
      <c r="A459" s="143">
        <v>96093</v>
      </c>
      <c r="B459" s="144" t="s">
        <v>509</v>
      </c>
      <c r="C459" s="155">
        <v>164</v>
      </c>
      <c r="D459" s="154">
        <v>3609.7874212006536</v>
      </c>
      <c r="E459" s="154">
        <v>1375239</v>
      </c>
      <c r="F459" s="155">
        <v>2615</v>
      </c>
      <c r="G459" s="154">
        <v>0</v>
      </c>
      <c r="H459" s="153">
        <v>1257</v>
      </c>
      <c r="I459" s="154">
        <v>12418.34</v>
      </c>
      <c r="J459" s="154">
        <v>11391.29</v>
      </c>
    </row>
    <row r="460" spans="1:10" x14ac:dyDescent="0.2">
      <c r="A460" s="143">
        <v>96094</v>
      </c>
      <c r="B460" s="144" t="s">
        <v>510</v>
      </c>
      <c r="C460" s="155">
        <v>170</v>
      </c>
      <c r="D460" s="154">
        <v>3883.1262111560864</v>
      </c>
      <c r="E460" s="154">
        <v>3586672</v>
      </c>
      <c r="F460" s="155">
        <v>5830</v>
      </c>
      <c r="G460" s="154">
        <v>0</v>
      </c>
      <c r="H460" s="153">
        <v>1667</v>
      </c>
      <c r="I460" s="154">
        <v>14079.49</v>
      </c>
      <c r="J460" s="154">
        <v>11756.08</v>
      </c>
    </row>
    <row r="461" spans="1:10" x14ac:dyDescent="0.2">
      <c r="A461" s="143">
        <v>96095</v>
      </c>
      <c r="B461" s="144" t="s">
        <v>511</v>
      </c>
      <c r="C461" s="155">
        <v>170</v>
      </c>
      <c r="D461" s="154">
        <v>2035.1199525254278</v>
      </c>
      <c r="E461" s="154">
        <v>5365458</v>
      </c>
      <c r="F461" s="155">
        <v>8341</v>
      </c>
      <c r="G461" s="154">
        <v>0</v>
      </c>
      <c r="H461" s="153">
        <v>2454</v>
      </c>
      <c r="I461" s="154">
        <v>16286.85</v>
      </c>
      <c r="J461" s="154">
        <v>15945.92</v>
      </c>
    </row>
    <row r="462" spans="1:10" x14ac:dyDescent="0.2">
      <c r="A462" s="143">
        <v>96098</v>
      </c>
      <c r="B462" s="144" t="s">
        <v>512</v>
      </c>
      <c r="C462" s="155">
        <v>175</v>
      </c>
      <c r="D462" s="154">
        <v>4122.1775251300605</v>
      </c>
      <c r="E462" s="154">
        <v>559183</v>
      </c>
      <c r="F462" s="155">
        <v>966</v>
      </c>
      <c r="G462" s="154">
        <v>0</v>
      </c>
      <c r="H462" s="153">
        <v>437</v>
      </c>
      <c r="I462" s="154">
        <v>15875.46</v>
      </c>
      <c r="J462" s="154">
        <v>13653.81</v>
      </c>
    </row>
    <row r="463" spans="1:10" x14ac:dyDescent="0.2">
      <c r="A463" s="143">
        <v>96099</v>
      </c>
      <c r="B463" s="144" t="s">
        <v>513</v>
      </c>
      <c r="C463" s="155">
        <v>169</v>
      </c>
      <c r="D463" s="154">
        <v>7365.3663772351174</v>
      </c>
      <c r="E463" s="154">
        <v>297945</v>
      </c>
      <c r="F463" s="155">
        <v>560.5</v>
      </c>
      <c r="G463" s="154">
        <v>0</v>
      </c>
      <c r="H463" s="153">
        <v>264</v>
      </c>
      <c r="I463" s="154">
        <v>13332.38</v>
      </c>
      <c r="J463" s="154">
        <v>6535</v>
      </c>
    </row>
    <row r="464" spans="1:10" x14ac:dyDescent="0.2">
      <c r="A464" s="143">
        <v>96101</v>
      </c>
      <c r="B464" s="144" t="s">
        <v>514</v>
      </c>
      <c r="C464" s="155">
        <v>169</v>
      </c>
      <c r="D464" s="154">
        <v>1854.8553614934744</v>
      </c>
      <c r="E464" s="154">
        <v>0</v>
      </c>
      <c r="F464" s="155">
        <v>0</v>
      </c>
      <c r="G464" s="154">
        <v>0</v>
      </c>
      <c r="H464" s="153">
        <v>122</v>
      </c>
      <c r="I464" s="154">
        <v>23530.41</v>
      </c>
      <c r="J464" s="154">
        <v>32549.51</v>
      </c>
    </row>
    <row r="465" spans="1:10" x14ac:dyDescent="0.2">
      <c r="A465" s="143">
        <v>96102</v>
      </c>
      <c r="B465" s="144" t="s">
        <v>515</v>
      </c>
      <c r="C465" s="155">
        <v>164</v>
      </c>
      <c r="D465" s="154">
        <v>1968.539279888809</v>
      </c>
      <c r="E465" s="154">
        <v>0</v>
      </c>
      <c r="F465" s="155">
        <v>0</v>
      </c>
      <c r="G465" s="154">
        <v>0</v>
      </c>
      <c r="H465" s="153">
        <v>310</v>
      </c>
      <c r="I465" s="154">
        <v>25888.04</v>
      </c>
      <c r="J465" s="154">
        <v>27375.51</v>
      </c>
    </row>
    <row r="466" spans="1:10" x14ac:dyDescent="0.2">
      <c r="A466" s="143">
        <v>96103</v>
      </c>
      <c r="B466" s="144" t="s">
        <v>516</v>
      </c>
      <c r="C466" s="155">
        <v>172</v>
      </c>
      <c r="D466" s="154">
        <v>7547.085769867158</v>
      </c>
      <c r="E466" s="154">
        <v>244539</v>
      </c>
      <c r="F466" s="155">
        <v>513.5</v>
      </c>
      <c r="G466" s="154">
        <v>0</v>
      </c>
      <c r="H466" s="153">
        <v>162</v>
      </c>
      <c r="I466" s="154">
        <v>18009.48</v>
      </c>
      <c r="J466" s="154">
        <v>9550.2199999999993</v>
      </c>
    </row>
    <row r="467" spans="1:10" x14ac:dyDescent="0.2">
      <c r="A467" s="143">
        <v>96104</v>
      </c>
      <c r="B467" s="144" t="s">
        <v>517</v>
      </c>
      <c r="C467" s="155">
        <v>164</v>
      </c>
      <c r="D467" s="154">
        <v>8707.8344386266617</v>
      </c>
      <c r="E467" s="154">
        <v>0</v>
      </c>
      <c r="F467" s="155">
        <v>0</v>
      </c>
      <c r="G467" s="154">
        <v>0</v>
      </c>
      <c r="H467" s="153">
        <v>363</v>
      </c>
      <c r="I467" s="154">
        <v>10373.68</v>
      </c>
      <c r="J467" s="154">
        <v>4552.45</v>
      </c>
    </row>
    <row r="468" spans="1:10" x14ac:dyDescent="0.2">
      <c r="A468" s="143">
        <v>96106</v>
      </c>
      <c r="B468" s="144" t="s">
        <v>518</v>
      </c>
      <c r="C468" s="155">
        <v>169</v>
      </c>
      <c r="D468" s="154">
        <v>2094.587986403219</v>
      </c>
      <c r="E468" s="154">
        <v>1068900</v>
      </c>
      <c r="F468" s="155">
        <v>2129</v>
      </c>
      <c r="G468" s="154">
        <v>0</v>
      </c>
      <c r="H468" s="153">
        <v>541</v>
      </c>
      <c r="I468" s="154">
        <v>17457.46</v>
      </c>
      <c r="J468" s="154">
        <v>20978.38</v>
      </c>
    </row>
    <row r="469" spans="1:10" x14ac:dyDescent="0.2">
      <c r="A469" s="143">
        <v>96107</v>
      </c>
      <c r="B469" s="144" t="s">
        <v>519</v>
      </c>
      <c r="C469" s="155">
        <v>167</v>
      </c>
      <c r="D469" s="154">
        <v>3838.5479698915183</v>
      </c>
      <c r="E469" s="154">
        <v>180263</v>
      </c>
      <c r="F469" s="155">
        <v>316</v>
      </c>
      <c r="G469" s="154">
        <v>0</v>
      </c>
      <c r="H469" s="153">
        <v>227</v>
      </c>
      <c r="I469" s="154">
        <v>19357.71</v>
      </c>
      <c r="J469" s="154">
        <v>19695.82</v>
      </c>
    </row>
    <row r="470" spans="1:10" x14ac:dyDescent="0.2">
      <c r="A470" s="143">
        <v>96109</v>
      </c>
      <c r="B470" s="144" t="s">
        <v>722</v>
      </c>
      <c r="C470" s="155">
        <v>159</v>
      </c>
      <c r="D470" s="154">
        <v>9682.7608961159094</v>
      </c>
      <c r="E470" s="154">
        <v>1145429</v>
      </c>
      <c r="F470" s="155">
        <v>1545.5</v>
      </c>
      <c r="G470" s="154">
        <v>0</v>
      </c>
      <c r="H470" s="153">
        <v>440</v>
      </c>
      <c r="I470" s="154">
        <v>24884.52</v>
      </c>
      <c r="J470" s="154">
        <v>9386.91</v>
      </c>
    </row>
    <row r="471" spans="1:10" x14ac:dyDescent="0.2">
      <c r="A471" s="143">
        <v>96110</v>
      </c>
      <c r="B471" s="144" t="s">
        <v>520</v>
      </c>
      <c r="C471" s="155">
        <v>170</v>
      </c>
      <c r="D471" s="154">
        <v>8476.3588874609413</v>
      </c>
      <c r="E471" s="154">
        <v>1589716</v>
      </c>
      <c r="F471" s="155">
        <v>2930</v>
      </c>
      <c r="G471" s="154">
        <v>0</v>
      </c>
      <c r="H471" s="153">
        <v>1274</v>
      </c>
      <c r="I471" s="154">
        <v>15730.76</v>
      </c>
      <c r="J471" s="154">
        <v>7548.89</v>
      </c>
    </row>
    <row r="472" spans="1:10" x14ac:dyDescent="0.2">
      <c r="A472" s="143">
        <v>96111</v>
      </c>
      <c r="B472" s="144" t="s">
        <v>521</v>
      </c>
      <c r="C472" s="155">
        <v>169</v>
      </c>
      <c r="D472" s="154">
        <v>8907.2972831101215</v>
      </c>
      <c r="E472" s="154">
        <v>1615651</v>
      </c>
      <c r="F472" s="155">
        <v>1678</v>
      </c>
      <c r="G472" s="154">
        <v>0</v>
      </c>
      <c r="H472" s="153">
        <v>726</v>
      </c>
      <c r="I472" s="154">
        <v>14716.42</v>
      </c>
      <c r="J472" s="154">
        <v>4431.8500000000004</v>
      </c>
    </row>
    <row r="473" spans="1:10" x14ac:dyDescent="0.2">
      <c r="A473" s="143">
        <v>96112</v>
      </c>
      <c r="B473" s="144" t="s">
        <v>522</v>
      </c>
      <c r="C473" s="155">
        <v>165</v>
      </c>
      <c r="D473" s="154">
        <v>4337.4879670355904</v>
      </c>
      <c r="E473" s="154">
        <v>798561</v>
      </c>
      <c r="F473" s="155">
        <v>1157.5</v>
      </c>
      <c r="G473" s="154">
        <v>0</v>
      </c>
      <c r="H473" s="153">
        <v>505</v>
      </c>
      <c r="I473" s="154">
        <v>21039.82</v>
      </c>
      <c r="J473" s="154">
        <v>18389.310000000001</v>
      </c>
    </row>
    <row r="474" spans="1:10" x14ac:dyDescent="0.2">
      <c r="A474" s="143">
        <v>96113</v>
      </c>
      <c r="B474" s="144" t="s">
        <v>523</v>
      </c>
      <c r="C474" s="155">
        <v>163</v>
      </c>
      <c r="D474" s="154">
        <v>2713.17610024345</v>
      </c>
      <c r="E474" s="154">
        <v>230512</v>
      </c>
      <c r="F474" s="155">
        <v>341.5</v>
      </c>
      <c r="G474" s="154">
        <v>0</v>
      </c>
      <c r="H474" s="153">
        <v>125</v>
      </c>
      <c r="I474" s="154">
        <v>21927.82</v>
      </c>
      <c r="J474" s="154">
        <v>19724.57</v>
      </c>
    </row>
    <row r="475" spans="1:10" x14ac:dyDescent="0.2">
      <c r="A475" s="143">
        <v>96114</v>
      </c>
      <c r="B475" s="144" t="s">
        <v>524</v>
      </c>
      <c r="C475" s="155">
        <v>167</v>
      </c>
      <c r="D475" s="154">
        <v>3724.3614293417995</v>
      </c>
      <c r="E475" s="154">
        <v>283400</v>
      </c>
      <c r="F475" s="155">
        <v>320</v>
      </c>
      <c r="G475" s="154">
        <v>0</v>
      </c>
      <c r="H475" s="153">
        <v>573</v>
      </c>
      <c r="I475" s="154">
        <v>16264.32</v>
      </c>
      <c r="J475" s="154">
        <v>13673.89</v>
      </c>
    </row>
    <row r="476" spans="1:10" x14ac:dyDescent="0.2">
      <c r="A476" s="143">
        <v>96119</v>
      </c>
      <c r="B476" s="144" t="s">
        <v>723</v>
      </c>
      <c r="C476" s="155">
        <v>168</v>
      </c>
      <c r="D476" s="154">
        <v>9826.0057679682122</v>
      </c>
      <c r="E476" s="154">
        <v>23214839</v>
      </c>
      <c r="F476" s="155">
        <v>4062</v>
      </c>
      <c r="G476" s="154">
        <v>40933239</v>
      </c>
      <c r="H476" s="153">
        <v>23476</v>
      </c>
      <c r="I476" s="154">
        <v>21546.74</v>
      </c>
      <c r="J476" s="154">
        <v>15744.911498107138</v>
      </c>
    </row>
    <row r="477" spans="1:10" x14ac:dyDescent="0.2">
      <c r="A477" s="143">
        <v>96109</v>
      </c>
      <c r="B477" s="146" t="s">
        <v>724</v>
      </c>
      <c r="C477" s="152">
        <v>160</v>
      </c>
      <c r="D477" s="151">
        <v>9900.1194524512848</v>
      </c>
      <c r="E477" s="151">
        <v>0</v>
      </c>
      <c r="F477" s="151">
        <v>0</v>
      </c>
      <c r="G477" s="147">
        <v>0</v>
      </c>
      <c r="H477" s="150">
        <v>19</v>
      </c>
      <c r="I477" s="149">
        <v>20485.61</v>
      </c>
      <c r="J477" s="151">
        <v>0</v>
      </c>
    </row>
    <row r="478" spans="1:10" x14ac:dyDescent="0.2">
      <c r="A478" s="143">
        <v>96121</v>
      </c>
      <c r="B478" s="146" t="s">
        <v>731</v>
      </c>
      <c r="C478" s="152">
        <v>0</v>
      </c>
      <c r="D478" s="151">
        <v>0</v>
      </c>
      <c r="E478" s="151">
        <v>0</v>
      </c>
      <c r="F478" s="151">
        <v>0</v>
      </c>
      <c r="G478" s="147">
        <v>0</v>
      </c>
      <c r="H478" s="150">
        <v>0</v>
      </c>
      <c r="I478" s="149">
        <v>0</v>
      </c>
      <c r="J478" s="151">
        <v>0</v>
      </c>
    </row>
    <row r="479" spans="1:10" x14ac:dyDescent="0.2">
      <c r="A479" s="143">
        <v>97116</v>
      </c>
      <c r="B479" s="180" t="s">
        <v>105</v>
      </c>
      <c r="C479" s="175">
        <v>144</v>
      </c>
      <c r="D479" s="176">
        <v>7307.2558847220989</v>
      </c>
      <c r="E479" s="176">
        <v>48240</v>
      </c>
      <c r="F479" s="176">
        <v>39.5</v>
      </c>
      <c r="G479" s="177">
        <v>19278</v>
      </c>
      <c r="H479" s="178">
        <v>8</v>
      </c>
      <c r="I479" s="179">
        <v>21148.39</v>
      </c>
      <c r="J479" s="176">
        <v>8050.12</v>
      </c>
    </row>
    <row r="480" spans="1:10" x14ac:dyDescent="0.2">
      <c r="A480" s="143">
        <v>97118</v>
      </c>
      <c r="B480" s="146" t="s">
        <v>525</v>
      </c>
      <c r="C480" s="175">
        <v>139</v>
      </c>
      <c r="D480" s="151">
        <v>6560.6344342740722</v>
      </c>
      <c r="E480" s="151">
        <v>31807</v>
      </c>
      <c r="F480" s="151">
        <v>54.5</v>
      </c>
      <c r="G480" s="147">
        <v>16635</v>
      </c>
      <c r="H480" s="150">
        <v>7</v>
      </c>
      <c r="I480" s="149">
        <v>19082.8</v>
      </c>
      <c r="J480" s="151">
        <v>8545.9699999999993</v>
      </c>
    </row>
    <row r="481" spans="1:10" x14ac:dyDescent="0.2">
      <c r="A481" s="143">
        <v>97119</v>
      </c>
      <c r="B481" s="144" t="s">
        <v>526</v>
      </c>
      <c r="C481" s="152">
        <v>141</v>
      </c>
      <c r="D481" s="154">
        <v>13486.062655928878</v>
      </c>
      <c r="E481" s="154">
        <v>19828</v>
      </c>
      <c r="F481" s="155">
        <v>15</v>
      </c>
      <c r="G481" s="154">
        <v>38012</v>
      </c>
      <c r="H481" s="153">
        <v>5</v>
      </c>
      <c r="I481" s="154">
        <v>29968.37</v>
      </c>
      <c r="J481" s="154">
        <v>14937.9</v>
      </c>
    </row>
    <row r="482" spans="1:10" x14ac:dyDescent="0.2">
      <c r="A482" s="143">
        <v>97122</v>
      </c>
      <c r="B482" s="144" t="s">
        <v>527</v>
      </c>
      <c r="C482" s="155">
        <v>144</v>
      </c>
      <c r="D482" s="154">
        <v>5906.5852307486284</v>
      </c>
      <c r="E482" s="154">
        <v>36953</v>
      </c>
      <c r="F482" s="155">
        <v>33</v>
      </c>
      <c r="G482" s="154">
        <v>24661</v>
      </c>
      <c r="H482" s="153">
        <v>6</v>
      </c>
      <c r="I482" s="154">
        <v>18370.97</v>
      </c>
      <c r="J482" s="154">
        <v>8687.4699999999993</v>
      </c>
    </row>
    <row r="483" spans="1:10" x14ac:dyDescent="0.2">
      <c r="A483" s="143">
        <v>97127</v>
      </c>
      <c r="B483" s="144" t="s">
        <v>528</v>
      </c>
      <c r="C483" s="155">
        <v>146</v>
      </c>
      <c r="D483" s="154">
        <v>8217.7945544308586</v>
      </c>
      <c r="E483" s="154">
        <v>4347</v>
      </c>
      <c r="F483" s="155">
        <v>10.5</v>
      </c>
      <c r="G483" s="154">
        <v>9375</v>
      </c>
      <c r="H483" s="153">
        <v>1</v>
      </c>
      <c r="I483" s="154">
        <v>15093.44</v>
      </c>
      <c r="J483" s="154">
        <v>6226.19</v>
      </c>
    </row>
    <row r="484" spans="1:10" x14ac:dyDescent="0.2">
      <c r="A484" s="143">
        <v>97129</v>
      </c>
      <c r="B484" s="144" t="s">
        <v>529</v>
      </c>
      <c r="C484" s="155">
        <v>153</v>
      </c>
      <c r="D484" s="154">
        <v>6611.5266745890649</v>
      </c>
      <c r="E484" s="154">
        <v>521793</v>
      </c>
      <c r="F484" s="155">
        <v>823.5</v>
      </c>
      <c r="G484" s="154">
        <v>703640</v>
      </c>
      <c r="H484" s="153">
        <v>276</v>
      </c>
      <c r="I484" s="154">
        <v>12309.89</v>
      </c>
      <c r="J484" s="154">
        <v>5708.26</v>
      </c>
    </row>
    <row r="485" spans="1:10" x14ac:dyDescent="0.2">
      <c r="A485" s="143">
        <v>97130</v>
      </c>
      <c r="B485" s="144" t="s">
        <v>530</v>
      </c>
      <c r="C485" s="155">
        <v>169</v>
      </c>
      <c r="D485" s="154">
        <v>7225.5606234775569</v>
      </c>
      <c r="E485" s="154">
        <v>26119</v>
      </c>
      <c r="F485" s="155">
        <v>16.5</v>
      </c>
      <c r="G485" s="154">
        <v>118105</v>
      </c>
      <c r="H485" s="153">
        <v>43</v>
      </c>
      <c r="I485" s="154">
        <v>14834.14</v>
      </c>
      <c r="J485" s="154">
        <v>6352.04</v>
      </c>
    </row>
    <row r="486" spans="1:10" x14ac:dyDescent="0.2">
      <c r="A486" s="143">
        <v>97131</v>
      </c>
      <c r="B486" s="144" t="s">
        <v>531</v>
      </c>
      <c r="C486" s="155">
        <v>145</v>
      </c>
      <c r="D486" s="154">
        <v>7849.5348523498369</v>
      </c>
      <c r="E486" s="154">
        <v>153650</v>
      </c>
      <c r="F486" s="155">
        <v>161</v>
      </c>
      <c r="G486" s="154">
        <v>100216</v>
      </c>
      <c r="H486" s="153">
        <v>51</v>
      </c>
      <c r="I486" s="154">
        <v>14955.25</v>
      </c>
      <c r="J486" s="154">
        <v>7309.21</v>
      </c>
    </row>
    <row r="487" spans="1:10" x14ac:dyDescent="0.2">
      <c r="A487" s="143">
        <v>98080</v>
      </c>
      <c r="B487" s="144" t="s">
        <v>532</v>
      </c>
      <c r="C487" s="155">
        <v>146</v>
      </c>
      <c r="D487" s="154">
        <v>6232.7190223858224</v>
      </c>
      <c r="E487" s="154">
        <v>325338</v>
      </c>
      <c r="F487" s="155">
        <v>387.5</v>
      </c>
      <c r="G487" s="154">
        <v>161182</v>
      </c>
      <c r="H487" s="153">
        <v>108</v>
      </c>
      <c r="I487" s="154">
        <v>15063.95</v>
      </c>
      <c r="J487" s="154">
        <v>10583.24</v>
      </c>
    </row>
    <row r="488" spans="1:10" x14ac:dyDescent="0.2">
      <c r="A488" s="143">
        <v>99082</v>
      </c>
      <c r="B488" s="144" t="s">
        <v>533</v>
      </c>
      <c r="C488" s="155">
        <v>147</v>
      </c>
      <c r="D488" s="154">
        <v>5307.1540519865721</v>
      </c>
      <c r="E488" s="154">
        <v>229173</v>
      </c>
      <c r="F488" s="155">
        <v>318.5</v>
      </c>
      <c r="G488" s="154">
        <v>139886</v>
      </c>
      <c r="H488" s="153">
        <v>99</v>
      </c>
      <c r="I488" s="154">
        <v>15470.13</v>
      </c>
      <c r="J488" s="154">
        <v>7412.17</v>
      </c>
    </row>
    <row r="489" spans="1:10" x14ac:dyDescent="0.2">
      <c r="A489" s="143">
        <v>100059</v>
      </c>
      <c r="B489" s="144" t="s">
        <v>534</v>
      </c>
      <c r="C489" s="155">
        <v>159</v>
      </c>
      <c r="D489" s="154">
        <v>6258.3089135939263</v>
      </c>
      <c r="E489" s="154">
        <v>152095</v>
      </c>
      <c r="F489" s="155">
        <v>482</v>
      </c>
      <c r="G489" s="154">
        <v>197866</v>
      </c>
      <c r="H489" s="153">
        <v>95</v>
      </c>
      <c r="I489" s="154">
        <v>11968.62</v>
      </c>
      <c r="J489" s="154">
        <v>4729.78</v>
      </c>
    </row>
    <row r="490" spans="1:10" x14ac:dyDescent="0.2">
      <c r="A490" s="143">
        <v>100060</v>
      </c>
      <c r="B490" s="144" t="s">
        <v>535</v>
      </c>
      <c r="C490" s="155">
        <v>161</v>
      </c>
      <c r="D490" s="154">
        <v>7964.8912946508563</v>
      </c>
      <c r="E490" s="154">
        <v>87485</v>
      </c>
      <c r="F490" s="155">
        <v>320</v>
      </c>
      <c r="G490" s="154">
        <v>170006</v>
      </c>
      <c r="H490" s="153">
        <v>87</v>
      </c>
      <c r="I490" s="154">
        <v>12175.42</v>
      </c>
      <c r="J490" s="154">
        <v>2942.44</v>
      </c>
    </row>
    <row r="491" spans="1:10" x14ac:dyDescent="0.2">
      <c r="A491" s="143">
        <v>100061</v>
      </c>
      <c r="B491" s="144" t="s">
        <v>536</v>
      </c>
      <c r="C491" s="155">
        <v>155</v>
      </c>
      <c r="D491" s="154">
        <v>7150.6518143763833</v>
      </c>
      <c r="E491" s="154">
        <v>423031</v>
      </c>
      <c r="F491" s="155">
        <v>611.5</v>
      </c>
      <c r="G491" s="154">
        <v>243663</v>
      </c>
      <c r="H491" s="153">
        <v>132</v>
      </c>
      <c r="I491" s="154">
        <v>13460.62</v>
      </c>
      <c r="J491" s="154">
        <v>4127.9399999999996</v>
      </c>
    </row>
    <row r="492" spans="1:10" x14ac:dyDescent="0.2">
      <c r="A492" s="143">
        <v>100062</v>
      </c>
      <c r="B492" s="144" t="s">
        <v>537</v>
      </c>
      <c r="C492" s="155">
        <v>159</v>
      </c>
      <c r="D492" s="154">
        <v>8850.0936312092126</v>
      </c>
      <c r="E492" s="154">
        <v>80913</v>
      </c>
      <c r="F492" s="155">
        <v>160</v>
      </c>
      <c r="G492" s="154">
        <v>95083</v>
      </c>
      <c r="H492" s="153">
        <v>68</v>
      </c>
      <c r="I492" s="154">
        <v>16472.150000000001</v>
      </c>
      <c r="J492" s="154">
        <v>6520.27</v>
      </c>
    </row>
    <row r="493" spans="1:10" x14ac:dyDescent="0.2">
      <c r="A493" s="143">
        <v>100063</v>
      </c>
      <c r="B493" s="144" t="s">
        <v>538</v>
      </c>
      <c r="C493" s="155">
        <v>157</v>
      </c>
      <c r="D493" s="154">
        <v>6399.8125885313229</v>
      </c>
      <c r="E493" s="154">
        <v>933157</v>
      </c>
      <c r="F493" s="155">
        <v>1725.5</v>
      </c>
      <c r="G493" s="154">
        <v>812884</v>
      </c>
      <c r="H493" s="153">
        <v>453</v>
      </c>
      <c r="I493" s="154">
        <v>13921.22</v>
      </c>
      <c r="J493" s="154">
        <v>5258.23</v>
      </c>
    </row>
    <row r="494" spans="1:10" x14ac:dyDescent="0.2">
      <c r="A494" s="143">
        <v>100064</v>
      </c>
      <c r="B494" s="144" t="s">
        <v>539</v>
      </c>
      <c r="C494" s="155">
        <v>159</v>
      </c>
      <c r="D494" s="154">
        <v>5345.1789010065058</v>
      </c>
      <c r="E494" s="154">
        <v>66648</v>
      </c>
      <c r="F494" s="155">
        <v>95</v>
      </c>
      <c r="G494" s="154">
        <v>76322</v>
      </c>
      <c r="H494" s="153">
        <v>33</v>
      </c>
      <c r="I494" s="154">
        <v>11270.27</v>
      </c>
      <c r="J494" s="154">
        <v>7463.82</v>
      </c>
    </row>
    <row r="495" spans="1:10" x14ac:dyDescent="0.2">
      <c r="A495" s="143">
        <v>100065</v>
      </c>
      <c r="B495" s="144" t="s">
        <v>540</v>
      </c>
      <c r="C495" s="155">
        <v>163</v>
      </c>
      <c r="D495" s="154">
        <v>7437.5656827289949</v>
      </c>
      <c r="E495" s="154">
        <v>86508</v>
      </c>
      <c r="F495" s="155">
        <v>115.5</v>
      </c>
      <c r="G495" s="154">
        <v>96873</v>
      </c>
      <c r="H495" s="153">
        <v>35</v>
      </c>
      <c r="I495" s="154">
        <v>12913.86</v>
      </c>
      <c r="J495" s="154">
        <v>4577.05</v>
      </c>
    </row>
    <row r="496" spans="1:10" x14ac:dyDescent="0.2">
      <c r="A496" s="143">
        <v>101105</v>
      </c>
      <c r="B496" s="144" t="s">
        <v>541</v>
      </c>
      <c r="C496" s="155">
        <v>142</v>
      </c>
      <c r="D496" s="154">
        <v>6942.9116753493327</v>
      </c>
      <c r="E496" s="154">
        <v>182864</v>
      </c>
      <c r="F496" s="155">
        <v>239.5</v>
      </c>
      <c r="G496" s="154">
        <v>146732</v>
      </c>
      <c r="H496" s="153">
        <v>60</v>
      </c>
      <c r="I496" s="154">
        <v>13590.31</v>
      </c>
      <c r="J496" s="154">
        <v>1867.03</v>
      </c>
    </row>
    <row r="497" spans="1:10" x14ac:dyDescent="0.2">
      <c r="A497" s="143">
        <v>101107</v>
      </c>
      <c r="B497" s="144" t="s">
        <v>542</v>
      </c>
      <c r="C497" s="155">
        <v>144</v>
      </c>
      <c r="D497" s="154">
        <v>7428.4579986282324</v>
      </c>
      <c r="E497" s="154">
        <v>140077</v>
      </c>
      <c r="F497" s="155">
        <v>192.5</v>
      </c>
      <c r="G497" s="154">
        <v>68387</v>
      </c>
      <c r="H497" s="153">
        <v>35</v>
      </c>
      <c r="I497" s="154">
        <v>17428.23</v>
      </c>
      <c r="J497" s="154">
        <v>5012.87</v>
      </c>
    </row>
    <row r="498" spans="1:10" x14ac:dyDescent="0.2">
      <c r="A498" s="143">
        <v>102081</v>
      </c>
      <c r="B498" s="144" t="s">
        <v>543</v>
      </c>
      <c r="C498" s="155">
        <v>159</v>
      </c>
      <c r="D498" s="154">
        <v>7387.7432633462013</v>
      </c>
      <c r="E498" s="154">
        <v>201636</v>
      </c>
      <c r="F498" s="155">
        <v>275.5</v>
      </c>
      <c r="G498" s="154">
        <v>75209</v>
      </c>
      <c r="H498" s="153">
        <v>28</v>
      </c>
      <c r="I498" s="154">
        <v>17416.39</v>
      </c>
      <c r="J498" s="154">
        <v>9209.26</v>
      </c>
    </row>
    <row r="499" spans="1:10" x14ac:dyDescent="0.2">
      <c r="A499" s="143">
        <v>102085</v>
      </c>
      <c r="B499" s="144" t="s">
        <v>544</v>
      </c>
      <c r="C499" s="155">
        <v>144</v>
      </c>
      <c r="D499" s="154">
        <v>5742.9611178127661</v>
      </c>
      <c r="E499" s="154">
        <v>375705</v>
      </c>
      <c r="F499" s="155">
        <v>494</v>
      </c>
      <c r="G499" s="154">
        <v>183986</v>
      </c>
      <c r="H499" s="153">
        <v>80</v>
      </c>
      <c r="I499" s="154">
        <v>15460.26</v>
      </c>
      <c r="J499" s="154">
        <v>7786.61</v>
      </c>
    </row>
    <row r="500" spans="1:10" x14ac:dyDescent="0.2">
      <c r="A500" s="143">
        <v>103127</v>
      </c>
      <c r="B500" s="144" t="s">
        <v>545</v>
      </c>
      <c r="C500" s="155">
        <v>145</v>
      </c>
      <c r="D500" s="154">
        <v>8677.628177264196</v>
      </c>
      <c r="E500" s="154">
        <v>126747</v>
      </c>
      <c r="F500" s="155">
        <v>222.5</v>
      </c>
      <c r="G500" s="154">
        <v>72192</v>
      </c>
      <c r="H500" s="153">
        <v>25</v>
      </c>
      <c r="I500" s="154">
        <v>18540.400000000001</v>
      </c>
      <c r="J500" s="154">
        <v>6732.72</v>
      </c>
    </row>
    <row r="501" spans="1:10" x14ac:dyDescent="0.2">
      <c r="A501" s="143">
        <v>103128</v>
      </c>
      <c r="B501" s="144" t="s">
        <v>546</v>
      </c>
      <c r="C501" s="155">
        <v>161</v>
      </c>
      <c r="D501" s="154">
        <v>7295.5059053719478</v>
      </c>
      <c r="E501" s="154">
        <v>91719</v>
      </c>
      <c r="F501" s="155">
        <v>107.5</v>
      </c>
      <c r="G501" s="154">
        <v>60042</v>
      </c>
      <c r="H501" s="153">
        <v>19</v>
      </c>
      <c r="I501" s="154">
        <v>22462.33</v>
      </c>
      <c r="J501" s="154">
        <v>13929.78</v>
      </c>
    </row>
    <row r="502" spans="1:10" x14ac:dyDescent="0.2">
      <c r="A502" s="143">
        <v>103129</v>
      </c>
      <c r="B502" s="144" t="s">
        <v>547</v>
      </c>
      <c r="C502" s="155">
        <v>154</v>
      </c>
      <c r="D502" s="154">
        <v>5622.3125929766647</v>
      </c>
      <c r="E502" s="154">
        <v>166623</v>
      </c>
      <c r="F502" s="155">
        <v>223</v>
      </c>
      <c r="G502" s="154">
        <v>112212</v>
      </c>
      <c r="H502" s="153">
        <v>45</v>
      </c>
      <c r="I502" s="154">
        <v>11462.7</v>
      </c>
      <c r="J502" s="154">
        <v>4460.09</v>
      </c>
    </row>
    <row r="503" spans="1:10" x14ac:dyDescent="0.2">
      <c r="A503" s="143">
        <v>103130</v>
      </c>
      <c r="B503" s="144" t="s">
        <v>548</v>
      </c>
      <c r="C503" s="155">
        <v>153</v>
      </c>
      <c r="D503" s="154">
        <v>6549.541812776647</v>
      </c>
      <c r="E503" s="154">
        <v>146613</v>
      </c>
      <c r="F503" s="155">
        <v>415</v>
      </c>
      <c r="G503" s="154">
        <v>207703</v>
      </c>
      <c r="H503" s="153">
        <v>77</v>
      </c>
      <c r="I503" s="154">
        <v>10641.83</v>
      </c>
      <c r="J503" s="154">
        <v>3447</v>
      </c>
    </row>
    <row r="504" spans="1:10" x14ac:dyDescent="0.2">
      <c r="A504" s="143">
        <v>103131</v>
      </c>
      <c r="B504" s="144" t="s">
        <v>549</v>
      </c>
      <c r="C504" s="155">
        <v>161</v>
      </c>
      <c r="D504" s="154">
        <v>5993.1576153776514</v>
      </c>
      <c r="E504" s="154">
        <v>165898</v>
      </c>
      <c r="F504" s="155">
        <v>212.5</v>
      </c>
      <c r="G504" s="154">
        <v>164680</v>
      </c>
      <c r="H504" s="153">
        <v>78</v>
      </c>
      <c r="I504" s="154">
        <v>12115.79</v>
      </c>
      <c r="J504" s="154">
        <v>4261.6499999999996</v>
      </c>
    </row>
    <row r="505" spans="1:10" x14ac:dyDescent="0.2">
      <c r="A505" s="143">
        <v>103132</v>
      </c>
      <c r="B505" s="144" t="s">
        <v>550</v>
      </c>
      <c r="C505" s="155">
        <v>160</v>
      </c>
      <c r="D505" s="154">
        <v>5953.7330588598788</v>
      </c>
      <c r="E505" s="154">
        <v>535413</v>
      </c>
      <c r="F505" s="155">
        <v>1057</v>
      </c>
      <c r="G505" s="154">
        <v>516829</v>
      </c>
      <c r="H505" s="153">
        <v>348</v>
      </c>
      <c r="I505" s="154">
        <v>11062.12</v>
      </c>
      <c r="J505" s="154">
        <v>5016.1400000000003</v>
      </c>
    </row>
    <row r="506" spans="1:10" x14ac:dyDescent="0.2">
      <c r="A506" s="143">
        <v>103135</v>
      </c>
      <c r="B506" s="144" t="s">
        <v>551</v>
      </c>
      <c r="C506" s="155">
        <v>163</v>
      </c>
      <c r="D506" s="154">
        <v>6528.0276971657686</v>
      </c>
      <c r="E506" s="154">
        <v>141561</v>
      </c>
      <c r="F506" s="155">
        <v>187.5</v>
      </c>
      <c r="G506" s="154">
        <v>133339</v>
      </c>
      <c r="H506" s="153">
        <v>65</v>
      </c>
      <c r="I506" s="154">
        <v>13092.81</v>
      </c>
      <c r="J506" s="154">
        <v>4120.28</v>
      </c>
    </row>
    <row r="507" spans="1:10" x14ac:dyDescent="0.2">
      <c r="A507" s="143">
        <v>104041</v>
      </c>
      <c r="B507" s="144" t="s">
        <v>552</v>
      </c>
      <c r="C507" s="155">
        <v>140</v>
      </c>
      <c r="D507" s="154">
        <v>9786.1702060302141</v>
      </c>
      <c r="E507" s="154">
        <v>82200</v>
      </c>
      <c r="F507" s="155">
        <v>136</v>
      </c>
      <c r="G507" s="154">
        <v>55338</v>
      </c>
      <c r="H507" s="153">
        <v>44</v>
      </c>
      <c r="I507" s="154">
        <v>16704.05</v>
      </c>
      <c r="J507" s="154">
        <v>4408.01</v>
      </c>
    </row>
    <row r="508" spans="1:10" x14ac:dyDescent="0.2">
      <c r="A508" s="143">
        <v>104042</v>
      </c>
      <c r="B508" s="144" t="s">
        <v>553</v>
      </c>
      <c r="C508" s="155">
        <v>142</v>
      </c>
      <c r="D508" s="154">
        <v>7062.8079962303827</v>
      </c>
      <c r="E508" s="154">
        <v>289316</v>
      </c>
      <c r="F508" s="155">
        <v>298</v>
      </c>
      <c r="G508" s="154">
        <v>120295</v>
      </c>
      <c r="H508" s="153">
        <v>71</v>
      </c>
      <c r="I508" s="154">
        <v>16864.02</v>
      </c>
      <c r="J508" s="154">
        <v>5241.57</v>
      </c>
    </row>
    <row r="509" spans="1:10" x14ac:dyDescent="0.2">
      <c r="A509" s="143">
        <v>104043</v>
      </c>
      <c r="B509" s="144" t="s">
        <v>554</v>
      </c>
      <c r="C509" s="155">
        <v>147</v>
      </c>
      <c r="D509" s="154">
        <v>7051.6209445608256</v>
      </c>
      <c r="E509" s="154">
        <v>184684</v>
      </c>
      <c r="F509" s="155">
        <v>391</v>
      </c>
      <c r="G509" s="154">
        <v>148906</v>
      </c>
      <c r="H509" s="153">
        <v>68</v>
      </c>
      <c r="I509" s="154">
        <v>10723.2</v>
      </c>
      <c r="J509" s="154">
        <v>3142.62</v>
      </c>
    </row>
    <row r="510" spans="1:10" x14ac:dyDescent="0.2">
      <c r="A510" s="143">
        <v>104044</v>
      </c>
      <c r="B510" s="144" t="s">
        <v>555</v>
      </c>
      <c r="C510" s="155">
        <v>145</v>
      </c>
      <c r="D510" s="154">
        <v>3943.9758214560206</v>
      </c>
      <c r="E510" s="154">
        <v>740938</v>
      </c>
      <c r="F510" s="155">
        <v>1115</v>
      </c>
      <c r="G510" s="154">
        <v>505421</v>
      </c>
      <c r="H510" s="153">
        <v>284</v>
      </c>
      <c r="I510" s="154">
        <v>18671.97</v>
      </c>
      <c r="J510" s="154">
        <v>14905.49</v>
      </c>
    </row>
    <row r="511" spans="1:10" x14ac:dyDescent="0.2">
      <c r="A511" s="143">
        <v>104045</v>
      </c>
      <c r="B511" s="144" t="s">
        <v>556</v>
      </c>
      <c r="C511" s="155">
        <v>167</v>
      </c>
      <c r="D511" s="154">
        <v>3849.8232054224327</v>
      </c>
      <c r="E511" s="154">
        <v>251433</v>
      </c>
      <c r="F511" s="155">
        <v>348.5</v>
      </c>
      <c r="G511" s="154">
        <v>143159</v>
      </c>
      <c r="H511" s="153">
        <v>101</v>
      </c>
      <c r="I511" s="154">
        <v>18845.740000000002</v>
      </c>
      <c r="J511" s="154">
        <v>15254.97</v>
      </c>
    </row>
    <row r="512" spans="1:10" x14ac:dyDescent="0.2">
      <c r="A512" s="143">
        <v>105123</v>
      </c>
      <c r="B512" s="144" t="s">
        <v>557</v>
      </c>
      <c r="C512" s="155">
        <v>174</v>
      </c>
      <c r="D512" s="154">
        <v>10527.020071113144</v>
      </c>
      <c r="E512" s="154">
        <v>126879</v>
      </c>
      <c r="F512" s="155">
        <v>111</v>
      </c>
      <c r="G512" s="154">
        <v>68142</v>
      </c>
      <c r="H512" s="153">
        <v>23</v>
      </c>
      <c r="I512" s="154">
        <v>20910.189999999999</v>
      </c>
      <c r="J512" s="154">
        <v>6494.91</v>
      </c>
    </row>
    <row r="513" spans="1:10" x14ac:dyDescent="0.2">
      <c r="A513" s="143">
        <v>105124</v>
      </c>
      <c r="B513" s="144" t="s">
        <v>558</v>
      </c>
      <c r="C513" s="155">
        <v>142</v>
      </c>
      <c r="D513" s="154">
        <v>8009.4719265843032</v>
      </c>
      <c r="E513" s="154">
        <v>178099</v>
      </c>
      <c r="F513" s="155">
        <v>175.5</v>
      </c>
      <c r="G513" s="154">
        <v>162802</v>
      </c>
      <c r="H513" s="153">
        <v>50</v>
      </c>
      <c r="I513" s="154">
        <v>13520.45</v>
      </c>
      <c r="J513" s="154">
        <v>4496.34</v>
      </c>
    </row>
    <row r="514" spans="1:10" x14ac:dyDescent="0.2">
      <c r="A514" s="143">
        <v>105125</v>
      </c>
      <c r="B514" s="144" t="s">
        <v>559</v>
      </c>
      <c r="C514" s="155">
        <v>142</v>
      </c>
      <c r="D514" s="154">
        <v>11705.15342704473</v>
      </c>
      <c r="E514" s="154">
        <v>40266</v>
      </c>
      <c r="F514" s="155">
        <v>47.5</v>
      </c>
      <c r="G514" s="154">
        <v>29416</v>
      </c>
      <c r="H514" s="153">
        <v>13</v>
      </c>
      <c r="I514" s="154">
        <v>31670.51</v>
      </c>
      <c r="J514" s="154">
        <v>10617.66</v>
      </c>
    </row>
    <row r="515" spans="1:10" x14ac:dyDescent="0.2">
      <c r="A515" s="143">
        <v>106001</v>
      </c>
      <c r="B515" s="144" t="s">
        <v>560</v>
      </c>
      <c r="C515" s="155">
        <v>146</v>
      </c>
      <c r="D515" s="154">
        <v>7670.6710144990348</v>
      </c>
      <c r="E515" s="154">
        <v>93496</v>
      </c>
      <c r="F515" s="155">
        <v>102.5</v>
      </c>
      <c r="G515" s="154">
        <v>49523</v>
      </c>
      <c r="H515" s="153">
        <v>28</v>
      </c>
      <c r="I515" s="154">
        <v>18232.259999999998</v>
      </c>
      <c r="J515" s="154">
        <v>3444.84</v>
      </c>
    </row>
    <row r="516" spans="1:10" x14ac:dyDescent="0.2">
      <c r="A516" s="143">
        <v>106002</v>
      </c>
      <c r="B516" s="144" t="s">
        <v>561</v>
      </c>
      <c r="C516" s="155">
        <v>148</v>
      </c>
      <c r="D516" s="154">
        <v>10280.449746970149</v>
      </c>
      <c r="E516" s="154">
        <v>50863</v>
      </c>
      <c r="F516" s="155">
        <v>50.5</v>
      </c>
      <c r="G516" s="154">
        <v>57208</v>
      </c>
      <c r="H516" s="153">
        <v>27</v>
      </c>
      <c r="I516" s="154">
        <v>14272.63</v>
      </c>
      <c r="J516" s="154">
        <v>3945.85</v>
      </c>
    </row>
    <row r="517" spans="1:10" x14ac:dyDescent="0.2">
      <c r="A517" s="143">
        <v>106003</v>
      </c>
      <c r="B517" s="144" t="s">
        <v>562</v>
      </c>
      <c r="C517" s="155">
        <v>150</v>
      </c>
      <c r="D517" s="154">
        <v>7317.0498584622283</v>
      </c>
      <c r="E517" s="154">
        <v>383333</v>
      </c>
      <c r="F517" s="155">
        <v>791</v>
      </c>
      <c r="G517" s="154">
        <v>307346</v>
      </c>
      <c r="H517" s="153">
        <v>282</v>
      </c>
      <c r="I517" s="154">
        <v>15153.76</v>
      </c>
      <c r="J517" s="154">
        <v>4052.79</v>
      </c>
    </row>
    <row r="518" spans="1:10" x14ac:dyDescent="0.2">
      <c r="A518" s="143">
        <v>106004</v>
      </c>
      <c r="B518" s="144" t="s">
        <v>563</v>
      </c>
      <c r="C518" s="155">
        <v>166</v>
      </c>
      <c r="D518" s="154">
        <v>5321.3645146815779</v>
      </c>
      <c r="E518" s="154">
        <v>2281321</v>
      </c>
      <c r="F518" s="155">
        <v>3027.5</v>
      </c>
      <c r="G518" s="154">
        <v>1003869</v>
      </c>
      <c r="H518" s="153">
        <v>704</v>
      </c>
      <c r="I518" s="154">
        <v>14006.3</v>
      </c>
      <c r="J518" s="154">
        <v>8613.77</v>
      </c>
    </row>
    <row r="519" spans="1:10" x14ac:dyDescent="0.2">
      <c r="A519" s="143">
        <v>106005</v>
      </c>
      <c r="B519" s="144" t="s">
        <v>564</v>
      </c>
      <c r="C519" s="155">
        <v>160</v>
      </c>
      <c r="D519" s="154">
        <v>5974.527243262527</v>
      </c>
      <c r="E519" s="154">
        <v>406647</v>
      </c>
      <c r="F519" s="155">
        <v>697.5</v>
      </c>
      <c r="G519" s="154">
        <v>316078</v>
      </c>
      <c r="H519" s="153">
        <v>160</v>
      </c>
      <c r="I519" s="154">
        <v>15369.52</v>
      </c>
      <c r="J519" s="154">
        <v>11233.45</v>
      </c>
    </row>
    <row r="520" spans="1:10" x14ac:dyDescent="0.2">
      <c r="A520" s="143">
        <v>106006</v>
      </c>
      <c r="B520" s="144" t="s">
        <v>565</v>
      </c>
      <c r="C520" s="155">
        <v>150</v>
      </c>
      <c r="D520" s="154">
        <v>8264.7278046398151</v>
      </c>
      <c r="E520" s="154">
        <v>147434</v>
      </c>
      <c r="F520" s="155">
        <v>217.5</v>
      </c>
      <c r="G520" s="154">
        <v>77143</v>
      </c>
      <c r="H520" s="153">
        <v>35</v>
      </c>
      <c r="I520" s="154">
        <v>15153.43</v>
      </c>
      <c r="J520" s="154">
        <v>7018.71</v>
      </c>
    </row>
    <row r="521" spans="1:10" x14ac:dyDescent="0.2">
      <c r="A521" s="143">
        <v>106008</v>
      </c>
      <c r="B521" s="144" t="s">
        <v>566</v>
      </c>
      <c r="C521" s="155">
        <v>148</v>
      </c>
      <c r="D521" s="154">
        <v>8169.6194381178157</v>
      </c>
      <c r="E521" s="154">
        <v>47369</v>
      </c>
      <c r="F521" s="155">
        <v>102</v>
      </c>
      <c r="G521" s="154">
        <v>19955</v>
      </c>
      <c r="H521" s="153">
        <v>18</v>
      </c>
      <c r="I521" s="154">
        <v>13934.81</v>
      </c>
      <c r="J521" s="154">
        <v>5200.1400000000003</v>
      </c>
    </row>
    <row r="522" spans="1:10" x14ac:dyDescent="0.2">
      <c r="A522" s="143">
        <v>107151</v>
      </c>
      <c r="B522" s="144" t="s">
        <v>567</v>
      </c>
      <c r="C522" s="155">
        <v>126</v>
      </c>
      <c r="D522" s="154">
        <v>7882.9799612033921</v>
      </c>
      <c r="E522" s="154">
        <v>72593</v>
      </c>
      <c r="F522" s="155">
        <v>86.5</v>
      </c>
      <c r="G522" s="154">
        <v>35980</v>
      </c>
      <c r="H522" s="153">
        <v>18</v>
      </c>
      <c r="I522" s="154">
        <v>15771.07</v>
      </c>
      <c r="J522" s="154">
        <v>3285.13</v>
      </c>
    </row>
    <row r="523" spans="1:10" x14ac:dyDescent="0.2">
      <c r="A523" s="143">
        <v>107152</v>
      </c>
      <c r="B523" s="144" t="s">
        <v>568</v>
      </c>
      <c r="C523" s="155">
        <v>154</v>
      </c>
      <c r="D523" s="154">
        <v>6995.0832903893306</v>
      </c>
      <c r="E523" s="154">
        <v>267309</v>
      </c>
      <c r="F523" s="155">
        <v>434.5</v>
      </c>
      <c r="G523" s="154">
        <v>252678</v>
      </c>
      <c r="H523" s="153">
        <v>208</v>
      </c>
      <c r="I523" s="154">
        <v>14602.38</v>
      </c>
      <c r="J523" s="154">
        <v>3616.54</v>
      </c>
    </row>
    <row r="524" spans="1:10" x14ac:dyDescent="0.2">
      <c r="A524" s="143">
        <v>107153</v>
      </c>
      <c r="B524" s="144" t="s">
        <v>569</v>
      </c>
      <c r="C524" s="155">
        <v>143</v>
      </c>
      <c r="D524" s="154">
        <v>7064.5288213583235</v>
      </c>
      <c r="E524" s="154">
        <v>184456</v>
      </c>
      <c r="F524" s="155">
        <v>213</v>
      </c>
      <c r="G524" s="154">
        <v>122515</v>
      </c>
      <c r="H524" s="153">
        <v>68</v>
      </c>
      <c r="I524" s="154">
        <v>12467.97</v>
      </c>
      <c r="J524" s="154">
        <v>3150.07</v>
      </c>
    </row>
    <row r="525" spans="1:10" x14ac:dyDescent="0.2">
      <c r="A525" s="143">
        <v>107154</v>
      </c>
      <c r="B525" s="144" t="s">
        <v>570</v>
      </c>
      <c r="C525" s="155">
        <v>149</v>
      </c>
      <c r="D525" s="154">
        <v>7479.3783590694029</v>
      </c>
      <c r="E525" s="154">
        <v>287084</v>
      </c>
      <c r="F525" s="155">
        <v>415</v>
      </c>
      <c r="G525" s="154">
        <v>200062</v>
      </c>
      <c r="H525" s="153">
        <v>107</v>
      </c>
      <c r="I525" s="154">
        <v>12468.94</v>
      </c>
      <c r="J525" s="154">
        <v>2527.58</v>
      </c>
    </row>
    <row r="526" spans="1:10" x14ac:dyDescent="0.2">
      <c r="A526" s="143">
        <v>107155</v>
      </c>
      <c r="B526" s="144" t="s">
        <v>571</v>
      </c>
      <c r="C526" s="155">
        <v>139</v>
      </c>
      <c r="D526" s="154">
        <v>7074.4680671987226</v>
      </c>
      <c r="E526" s="154">
        <v>291850</v>
      </c>
      <c r="F526" s="155">
        <v>420.5</v>
      </c>
      <c r="G526" s="154">
        <v>215338</v>
      </c>
      <c r="H526" s="153">
        <v>119</v>
      </c>
      <c r="I526" s="154">
        <v>13762.26</v>
      </c>
      <c r="J526" s="154">
        <v>3588.11</v>
      </c>
    </row>
    <row r="527" spans="1:10" x14ac:dyDescent="0.2">
      <c r="A527" s="143">
        <v>107156</v>
      </c>
      <c r="B527" s="144" t="s">
        <v>572</v>
      </c>
      <c r="C527" s="155">
        <v>142</v>
      </c>
      <c r="D527" s="154">
        <v>7025.2589302495817</v>
      </c>
      <c r="E527" s="154">
        <v>355332</v>
      </c>
      <c r="F527" s="155">
        <v>434.5</v>
      </c>
      <c r="G527" s="154">
        <v>122610</v>
      </c>
      <c r="H527" s="153">
        <v>61</v>
      </c>
      <c r="I527" s="154">
        <v>13463.86</v>
      </c>
      <c r="J527" s="154">
        <v>2786.1</v>
      </c>
    </row>
    <row r="528" spans="1:10" x14ac:dyDescent="0.2">
      <c r="A528" s="143">
        <v>107158</v>
      </c>
      <c r="B528" s="144" t="s">
        <v>573</v>
      </c>
      <c r="C528" s="155">
        <v>138</v>
      </c>
      <c r="D528" s="154">
        <v>9179.2833614368064</v>
      </c>
      <c r="E528" s="154">
        <v>67994</v>
      </c>
      <c r="F528" s="155">
        <v>148.5</v>
      </c>
      <c r="G528" s="154">
        <v>41830</v>
      </c>
      <c r="H528" s="153">
        <v>28</v>
      </c>
      <c r="I528" s="154">
        <v>14201</v>
      </c>
      <c r="J528" s="154">
        <v>3385.38</v>
      </c>
    </row>
    <row r="529" spans="1:10" x14ac:dyDescent="0.2">
      <c r="A529" s="143">
        <v>108142</v>
      </c>
      <c r="B529" s="144" t="s">
        <v>574</v>
      </c>
      <c r="C529" s="155">
        <v>160</v>
      </c>
      <c r="D529" s="154">
        <v>6189.826966857715</v>
      </c>
      <c r="E529" s="154">
        <v>566249</v>
      </c>
      <c r="F529" s="155">
        <v>1219</v>
      </c>
      <c r="G529" s="154">
        <v>632735</v>
      </c>
      <c r="H529" s="153">
        <v>388</v>
      </c>
      <c r="I529" s="154">
        <v>12575.58</v>
      </c>
      <c r="J529" s="154">
        <v>5272.71</v>
      </c>
    </row>
    <row r="530" spans="1:10" x14ac:dyDescent="0.2">
      <c r="A530" s="143">
        <v>108143</v>
      </c>
      <c r="B530" s="144" t="s">
        <v>575</v>
      </c>
      <c r="C530" s="155">
        <v>152</v>
      </c>
      <c r="D530" s="154">
        <v>8009.7278393681308</v>
      </c>
      <c r="E530" s="154">
        <v>47008</v>
      </c>
      <c r="F530" s="155">
        <v>56</v>
      </c>
      <c r="G530" s="154">
        <v>51924</v>
      </c>
      <c r="H530" s="153">
        <v>27</v>
      </c>
      <c r="I530" s="154">
        <v>15006.27</v>
      </c>
      <c r="J530" s="154">
        <v>4969.03</v>
      </c>
    </row>
    <row r="531" spans="1:10" x14ac:dyDescent="0.2">
      <c r="A531" s="143">
        <v>108144</v>
      </c>
      <c r="B531" s="144" t="s">
        <v>576</v>
      </c>
      <c r="C531" s="155">
        <v>155</v>
      </c>
      <c r="D531" s="154">
        <v>8318.5757657001486</v>
      </c>
      <c r="E531" s="154">
        <v>48333</v>
      </c>
      <c r="F531" s="155">
        <v>77</v>
      </c>
      <c r="G531" s="154">
        <v>53923</v>
      </c>
      <c r="H531" s="153">
        <v>29</v>
      </c>
      <c r="I531" s="154">
        <v>14886.85</v>
      </c>
      <c r="J531" s="154">
        <v>3954.26</v>
      </c>
    </row>
    <row r="532" spans="1:10" x14ac:dyDescent="0.2">
      <c r="A532" s="143">
        <v>108147</v>
      </c>
      <c r="B532" s="144" t="s">
        <v>577</v>
      </c>
      <c r="C532" s="155">
        <v>147</v>
      </c>
      <c r="D532" s="154">
        <v>7158.9559218563645</v>
      </c>
      <c r="E532" s="154">
        <v>96218</v>
      </c>
      <c r="F532" s="155">
        <v>110.5</v>
      </c>
      <c r="G532" s="154">
        <v>54241</v>
      </c>
      <c r="H532" s="153">
        <v>24</v>
      </c>
      <c r="I532" s="154">
        <v>16663.79</v>
      </c>
      <c r="J532" s="154">
        <v>6153.3</v>
      </c>
    </row>
    <row r="533" spans="1:10" x14ac:dyDescent="0.2">
      <c r="A533" s="143">
        <v>109002</v>
      </c>
      <c r="B533" s="144" t="s">
        <v>725</v>
      </c>
      <c r="C533" s="155">
        <v>169</v>
      </c>
      <c r="D533" s="154">
        <v>6873.7059834168549</v>
      </c>
      <c r="E533" s="154">
        <v>1095749</v>
      </c>
      <c r="F533" s="155">
        <v>1180</v>
      </c>
      <c r="G533" s="154">
        <v>428366</v>
      </c>
      <c r="H533" s="153">
        <v>317</v>
      </c>
      <c r="I533" s="154">
        <v>15321.13</v>
      </c>
      <c r="J533" s="154">
        <v>8997.7199999999993</v>
      </c>
    </row>
    <row r="534" spans="1:10" x14ac:dyDescent="0.2">
      <c r="A534" s="143">
        <v>109003</v>
      </c>
      <c r="B534" s="144" t="s">
        <v>578</v>
      </c>
      <c r="C534" s="155">
        <v>147</v>
      </c>
      <c r="D534" s="154">
        <v>6863.6201999259974</v>
      </c>
      <c r="E534" s="154">
        <v>994837</v>
      </c>
      <c r="F534" s="155">
        <v>920.5</v>
      </c>
      <c r="G534" s="154">
        <v>707855</v>
      </c>
      <c r="H534" s="153">
        <v>545</v>
      </c>
      <c r="I534" s="154">
        <v>13925.27</v>
      </c>
      <c r="J534" s="154">
        <v>6677.46</v>
      </c>
    </row>
    <row r="535" spans="1:10" x14ac:dyDescent="0.2">
      <c r="A535" s="143">
        <v>110014</v>
      </c>
      <c r="B535" s="144" t="s">
        <v>579</v>
      </c>
      <c r="C535" s="155">
        <v>159</v>
      </c>
      <c r="D535" s="154">
        <v>8028.2583199845267</v>
      </c>
      <c r="E535" s="154">
        <v>295682</v>
      </c>
      <c r="F535" s="155">
        <v>616</v>
      </c>
      <c r="G535" s="154">
        <v>204183</v>
      </c>
      <c r="H535" s="153">
        <v>132</v>
      </c>
      <c r="I535" s="154">
        <v>13247.93</v>
      </c>
      <c r="J535" s="154">
        <v>3429.7</v>
      </c>
    </row>
    <row r="536" spans="1:10" x14ac:dyDescent="0.2">
      <c r="A536" s="143">
        <v>110029</v>
      </c>
      <c r="B536" s="144" t="s">
        <v>580</v>
      </c>
      <c r="C536" s="155">
        <v>0</v>
      </c>
      <c r="D536" s="154">
        <v>11224.924721306234</v>
      </c>
      <c r="E536" s="154">
        <v>888511</v>
      </c>
      <c r="F536" s="155">
        <v>1335</v>
      </c>
      <c r="G536" s="154">
        <v>578356</v>
      </c>
      <c r="H536" s="153">
        <v>373</v>
      </c>
      <c r="I536" s="154">
        <v>11514.15</v>
      </c>
      <c r="J536" s="154">
        <v>3175.57</v>
      </c>
    </row>
    <row r="537" spans="1:10" x14ac:dyDescent="0.2">
      <c r="A537" s="143">
        <v>110030</v>
      </c>
      <c r="B537" s="144" t="s">
        <v>581</v>
      </c>
      <c r="C537" s="155">
        <v>168</v>
      </c>
      <c r="D537" s="154">
        <v>11617.755032271618</v>
      </c>
      <c r="E537" s="154">
        <v>151550</v>
      </c>
      <c r="F537" s="155">
        <v>148.5</v>
      </c>
      <c r="G537" s="154">
        <v>67670</v>
      </c>
      <c r="H537" s="153">
        <v>23</v>
      </c>
      <c r="I537" s="154">
        <v>24618.14</v>
      </c>
      <c r="J537" s="154">
        <v>5399.6</v>
      </c>
    </row>
    <row r="538" spans="1:10" x14ac:dyDescent="0.2">
      <c r="A538" s="143">
        <v>110031</v>
      </c>
      <c r="B538" s="144" t="s">
        <v>582</v>
      </c>
      <c r="C538" s="155">
        <v>142</v>
      </c>
      <c r="D538" s="154">
        <v>9760.2291900945474</v>
      </c>
      <c r="E538" s="154">
        <v>171832</v>
      </c>
      <c r="F538" s="155">
        <v>208.5</v>
      </c>
      <c r="G538" s="154">
        <v>95817</v>
      </c>
      <c r="H538" s="153">
        <v>56</v>
      </c>
      <c r="I538" s="154">
        <v>17105.75</v>
      </c>
      <c r="J538" s="154">
        <v>4976.2299999999996</v>
      </c>
    </row>
    <row r="539" spans="1:10" x14ac:dyDescent="0.2">
      <c r="A539" s="143">
        <v>111086</v>
      </c>
      <c r="B539" s="144" t="s">
        <v>583</v>
      </c>
      <c r="C539" s="155">
        <v>157</v>
      </c>
      <c r="D539" s="154">
        <v>6904.2441070363602</v>
      </c>
      <c r="E539" s="154">
        <v>266947</v>
      </c>
      <c r="F539" s="155">
        <v>386</v>
      </c>
      <c r="G539" s="154">
        <v>216318</v>
      </c>
      <c r="H539" s="153">
        <v>96</v>
      </c>
      <c r="I539" s="154">
        <v>13129.95</v>
      </c>
      <c r="J539" s="154">
        <v>3658.4</v>
      </c>
    </row>
    <row r="540" spans="1:10" x14ac:dyDescent="0.2">
      <c r="A540" s="143">
        <v>111087</v>
      </c>
      <c r="B540" s="144" t="s">
        <v>584</v>
      </c>
      <c r="C540" s="155">
        <v>151</v>
      </c>
      <c r="D540" s="154">
        <v>6289.3930057476355</v>
      </c>
      <c r="E540" s="154">
        <v>295442</v>
      </c>
      <c r="F540" s="155">
        <v>446</v>
      </c>
      <c r="G540" s="154">
        <v>273724</v>
      </c>
      <c r="H540" s="153">
        <v>103</v>
      </c>
      <c r="I540" s="154">
        <v>12843.31</v>
      </c>
      <c r="J540" s="154">
        <v>3587.56</v>
      </c>
    </row>
    <row r="541" spans="1:10" x14ac:dyDescent="0.2">
      <c r="A541" s="143">
        <v>112099</v>
      </c>
      <c r="B541" s="144" t="s">
        <v>585</v>
      </c>
      <c r="C541" s="155">
        <v>138</v>
      </c>
      <c r="D541" s="154">
        <v>8655.438476035959</v>
      </c>
      <c r="E541" s="154">
        <v>86817</v>
      </c>
      <c r="F541" s="155">
        <v>101.5</v>
      </c>
      <c r="G541" s="154">
        <v>84714</v>
      </c>
      <c r="H541" s="153">
        <v>41</v>
      </c>
      <c r="I541" s="154">
        <v>15524.76</v>
      </c>
      <c r="J541" s="154">
        <v>3445.09</v>
      </c>
    </row>
    <row r="542" spans="1:10" x14ac:dyDescent="0.2">
      <c r="A542" s="143">
        <v>112101</v>
      </c>
      <c r="B542" s="144" t="s">
        <v>586</v>
      </c>
      <c r="C542" s="155">
        <v>148</v>
      </c>
      <c r="D542" s="154">
        <v>6982.7481454602776</v>
      </c>
      <c r="E542" s="154">
        <v>184674</v>
      </c>
      <c r="F542" s="155">
        <v>254</v>
      </c>
      <c r="G542" s="154">
        <v>159255</v>
      </c>
      <c r="H542" s="153">
        <v>78</v>
      </c>
      <c r="I542" s="154">
        <v>8503.2000000000007</v>
      </c>
      <c r="J542" s="154">
        <v>3801.23</v>
      </c>
    </row>
    <row r="543" spans="1:10" x14ac:dyDescent="0.2">
      <c r="A543" s="143">
        <v>112102</v>
      </c>
      <c r="B543" s="144" t="s">
        <v>587</v>
      </c>
      <c r="C543" s="155">
        <v>146</v>
      </c>
      <c r="D543" s="154">
        <v>6984.9816885297159</v>
      </c>
      <c r="E543" s="154">
        <v>917782</v>
      </c>
      <c r="F543" s="155">
        <v>2144</v>
      </c>
      <c r="G543" s="154">
        <v>704360</v>
      </c>
      <c r="H543" s="153">
        <v>431</v>
      </c>
      <c r="I543" s="154">
        <v>11437.65</v>
      </c>
      <c r="J543" s="154">
        <v>4123.72</v>
      </c>
    </row>
    <row r="544" spans="1:10" x14ac:dyDescent="0.2">
      <c r="A544" s="143">
        <v>112103</v>
      </c>
      <c r="B544" s="144" t="s">
        <v>588</v>
      </c>
      <c r="C544" s="155">
        <v>145</v>
      </c>
      <c r="D544" s="154">
        <v>7075.6914819269414</v>
      </c>
      <c r="E544" s="154">
        <v>278667</v>
      </c>
      <c r="F544" s="155">
        <v>459</v>
      </c>
      <c r="G544" s="154">
        <v>202675</v>
      </c>
      <c r="H544" s="153">
        <v>116</v>
      </c>
      <c r="I544" s="154">
        <v>11708.47</v>
      </c>
      <c r="J544" s="154">
        <v>4244.32</v>
      </c>
    </row>
    <row r="545" spans="1:10" x14ac:dyDescent="0.2">
      <c r="A545" s="143">
        <v>113001</v>
      </c>
      <c r="B545" s="144" t="s">
        <v>589</v>
      </c>
      <c r="C545" s="155">
        <v>164</v>
      </c>
      <c r="D545" s="154">
        <v>7098.2902386184751</v>
      </c>
      <c r="E545" s="154">
        <v>152452</v>
      </c>
      <c r="F545" s="155">
        <v>182</v>
      </c>
      <c r="G545" s="154">
        <v>72698</v>
      </c>
      <c r="H545" s="153">
        <v>47</v>
      </c>
      <c r="I545" s="154">
        <v>14711.16</v>
      </c>
      <c r="J545" s="154">
        <v>6209.67</v>
      </c>
    </row>
    <row r="546" spans="1:10" x14ac:dyDescent="0.2">
      <c r="A546" s="143">
        <v>114112</v>
      </c>
      <c r="B546" s="144" t="s">
        <v>590</v>
      </c>
      <c r="C546" s="155">
        <v>148</v>
      </c>
      <c r="D546" s="154">
        <v>10490.627228446418</v>
      </c>
      <c r="E546" s="154">
        <v>131616</v>
      </c>
      <c r="F546" s="155">
        <v>181</v>
      </c>
      <c r="G546" s="154">
        <v>94361</v>
      </c>
      <c r="H546" s="153">
        <v>40</v>
      </c>
      <c r="I546" s="154">
        <v>16254.09</v>
      </c>
      <c r="J546" s="154">
        <v>3564.57</v>
      </c>
    </row>
    <row r="547" spans="1:10" x14ac:dyDescent="0.2">
      <c r="A547" s="143">
        <v>114113</v>
      </c>
      <c r="B547" s="144" t="s">
        <v>591</v>
      </c>
      <c r="C547" s="155">
        <v>146</v>
      </c>
      <c r="D547" s="154">
        <v>7235.8852933129056</v>
      </c>
      <c r="E547" s="154">
        <v>292539</v>
      </c>
      <c r="F547" s="155">
        <v>393</v>
      </c>
      <c r="G547" s="154">
        <v>205809</v>
      </c>
      <c r="H547" s="153">
        <v>85</v>
      </c>
      <c r="I547" s="154">
        <v>12065.14</v>
      </c>
      <c r="J547" s="154">
        <v>3007.78</v>
      </c>
    </row>
    <row r="548" spans="1:10" x14ac:dyDescent="0.2">
      <c r="A548" s="143">
        <v>114114</v>
      </c>
      <c r="B548" s="144" t="s">
        <v>592</v>
      </c>
      <c r="C548" s="155">
        <v>151</v>
      </c>
      <c r="D548" s="154">
        <v>7064.3348906790461</v>
      </c>
      <c r="E548" s="154">
        <v>542576</v>
      </c>
      <c r="F548" s="155">
        <v>800.5</v>
      </c>
      <c r="G548" s="154">
        <v>440440</v>
      </c>
      <c r="H548" s="153">
        <v>230</v>
      </c>
      <c r="I548" s="154">
        <v>12025.4</v>
      </c>
      <c r="J548" s="154">
        <v>2871.73</v>
      </c>
    </row>
    <row r="549" spans="1:10" x14ac:dyDescent="0.2">
      <c r="A549" s="143">
        <v>114115</v>
      </c>
      <c r="B549" s="144" t="s">
        <v>593</v>
      </c>
      <c r="C549" s="155">
        <v>146</v>
      </c>
      <c r="D549" s="154">
        <v>7182.985096787007</v>
      </c>
      <c r="E549" s="154">
        <v>222270</v>
      </c>
      <c r="F549" s="155">
        <v>350.5</v>
      </c>
      <c r="G549" s="154">
        <v>166466</v>
      </c>
      <c r="H549" s="153">
        <v>128</v>
      </c>
      <c r="I549" s="154">
        <v>12202.2</v>
      </c>
      <c r="J549" s="154">
        <v>3400.98</v>
      </c>
    </row>
    <row r="550" spans="1:10" x14ac:dyDescent="0.2">
      <c r="A550" s="143">
        <v>114116</v>
      </c>
      <c r="B550" s="144" t="s">
        <v>594</v>
      </c>
      <c r="C550" s="155">
        <v>144</v>
      </c>
      <c r="D550" s="154">
        <v>13024.429662206212</v>
      </c>
      <c r="E550" s="154">
        <v>49864</v>
      </c>
      <c r="F550" s="155">
        <v>49.5</v>
      </c>
      <c r="G550" s="154">
        <v>18425</v>
      </c>
      <c r="H550" s="153">
        <v>5</v>
      </c>
      <c r="I550" s="154">
        <v>29157.66</v>
      </c>
      <c r="J550" s="154">
        <v>4985.5</v>
      </c>
    </row>
    <row r="551" spans="1:10" x14ac:dyDescent="0.2">
      <c r="A551" s="143">
        <v>115115</v>
      </c>
      <c r="B551" s="144" t="s">
        <v>595</v>
      </c>
      <c r="C551" s="155">
        <v>166</v>
      </c>
      <c r="D551" s="154">
        <v>1929.6363448985899</v>
      </c>
      <c r="E551" s="154">
        <v>13910749</v>
      </c>
      <c r="F551" s="155">
        <v>6145.5</v>
      </c>
      <c r="G551" s="154">
        <v>5928587</v>
      </c>
      <c r="H551" s="153">
        <v>2542</v>
      </c>
      <c r="I551" s="154">
        <v>24232.12</v>
      </c>
      <c r="J551" s="154">
        <v>9174.231939796502</v>
      </c>
    </row>
    <row r="552" spans="1:10" x14ac:dyDescent="0.2">
      <c r="A552" s="143">
        <v>115902</v>
      </c>
      <c r="B552" s="144" t="s">
        <v>596</v>
      </c>
      <c r="C552" s="155">
        <v>159</v>
      </c>
      <c r="D552" s="154">
        <v>19428.115509237967</v>
      </c>
      <c r="E552" s="154">
        <v>908448</v>
      </c>
      <c r="F552" s="155">
        <v>712.5</v>
      </c>
      <c r="G552" s="154">
        <v>219409</v>
      </c>
      <c r="H552" s="153">
        <v>90</v>
      </c>
      <c r="I552" s="154">
        <v>22726.12</v>
      </c>
      <c r="J552" s="154">
        <v>0</v>
      </c>
    </row>
    <row r="553" spans="1:10" x14ac:dyDescent="0.2">
      <c r="A553" s="143">
        <v>115903</v>
      </c>
      <c r="B553" s="144" t="s">
        <v>698</v>
      </c>
      <c r="C553" s="155">
        <v>163</v>
      </c>
      <c r="D553" s="154">
        <v>19874.600409967803</v>
      </c>
      <c r="E553" s="154">
        <v>22733</v>
      </c>
      <c r="F553" s="155">
        <v>2</v>
      </c>
      <c r="G553" s="154">
        <v>240412</v>
      </c>
      <c r="H553" s="153">
        <v>154</v>
      </c>
      <c r="I553" s="154">
        <v>18792.88</v>
      </c>
      <c r="J553" s="154">
        <v>0</v>
      </c>
    </row>
    <row r="554" spans="1:10" x14ac:dyDescent="0.2">
      <c r="A554" s="143">
        <v>115906</v>
      </c>
      <c r="B554" s="144" t="s">
        <v>597</v>
      </c>
      <c r="C554" s="155">
        <v>174</v>
      </c>
      <c r="D554" s="154">
        <v>19227.340081565369</v>
      </c>
      <c r="E554" s="154">
        <v>1796726</v>
      </c>
      <c r="F554" s="155">
        <v>1217.5</v>
      </c>
      <c r="G554" s="154">
        <v>529188</v>
      </c>
      <c r="H554" s="153">
        <v>201</v>
      </c>
      <c r="I554" s="154">
        <v>22912.19</v>
      </c>
      <c r="J554" s="154">
        <v>0</v>
      </c>
    </row>
    <row r="555" spans="1:10" x14ac:dyDescent="0.2">
      <c r="A555" s="143">
        <v>115911</v>
      </c>
      <c r="B555" s="144" t="s">
        <v>598</v>
      </c>
      <c r="C555" s="155">
        <v>164</v>
      </c>
      <c r="D555" s="154">
        <v>16256.580076853164</v>
      </c>
      <c r="E555" s="154">
        <v>0</v>
      </c>
      <c r="F555" s="155">
        <v>0</v>
      </c>
      <c r="G555" s="154">
        <v>129789</v>
      </c>
      <c r="H555" s="153">
        <v>65</v>
      </c>
      <c r="I555" s="154">
        <v>18722.72</v>
      </c>
      <c r="J555" s="154">
        <v>0</v>
      </c>
    </row>
    <row r="556" spans="1:10" x14ac:dyDescent="0.2">
      <c r="A556" s="143">
        <v>115912</v>
      </c>
      <c r="B556" s="144" t="s">
        <v>726</v>
      </c>
      <c r="C556" s="155">
        <v>170</v>
      </c>
      <c r="D556" s="154">
        <v>18009.464048431088</v>
      </c>
      <c r="E556" s="154">
        <v>298230</v>
      </c>
      <c r="F556" s="155">
        <v>104</v>
      </c>
      <c r="G556" s="154">
        <v>114229</v>
      </c>
      <c r="H556" s="153">
        <v>32</v>
      </c>
      <c r="I556" s="154">
        <v>19282.82</v>
      </c>
      <c r="J556" s="154">
        <v>0</v>
      </c>
    </row>
    <row r="557" spans="1:10" x14ac:dyDescent="0.2">
      <c r="A557" s="143">
        <v>115913</v>
      </c>
      <c r="B557" s="144" t="s">
        <v>599</v>
      </c>
      <c r="C557" s="155">
        <v>161</v>
      </c>
      <c r="D557" s="154">
        <v>19948.299682990211</v>
      </c>
      <c r="E557" s="154">
        <v>277378</v>
      </c>
      <c r="F557" s="155">
        <v>220</v>
      </c>
      <c r="G557" s="154">
        <v>132794</v>
      </c>
      <c r="H557" s="153">
        <v>47</v>
      </c>
      <c r="I557" s="154">
        <v>28183.99</v>
      </c>
      <c r="J557" s="154">
        <v>0</v>
      </c>
    </row>
    <row r="558" spans="1:10" x14ac:dyDescent="0.2">
      <c r="A558" s="143">
        <v>115914</v>
      </c>
      <c r="B558" s="144" t="s">
        <v>727</v>
      </c>
      <c r="C558" s="155">
        <v>165</v>
      </c>
      <c r="D558" s="154">
        <v>22290.59660830599</v>
      </c>
      <c r="E558" s="154">
        <v>2216681</v>
      </c>
      <c r="F558" s="155">
        <v>1338.5</v>
      </c>
      <c r="G558" s="154">
        <v>662667</v>
      </c>
      <c r="H558" s="153">
        <v>329</v>
      </c>
      <c r="I558" s="154">
        <v>20751.599999999999</v>
      </c>
      <c r="J558" s="154">
        <v>0</v>
      </c>
    </row>
    <row r="559" spans="1:10" x14ac:dyDescent="0.2">
      <c r="A559" s="143">
        <v>115916</v>
      </c>
      <c r="B559" s="144" t="s">
        <v>600</v>
      </c>
      <c r="C559" s="155">
        <v>170</v>
      </c>
      <c r="D559" s="154">
        <v>19879.013463317504</v>
      </c>
      <c r="E559" s="154">
        <v>0</v>
      </c>
      <c r="F559" s="155">
        <v>0</v>
      </c>
      <c r="G559" s="154">
        <v>350201</v>
      </c>
      <c r="H559" s="153">
        <v>147</v>
      </c>
      <c r="I559" s="154">
        <v>18848.36</v>
      </c>
      <c r="J559" s="154">
        <v>0</v>
      </c>
    </row>
    <row r="560" spans="1:10" x14ac:dyDescent="0.2">
      <c r="A560" s="143">
        <v>115923</v>
      </c>
      <c r="B560" s="144" t="s">
        <v>644</v>
      </c>
      <c r="C560" s="155">
        <v>164</v>
      </c>
      <c r="D560" s="154">
        <v>22931.011993799959</v>
      </c>
      <c r="E560" s="154">
        <v>189721</v>
      </c>
      <c r="F560" s="155">
        <v>53.5</v>
      </c>
      <c r="G560" s="154">
        <v>183078</v>
      </c>
      <c r="H560" s="153">
        <v>80</v>
      </c>
      <c r="I560" s="154">
        <v>28437.72</v>
      </c>
      <c r="J560" s="154">
        <v>0</v>
      </c>
    </row>
    <row r="561" spans="1:10" x14ac:dyDescent="0.2">
      <c r="A561" s="143">
        <v>115924</v>
      </c>
      <c r="B561" s="144" t="s">
        <v>728</v>
      </c>
      <c r="C561" s="155">
        <v>159</v>
      </c>
      <c r="D561" s="154">
        <v>16410.543138995105</v>
      </c>
      <c r="E561" s="154">
        <v>0</v>
      </c>
      <c r="F561" s="155">
        <v>0</v>
      </c>
      <c r="G561" s="154">
        <v>93324</v>
      </c>
      <c r="H561" s="153">
        <v>65</v>
      </c>
      <c r="I561" s="154">
        <v>14188.83</v>
      </c>
      <c r="J561" s="154">
        <v>0</v>
      </c>
    </row>
    <row r="562" spans="1:10" x14ac:dyDescent="0.2">
      <c r="A562" s="143">
        <v>115926</v>
      </c>
      <c r="B562" s="145" t="s">
        <v>649</v>
      </c>
      <c r="C562" s="155">
        <v>158</v>
      </c>
      <c r="D562" s="154">
        <v>18628.440825451082</v>
      </c>
      <c r="E562" s="154">
        <v>0</v>
      </c>
      <c r="F562" s="155">
        <v>0</v>
      </c>
      <c r="G562" s="154">
        <v>45509</v>
      </c>
      <c r="H562" s="153">
        <v>21</v>
      </c>
      <c r="I562" s="154">
        <v>23624.87</v>
      </c>
      <c r="J562" s="154">
        <v>0</v>
      </c>
    </row>
    <row r="563" spans="1:10" x14ac:dyDescent="0.2">
      <c r="A563" s="143">
        <v>115931</v>
      </c>
      <c r="B563" s="144" t="s">
        <v>701</v>
      </c>
      <c r="C563" s="155">
        <v>156</v>
      </c>
      <c r="D563" s="154">
        <v>20677.717106838274</v>
      </c>
      <c r="E563" s="154">
        <v>0</v>
      </c>
      <c r="F563" s="155">
        <v>0</v>
      </c>
      <c r="G563" s="154">
        <v>156820</v>
      </c>
      <c r="H563" s="153">
        <v>126</v>
      </c>
      <c r="I563" s="154">
        <v>23415</v>
      </c>
      <c r="J563" s="154">
        <v>0</v>
      </c>
    </row>
    <row r="564" spans="1:10" x14ac:dyDescent="0.2">
      <c r="A564" s="143">
        <v>115932</v>
      </c>
      <c r="B564" s="138" t="s">
        <v>702</v>
      </c>
      <c r="C564" s="155">
        <v>166</v>
      </c>
      <c r="D564" s="154">
        <v>15910.481849896072</v>
      </c>
      <c r="E564" s="154">
        <v>0</v>
      </c>
      <c r="F564" s="155">
        <v>0</v>
      </c>
      <c r="G564" s="154">
        <v>30179</v>
      </c>
      <c r="H564" s="153">
        <v>11</v>
      </c>
      <c r="I564" s="154">
        <v>16115.95</v>
      </c>
      <c r="J564" s="154">
        <v>0</v>
      </c>
    </row>
    <row r="565" spans="1:10" x14ac:dyDescent="0.2">
      <c r="A565" s="143">
        <v>115933</v>
      </c>
      <c r="B565" s="174" t="s">
        <v>729</v>
      </c>
      <c r="C565" s="155">
        <v>149</v>
      </c>
      <c r="D565" s="176">
        <v>20155.684548485915</v>
      </c>
      <c r="E565" s="176">
        <v>0</v>
      </c>
      <c r="F565" s="176">
        <v>0</v>
      </c>
      <c r="G565" s="177">
        <v>115114</v>
      </c>
      <c r="H565" s="178">
        <v>47</v>
      </c>
      <c r="I565" s="179">
        <v>21276.12</v>
      </c>
      <c r="J565" s="176">
        <v>0</v>
      </c>
    </row>
    <row r="566" spans="1:10" x14ac:dyDescent="0.2">
      <c r="A566" s="143">
        <v>115934</v>
      </c>
      <c r="B566" s="192" t="s">
        <v>730</v>
      </c>
      <c r="C566" s="152">
        <v>157</v>
      </c>
      <c r="D566" s="151">
        <v>17238.613871417114</v>
      </c>
      <c r="E566" s="151">
        <v>67819</v>
      </c>
      <c r="F566" s="151">
        <v>48.5</v>
      </c>
      <c r="G566" s="147">
        <v>31020</v>
      </c>
      <c r="H566" s="150">
        <v>7</v>
      </c>
      <c r="I566" s="149">
        <v>22792.74</v>
      </c>
      <c r="J566" s="151">
        <v>0</v>
      </c>
    </row>
    <row r="567" spans="1:10" x14ac:dyDescent="0.2">
      <c r="A567" s="143">
        <v>115935</v>
      </c>
      <c r="B567" s="192" t="s">
        <v>742</v>
      </c>
      <c r="C567" s="188">
        <v>168</v>
      </c>
      <c r="D567" s="189">
        <v>32775.7035186375</v>
      </c>
      <c r="E567" s="189">
        <v>91110</v>
      </c>
      <c r="F567" s="189">
        <v>120</v>
      </c>
      <c r="G567" s="184">
        <v>28419</v>
      </c>
      <c r="H567" s="190">
        <v>13</v>
      </c>
      <c r="I567" s="191">
        <v>45859.06</v>
      </c>
      <c r="J567" s="189">
        <v>0</v>
      </c>
    </row>
    <row r="568" spans="1:10" hidden="1" x14ac:dyDescent="0.2">
      <c r="A568" s="137"/>
      <c r="B568" s="182"/>
      <c r="C568" s="152"/>
      <c r="D568" s="151"/>
      <c r="E568" s="151"/>
      <c r="F568" s="151">
        <v>0</v>
      </c>
      <c r="G568" s="147"/>
      <c r="H568" s="150"/>
      <c r="I568" s="149"/>
      <c r="J568" s="151"/>
    </row>
    <row r="569" spans="1:10" hidden="1" x14ac:dyDescent="0.2">
      <c r="A569" s="137"/>
      <c r="B569" s="182"/>
      <c r="C569" s="175"/>
      <c r="D569" s="176"/>
      <c r="E569" s="176"/>
      <c r="F569" s="176"/>
      <c r="G569" s="177"/>
      <c r="H569" s="178"/>
      <c r="I569" s="179"/>
      <c r="J569" s="176"/>
    </row>
    <row r="570" spans="1:10" hidden="1" x14ac:dyDescent="0.2">
      <c r="A570" s="181"/>
      <c r="B570" s="182"/>
      <c r="C570" s="182"/>
      <c r="D570" s="183"/>
      <c r="E570" s="183"/>
      <c r="F570" s="183"/>
      <c r="G570" s="184"/>
      <c r="H570" s="185"/>
      <c r="I570" s="186"/>
      <c r="J570" s="183"/>
    </row>
    <row r="571" spans="1:10" hidden="1" x14ac:dyDescent="0.2">
      <c r="A571" s="181"/>
      <c r="B571" s="182"/>
      <c r="C571" s="182"/>
      <c r="D571" s="183"/>
      <c r="E571" s="183"/>
      <c r="F571" s="183"/>
      <c r="G571" s="184"/>
      <c r="H571" s="185"/>
      <c r="I571" s="186"/>
      <c r="J571" s="183"/>
    </row>
    <row r="577" ht="6" customHeight="1" x14ac:dyDescent="0.2"/>
    <row r="591" ht="0.75" customHeight="1" x14ac:dyDescent="0.2"/>
  </sheetData>
  <sheetProtection algorithmName="SHA-512" hashValue="n7IEG8tMYT+mFNhkakcLzQd7v0pkf6ePpppCjePAK4w+ttVmtrutU71sWDRqf6jSzpL/SHja/f1LS72nIYQawQ==" saltValue="FgYnHaWydXsLMxIU+GXG4g==" spinCount="100000" sheet="1" selectLockedCells="1"/>
  <mergeCells count="1">
    <mergeCell ref="A1:J2"/>
  </mergeCells>
  <phoneticPr fontId="63" type="noConversion"/>
  <pageMargins left="0.75" right="0.75" top="0.65" bottom="0.65" header="0.25" footer="0"/>
  <pageSetup scale="68" orientation="portrait" r:id="rId1"/>
  <headerFooter scaleWithDoc="0">
    <oddFooter>&amp;L&amp;6MO 500-2042 (Rev 09/24)&amp;R&amp;6FY25 PPF Application
Supporting Documentation Section
Page &amp;P of &amp;N</oddFooter>
  </headerFooter>
  <colBreaks count="1" manualBreakCount="1">
    <brk id="10" max="567" man="1"/>
  </colBreaks>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FC28"/>
  <sheetViews>
    <sheetView zoomScaleNormal="100" workbookViewId="0">
      <selection activeCell="B19" sqref="B19"/>
    </sheetView>
  </sheetViews>
  <sheetFormatPr defaultColWidth="0" defaultRowHeight="12.75" zeroHeight="1" x14ac:dyDescent="0.2"/>
  <cols>
    <col min="1" max="1" width="32.5703125" style="171" customWidth="1"/>
    <col min="2" max="2" width="25.42578125" style="172" customWidth="1"/>
    <col min="3" max="4" width="0" hidden="1" customWidth="1"/>
    <col min="5" max="16383" width="9.140625" hidden="1"/>
    <col min="16384" max="16384" width="19.7109375" hidden="1" customWidth="1"/>
  </cols>
  <sheetData>
    <row r="1" spans="1:2" ht="15.75" x14ac:dyDescent="0.25">
      <c r="A1" s="381" t="s">
        <v>686</v>
      </c>
      <c r="B1" s="381"/>
    </row>
    <row r="2" spans="1:2" ht="15.75" x14ac:dyDescent="0.25">
      <c r="A2" s="165" t="s">
        <v>21</v>
      </c>
      <c r="B2" s="166">
        <f>'Revenue and Costs'!I68</f>
        <v>0</v>
      </c>
    </row>
    <row r="3" spans="1:2" ht="15.75" x14ac:dyDescent="0.25">
      <c r="A3" s="165" t="s">
        <v>11</v>
      </c>
      <c r="B3" s="166">
        <f>'Revenue and Costs'!I63</f>
        <v>0</v>
      </c>
    </row>
    <row r="4" spans="1:2" ht="15.75" x14ac:dyDescent="0.25">
      <c r="A4" s="165" t="s">
        <v>672</v>
      </c>
      <c r="B4" s="166">
        <f>'PPF Application'!H33</f>
        <v>0</v>
      </c>
    </row>
    <row r="5" spans="1:2" ht="15.75" x14ac:dyDescent="0.25">
      <c r="A5" s="165" t="s">
        <v>673</v>
      </c>
      <c r="B5" s="167">
        <f>'Student Information'!J4+'Student Information'!K4+'Student Information'!L4</f>
        <v>0</v>
      </c>
    </row>
    <row r="6" spans="1:2" ht="15.75" x14ac:dyDescent="0.25">
      <c r="A6" s="165" t="s">
        <v>674</v>
      </c>
      <c r="B6" s="168">
        <f>'Student Information'!W4</f>
        <v>0</v>
      </c>
    </row>
    <row r="7" spans="1:2" ht="15.75" x14ac:dyDescent="0.25">
      <c r="A7" s="165" t="s">
        <v>675</v>
      </c>
      <c r="B7" s="167">
        <f>'Student Information'!A4-'Student Information'!W4</f>
        <v>0</v>
      </c>
    </row>
    <row r="8" spans="1:2" ht="15.75" x14ac:dyDescent="0.25">
      <c r="A8" s="165" t="s">
        <v>676</v>
      </c>
      <c r="B8" s="168">
        <f>'Student Information'!X4</f>
        <v>0</v>
      </c>
    </row>
    <row r="9" spans="1:2" ht="15.75" x14ac:dyDescent="0.25">
      <c r="A9" s="165" t="s">
        <v>677</v>
      </c>
      <c r="B9" s="167">
        <f>'Student Information'!C4-'Student Information'!X4</f>
        <v>0</v>
      </c>
    </row>
    <row r="10" spans="1:2" ht="15.75" x14ac:dyDescent="0.25">
      <c r="A10" s="165" t="s">
        <v>678</v>
      </c>
      <c r="B10" s="168">
        <f>'Student Information'!Y4</f>
        <v>0</v>
      </c>
    </row>
    <row r="11" spans="1:2" ht="15.75" x14ac:dyDescent="0.25">
      <c r="A11" s="165" t="s">
        <v>679</v>
      </c>
      <c r="B11" s="167">
        <f>'Student Information'!D4-'Student Information'!Y4</f>
        <v>0</v>
      </c>
    </row>
    <row r="12" spans="1:2" ht="15.75" x14ac:dyDescent="0.25">
      <c r="A12" s="165" t="s">
        <v>680</v>
      </c>
      <c r="B12" s="168">
        <f>'Student Information'!Z4</f>
        <v>0</v>
      </c>
    </row>
    <row r="13" spans="1:2" ht="15.75" x14ac:dyDescent="0.25">
      <c r="A13" s="165" t="s">
        <v>681</v>
      </c>
      <c r="B13" s="167">
        <f>'Student Information'!E4-'Student Information'!Z4</f>
        <v>0</v>
      </c>
    </row>
    <row r="14" spans="1:2" ht="15.75" x14ac:dyDescent="0.25">
      <c r="A14" s="165" t="s">
        <v>707</v>
      </c>
      <c r="B14" s="168">
        <f>'Student Information'!AA4</f>
        <v>0</v>
      </c>
    </row>
    <row r="15" spans="1:2" ht="15.75" x14ac:dyDescent="0.25">
      <c r="A15" s="165" t="s">
        <v>708</v>
      </c>
      <c r="B15" s="167">
        <f>'Student Information'!F4-'Student Information'!AA4</f>
        <v>0</v>
      </c>
    </row>
    <row r="16" spans="1:2" ht="15.75" x14ac:dyDescent="0.25">
      <c r="A16" s="165" t="s">
        <v>682</v>
      </c>
      <c r="B16" s="168">
        <f>'Student Information'!AB4</f>
        <v>0</v>
      </c>
    </row>
    <row r="17" spans="1:2" ht="15.75" x14ac:dyDescent="0.25">
      <c r="A17" s="165" t="s">
        <v>683</v>
      </c>
      <c r="B17" s="167">
        <f>B5-B16</f>
        <v>0</v>
      </c>
    </row>
    <row r="18" spans="1:2" ht="15.75" x14ac:dyDescent="0.25">
      <c r="A18" s="165" t="s">
        <v>740</v>
      </c>
      <c r="B18" s="167">
        <f>'Student Information'!I4</f>
        <v>0</v>
      </c>
    </row>
    <row r="19" spans="1:2" ht="15.75" x14ac:dyDescent="0.25">
      <c r="A19" s="165" t="s">
        <v>684</v>
      </c>
      <c r="B19" s="166">
        <f>ROUND('Student Information'!T4,2)</f>
        <v>0</v>
      </c>
    </row>
    <row r="20" spans="1:2" ht="15.75" x14ac:dyDescent="0.25">
      <c r="A20" s="165" t="s">
        <v>685</v>
      </c>
      <c r="B20" s="168">
        <f>ROUND('Student Information'!S4,2)</f>
        <v>0</v>
      </c>
    </row>
    <row r="21" spans="1:2" ht="15.75" x14ac:dyDescent="0.25">
      <c r="A21" s="165" t="s">
        <v>699</v>
      </c>
      <c r="B21" s="166">
        <f>IFERROR(0,ROUND(B4/B20,2))+IFERROR(B4/B20,0)</f>
        <v>0</v>
      </c>
    </row>
    <row r="22" spans="1:2" ht="15.75" x14ac:dyDescent="0.25">
      <c r="A22" s="169" t="s">
        <v>687</v>
      </c>
      <c r="B22" s="170">
        <f>'Revenue and Costs'!I65</f>
        <v>0</v>
      </c>
    </row>
    <row r="23" spans="1:2" ht="15.75" x14ac:dyDescent="0.25">
      <c r="A23" s="169" t="s">
        <v>688</v>
      </c>
      <c r="B23" s="167">
        <f>'Student Information'!J4</f>
        <v>0</v>
      </c>
    </row>
    <row r="24" spans="1:2" ht="15.75" x14ac:dyDescent="0.25">
      <c r="A24" s="169" t="s">
        <v>690</v>
      </c>
      <c r="B24" s="170">
        <f>'Revenue and Costs'!I66</f>
        <v>0</v>
      </c>
    </row>
    <row r="25" spans="1:2" ht="15.75" x14ac:dyDescent="0.25">
      <c r="A25" s="169" t="s">
        <v>689</v>
      </c>
      <c r="B25" s="167">
        <f>'Student Information'!K4</f>
        <v>0</v>
      </c>
    </row>
    <row r="26" spans="1:2" ht="15.75" x14ac:dyDescent="0.25">
      <c r="A26" s="169" t="s">
        <v>692</v>
      </c>
      <c r="B26" s="170">
        <f>'Revenue and Costs'!I67</f>
        <v>0</v>
      </c>
    </row>
    <row r="27" spans="1:2" ht="15.75" x14ac:dyDescent="0.25">
      <c r="A27" s="169" t="s">
        <v>691</v>
      </c>
      <c r="B27" s="167">
        <f>'Student Information'!L4</f>
        <v>0</v>
      </c>
    </row>
    <row r="28" spans="1:2" ht="38.25" customHeight="1" x14ac:dyDescent="0.25">
      <c r="A28" s="169" t="s">
        <v>694</v>
      </c>
      <c r="B28" s="193">
        <f>'Revenue and Costs'!E47</f>
        <v>0</v>
      </c>
    </row>
  </sheetData>
  <sheetProtection algorithmName="SHA-512" hashValue="w7qXIfXXRCQ2TerBDUOQCUdLBztI7zb80yozF6pu2bJ6wmixxGjkUZKVQBMctp+90Tv66Ki82xdIhz6zb/wjHw==" saltValue="mI6GdDsdB5UnzxEJ/94G4g==" spinCount="100000" sheet="1" selectLockedCells="1"/>
  <mergeCells count="1">
    <mergeCell ref="A1:B1"/>
  </mergeCells>
  <pageMargins left="0.7" right="0.7" top="0.75" bottom="0.75" header="0.3" footer="0.3"/>
  <pageSetup orientation="portrait" verticalDpi="597" r:id="rId1"/>
  <headerFooter>
    <oddHeader>&amp;LFY25 PPF Application</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
  <sheetViews>
    <sheetView workbookViewId="0">
      <selection activeCell="C7" sqref="C7"/>
    </sheetView>
  </sheetViews>
  <sheetFormatPr defaultRowHeight="12.75" x14ac:dyDescent="0.2"/>
  <cols>
    <col min="1" max="1" width="8.140625" customWidth="1"/>
  </cols>
  <sheetData>
    <row r="1" spans="1:1" ht="45" x14ac:dyDescent="0.2">
      <c r="A1" s="141" t="s">
        <v>647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PPF Application</vt:lpstr>
      <vt:lpstr>Revenue and Costs</vt:lpstr>
      <vt:lpstr>Student Information</vt:lpstr>
      <vt:lpstr>Supporting Documentation</vt:lpstr>
      <vt:lpstr>DESE USE Summary</vt:lpstr>
      <vt:lpstr>Sheet1</vt:lpstr>
      <vt:lpstr>'PPF Application'!Print_Area</vt:lpstr>
      <vt:lpstr>'Student Information'!Print_Area</vt:lpstr>
      <vt:lpstr>'Supporting Documentation'!Print_Area</vt:lpstr>
    </vt:vector>
  </TitlesOfParts>
  <Company>DESE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FY19 PPF Application</dc:title>
  <dc:creator>Missouri Department of Elementary and Secondary Education</dc:creator>
  <cp:lastModifiedBy>Dierking, Michael</cp:lastModifiedBy>
  <cp:lastPrinted>2025-08-06T13:58:11Z</cp:lastPrinted>
  <dcterms:created xsi:type="dcterms:W3CDTF">2004-06-17T19:11:53Z</dcterms:created>
  <dcterms:modified xsi:type="dcterms:W3CDTF">2025-10-28T13:53:57Z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